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Tz\Desktop\"/>
    </mc:Choice>
  </mc:AlternateContent>
  <xr:revisionPtr revIDLastSave="0" documentId="13_ncr:1_{11889336-8A89-42E4-A0A6-3A05C86FA30B}" xr6:coauthVersionLast="47" xr6:coauthVersionMax="47" xr10:uidLastSave="{00000000-0000-0000-0000-000000000000}"/>
  <bookViews>
    <workbookView xWindow="18345" yWindow="1365" windowWidth="30990" windowHeight="17460" xr2:uid="{A68AF725-B0E2-4F59-9AB7-F54950B76996}"/>
  </bookViews>
  <sheets>
    <sheet name="HB11 Model" sheetId="1" r:id="rId1"/>
    <sheet name="Test LCOE" sheetId="4" r:id="rId2"/>
    <sheet name="Formula Name Creation" sheetId="3" r:id="rId3"/>
  </sheets>
  <definedNames>
    <definedName name="_xlnm._FilterDatabase" localSheetId="2" hidden="1">'Formula Name Creation'!$A$160:$EU$313</definedName>
    <definedName name="_xlnm._FilterDatabase" localSheetId="0" hidden="1">'HB11 Model'!$A$2:$H$103</definedName>
    <definedName name="_xlchart.v1.0" hidden="1">('HB11 Model'!$B$5,'HB11 Model'!$B$11:$B$12,'HB11 Model'!$B$18,'HB11 Model'!$B$46,'HB11 Model'!$B$55,'HB11 Model'!$B$78,'HB11 Model'!$B$87,'HB11 Model'!$B$103)</definedName>
    <definedName name="_xlchart.v1.1" hidden="1">('HB11 Model'!$C$5,'HB11 Model'!$C$11:$C$12,'HB11 Model'!$C$18,'HB11 Model'!$C$46,'HB11 Model'!$C$55,'HB11 Model'!$C$78,'HB11 Model'!$C$87,'HB11 Model'!$C$103)</definedName>
    <definedName name="_xlchart.v1.2" hidden="1">('HB11 Model'!$B$5,'HB11 Model'!$B$11:$B$12,'HB11 Model'!$B$18,'HB11 Model'!$B$46,'HB11 Model'!$B$55,'HB11 Model'!$B$78,'HB11 Model'!$B$87,'HB11 Model'!$B$103)</definedName>
    <definedName name="_xlchart.v1.3" hidden="1">('HB11 Model'!$C$5,'HB11 Model'!$C$11:$C$12,'HB11 Model'!$C$18,'HB11 Model'!$C$46,'HB11 Model'!$C$55,'HB11 Model'!$C$78,'HB11 Model'!$C$87,'HB11 Model'!$C$103)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C87" i="1"/>
  <c r="C103" i="1"/>
  <c r="C55" i="1"/>
  <c r="C80" i="1"/>
  <c r="C78" i="1"/>
  <c r="C77" i="1"/>
  <c r="C75" i="1"/>
  <c r="I14" i="4"/>
  <c r="H24" i="4"/>
  <c r="G24" i="4"/>
  <c r="F21" i="4"/>
  <c r="B2" i="4"/>
  <c r="B11" i="4" s="1"/>
  <c r="B18" i="4" s="1"/>
  <c r="I6" i="4"/>
  <c r="C29" i="1"/>
  <c r="C25" i="1"/>
  <c r="C8" i="1"/>
  <c r="C101" i="1"/>
  <c r="C94" i="1"/>
  <c r="C93" i="1"/>
  <c r="C56" i="1"/>
  <c r="C54" i="1" s="1"/>
  <c r="C23" i="1"/>
  <c r="C9" i="1"/>
  <c r="C84" i="1" s="1"/>
  <c r="C7" i="1"/>
  <c r="C37" i="1"/>
  <c r="C31" i="1"/>
  <c r="C41" i="1" s="1"/>
  <c r="F16" i="1"/>
  <c r="F41" i="1"/>
  <c r="F61" i="1"/>
  <c r="F94" i="1"/>
  <c r="F88" i="1"/>
  <c r="F24" i="1"/>
  <c r="F93" i="1"/>
  <c r="F101" i="1"/>
  <c r="F29" i="1"/>
  <c r="F78" i="1"/>
  <c r="F75" i="1"/>
  <c r="F37" i="1"/>
  <c r="F28" i="1"/>
  <c r="F80" i="1"/>
  <c r="F26" i="1"/>
  <c r="F40" i="1"/>
  <c r="F47" i="1"/>
  <c r="F55" i="1"/>
  <c r="F103" i="1"/>
  <c r="F20" i="1"/>
  <c r="F56" i="1"/>
  <c r="F22" i="1"/>
  <c r="F23" i="1"/>
  <c r="F5" i="1"/>
  <c r="F21" i="1"/>
  <c r="F46" i="1"/>
  <c r="F63" i="1"/>
  <c r="F25" i="1"/>
  <c r="F84" i="1"/>
  <c r="F15" i="1"/>
  <c r="F87" i="1"/>
  <c r="C20" i="1" l="1"/>
  <c r="C21" i="1" s="1"/>
  <c r="C88" i="1"/>
  <c r="C16" i="1"/>
  <c r="C15" i="1" s="1"/>
  <c r="B10" i="4"/>
  <c r="K5" i="4"/>
  <c r="B26" i="4"/>
  <c r="R5" i="4"/>
  <c r="AF5" i="4"/>
  <c r="P5" i="4"/>
  <c r="AD5" i="4"/>
  <c r="N5" i="4"/>
  <c r="AA5" i="4"/>
  <c r="X5" i="4"/>
  <c r="V5" i="4"/>
  <c r="AI5" i="4"/>
  <c r="S5" i="4"/>
  <c r="Y5" i="4"/>
  <c r="AG5" i="4"/>
  <c r="Q5" i="4"/>
  <c r="AE5" i="4"/>
  <c r="W5" i="4"/>
  <c r="O5" i="4"/>
  <c r="AC5" i="4"/>
  <c r="U5" i="4"/>
  <c r="M5" i="4"/>
  <c r="L5" i="4"/>
  <c r="AB5" i="4"/>
  <c r="T5" i="4"/>
  <c r="AH5" i="4"/>
  <c r="Z5" i="4"/>
  <c r="C26" i="1"/>
  <c r="E4" i="1"/>
  <c r="C22" i="1" l="1"/>
  <c r="B19" i="4"/>
  <c r="B20" i="4" s="1"/>
  <c r="E5" i="1"/>
  <c r="E6" i="1" s="1"/>
  <c r="E7" i="1" s="1"/>
  <c r="E8" i="1" s="1"/>
  <c r="E9" i="1" s="1"/>
  <c r="E10" i="1" s="1"/>
  <c r="E11" i="1" s="1"/>
  <c r="F7" i="1"/>
  <c r="C24" i="1" l="1"/>
  <c r="M3" i="1" s="1"/>
  <c r="C5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C40" i="1"/>
  <c r="C28" i="1" s="1"/>
  <c r="C47" i="1" s="1"/>
  <c r="F9" i="1"/>
  <c r="F8" i="1"/>
  <c r="E39" i="1" l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65" i="1" s="1"/>
  <c r="E91" i="1" s="1"/>
  <c r="E92" i="1" s="1"/>
  <c r="E93" i="1" s="1"/>
  <c r="E94" i="1" s="1"/>
  <c r="E95" i="1" s="1"/>
  <c r="E96" i="1" s="1"/>
  <c r="A160" i="3" a="1"/>
  <c r="E97" i="1" l="1"/>
  <c r="E98" i="1" s="1"/>
  <c r="E99" i="1" s="1"/>
  <c r="E100" i="1" s="1"/>
  <c r="E101" i="1" s="1"/>
  <c r="E102" i="1" s="1"/>
  <c r="E103" i="1" s="1"/>
  <c r="A160" i="3"/>
  <c r="M11" i="1" l="1"/>
  <c r="M8" i="1" l="1"/>
  <c r="B17" i="4"/>
  <c r="B29" i="4"/>
  <c r="C63" i="1"/>
  <c r="C61" i="1" s="1"/>
  <c r="M2" i="1" l="1"/>
  <c r="M9" i="1"/>
  <c r="P7" i="4"/>
  <c r="X7" i="4"/>
  <c r="AF7" i="4"/>
  <c r="K7" i="4"/>
  <c r="AC7" i="4"/>
  <c r="N7" i="4"/>
  <c r="Q7" i="4"/>
  <c r="Y7" i="4"/>
  <c r="AG7" i="4"/>
  <c r="R7" i="4"/>
  <c r="Z7" i="4"/>
  <c r="AH7" i="4"/>
  <c r="S7" i="4"/>
  <c r="AA7" i="4"/>
  <c r="AI7" i="4"/>
  <c r="AB7" i="4"/>
  <c r="L7" i="4"/>
  <c r="M7" i="4"/>
  <c r="AD7" i="4"/>
  <c r="T7" i="4"/>
  <c r="U7" i="4"/>
  <c r="W7" i="4"/>
  <c r="AE7" i="4"/>
  <c r="O7" i="4"/>
  <c r="V7" i="4"/>
  <c r="M12" i="1"/>
  <c r="M18" i="1"/>
  <c r="N18" i="1" l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EH18" i="1" s="1"/>
  <c r="EI18" i="1" s="1"/>
  <c r="EJ18" i="1" s="1"/>
  <c r="EK18" i="1" s="1"/>
  <c r="EL18" i="1" s="1"/>
  <c r="EM18" i="1" s="1"/>
  <c r="EN18" i="1" s="1"/>
  <c r="EO18" i="1" s="1"/>
  <c r="EP18" i="1" s="1"/>
  <c r="EQ18" i="1" s="1"/>
  <c r="ER18" i="1" s="1"/>
  <c r="ES18" i="1" s="1"/>
  <c r="ET18" i="1" s="1"/>
  <c r="EU18" i="1" s="1"/>
  <c r="EV18" i="1" s="1"/>
  <c r="EW18" i="1" s="1"/>
  <c r="EX18" i="1" s="1"/>
  <c r="EY18" i="1" s="1"/>
  <c r="EZ18" i="1" s="1"/>
  <c r="FA18" i="1" s="1"/>
  <c r="FB18" i="1" s="1"/>
  <c r="FC18" i="1" s="1"/>
  <c r="FD18" i="1" s="1"/>
  <c r="FE18" i="1" s="1"/>
  <c r="FF18" i="1" s="1"/>
  <c r="FG18" i="1" s="1"/>
  <c r="FH18" i="1" s="1"/>
  <c r="FI18" i="1" s="1"/>
  <c r="FJ18" i="1" s="1"/>
  <c r="FK18" i="1" s="1"/>
  <c r="FL18" i="1" s="1"/>
  <c r="FM18" i="1" s="1"/>
  <c r="FN18" i="1" s="1"/>
  <c r="FO18" i="1" s="1"/>
  <c r="FP18" i="1" s="1"/>
  <c r="FQ18" i="1" s="1"/>
  <c r="FR18" i="1" s="1"/>
  <c r="FS18" i="1" s="1"/>
  <c r="FT18" i="1" s="1"/>
  <c r="FU18" i="1" s="1"/>
  <c r="FV18" i="1" s="1"/>
  <c r="FW18" i="1" s="1"/>
  <c r="FX18" i="1" s="1"/>
  <c r="FY18" i="1" s="1"/>
  <c r="FZ18" i="1" s="1"/>
  <c r="GA18" i="1" s="1"/>
  <c r="GB18" i="1" s="1"/>
  <c r="GC18" i="1" s="1"/>
  <c r="GD18" i="1" s="1"/>
  <c r="GE18" i="1" s="1"/>
  <c r="GF18" i="1" s="1"/>
  <c r="GG18" i="1" s="1"/>
  <c r="GH18" i="1" s="1"/>
  <c r="GI18" i="1" s="1"/>
  <c r="GJ18" i="1" s="1"/>
  <c r="GK18" i="1" s="1"/>
  <c r="GL18" i="1" s="1"/>
  <c r="GM18" i="1" s="1"/>
  <c r="GN18" i="1" s="1"/>
  <c r="GO18" i="1" s="1"/>
  <c r="GP18" i="1" s="1"/>
  <c r="GQ18" i="1" s="1"/>
  <c r="GR18" i="1" s="1"/>
  <c r="GS18" i="1" s="1"/>
  <c r="GT18" i="1" s="1"/>
  <c r="GU18" i="1" s="1"/>
  <c r="GV18" i="1" s="1"/>
  <c r="GW18" i="1" s="1"/>
  <c r="GX18" i="1" s="1"/>
  <c r="GY18" i="1" s="1"/>
  <c r="GZ18" i="1" s="1"/>
  <c r="HA18" i="1" s="1"/>
  <c r="HB18" i="1" s="1"/>
  <c r="HC18" i="1" s="1"/>
  <c r="HD18" i="1" s="1"/>
  <c r="HE18" i="1" s="1"/>
  <c r="HF18" i="1" s="1"/>
  <c r="HG18" i="1" s="1"/>
  <c r="HH18" i="1" s="1"/>
  <c r="HI18" i="1" s="1"/>
  <c r="HJ18" i="1" s="1"/>
  <c r="HK18" i="1" s="1"/>
  <c r="HL18" i="1" s="1"/>
  <c r="HM18" i="1" s="1"/>
  <c r="HN18" i="1" s="1"/>
  <c r="HO18" i="1" s="1"/>
  <c r="HP18" i="1" s="1"/>
  <c r="HQ18" i="1" s="1"/>
  <c r="HR18" i="1" s="1"/>
  <c r="HS18" i="1" s="1"/>
  <c r="HT18" i="1" s="1"/>
  <c r="HU18" i="1" s="1"/>
  <c r="HV18" i="1" s="1"/>
  <c r="HW18" i="1" s="1"/>
  <c r="HX18" i="1" s="1"/>
  <c r="HY18" i="1" s="1"/>
  <c r="HZ18" i="1" s="1"/>
  <c r="IA18" i="1" s="1"/>
  <c r="IB18" i="1" s="1"/>
  <c r="IC18" i="1" s="1"/>
  <c r="ID18" i="1" s="1"/>
  <c r="IE18" i="1" s="1"/>
  <c r="IF18" i="1" s="1"/>
  <c r="IG18" i="1" s="1"/>
  <c r="IH18" i="1" s="1"/>
  <c r="II18" i="1" s="1"/>
  <c r="IJ18" i="1" s="1"/>
  <c r="IK18" i="1" s="1"/>
  <c r="IL18" i="1" s="1"/>
  <c r="IM18" i="1" s="1"/>
  <c r="IN18" i="1" s="1"/>
  <c r="IO18" i="1" s="1"/>
  <c r="IP18" i="1" s="1"/>
  <c r="IQ18" i="1" s="1"/>
  <c r="IR18" i="1" s="1"/>
  <c r="IS18" i="1" s="1"/>
  <c r="IT18" i="1" s="1"/>
  <c r="IU18" i="1" s="1"/>
  <c r="IV18" i="1" s="1"/>
  <c r="IW18" i="1" s="1"/>
  <c r="IX18" i="1" s="1"/>
  <c r="IY18" i="1" s="1"/>
  <c r="IZ18" i="1" s="1"/>
  <c r="JA18" i="1" s="1"/>
  <c r="JB18" i="1" s="1"/>
  <c r="JC18" i="1" s="1"/>
  <c r="JD18" i="1" s="1"/>
  <c r="JE18" i="1" s="1"/>
  <c r="JF18" i="1" s="1"/>
  <c r="JG18" i="1" s="1"/>
  <c r="JH18" i="1" s="1"/>
  <c r="JI18" i="1" s="1"/>
  <c r="JJ18" i="1" s="1"/>
  <c r="JK18" i="1" s="1"/>
  <c r="JL18" i="1" s="1"/>
  <c r="JM18" i="1" s="1"/>
  <c r="JN18" i="1" s="1"/>
  <c r="JO18" i="1" s="1"/>
  <c r="JP18" i="1" s="1"/>
  <c r="JQ18" i="1" s="1"/>
  <c r="JR18" i="1" s="1"/>
  <c r="JS18" i="1" s="1"/>
  <c r="JT18" i="1" s="1"/>
  <c r="JU18" i="1" s="1"/>
  <c r="JV18" i="1" s="1"/>
  <c r="JW18" i="1" s="1"/>
  <c r="JX18" i="1" s="1"/>
  <c r="JY18" i="1" s="1"/>
  <c r="JZ18" i="1" s="1"/>
  <c r="KA18" i="1" s="1"/>
  <c r="KB18" i="1" s="1"/>
  <c r="KC18" i="1" s="1"/>
  <c r="KD18" i="1" s="1"/>
  <c r="KE18" i="1" s="1"/>
  <c r="KF18" i="1" s="1"/>
  <c r="KG18" i="1" s="1"/>
  <c r="KH18" i="1" s="1"/>
  <c r="KI18" i="1" s="1"/>
  <c r="KJ18" i="1" s="1"/>
  <c r="KK18" i="1" s="1"/>
  <c r="KL18" i="1" s="1"/>
  <c r="KM18" i="1" s="1"/>
  <c r="KN18" i="1" s="1"/>
  <c r="KO18" i="1" s="1"/>
  <c r="KP18" i="1" s="1"/>
  <c r="KQ18" i="1" s="1"/>
  <c r="KR18" i="1" s="1"/>
  <c r="KS18" i="1" s="1"/>
  <c r="KT18" i="1" s="1"/>
  <c r="KU18" i="1" s="1"/>
  <c r="KV18" i="1" s="1"/>
  <c r="KW18" i="1" s="1"/>
  <c r="KX18" i="1" s="1"/>
  <c r="KY18" i="1" s="1"/>
  <c r="KZ18" i="1" s="1"/>
  <c r="LA18" i="1" s="1"/>
  <c r="M10" i="1"/>
  <c r="B24" i="4" s="1"/>
  <c r="B25" i="4" s="1"/>
  <c r="B27" i="4" s="1"/>
  <c r="C27" i="4" s="1"/>
  <c r="M17" i="1"/>
  <c r="N17" i="1" s="1"/>
  <c r="B30" i="4"/>
  <c r="B31" i="4" s="1"/>
  <c r="N20" i="1" l="1"/>
  <c r="M5" i="1"/>
  <c r="M20" i="1"/>
  <c r="M13" i="1"/>
  <c r="M14" i="1" s="1"/>
  <c r="M4" i="1"/>
  <c r="B16" i="4" s="1"/>
  <c r="K2" i="4" s="1"/>
  <c r="C31" i="4"/>
  <c r="H21" i="4"/>
  <c r="M19" i="1"/>
  <c r="N19" i="1"/>
  <c r="O17" i="1"/>
  <c r="M6" i="1" l="1"/>
  <c r="K3" i="4"/>
  <c r="Q2" i="4"/>
  <c r="O2" i="4"/>
  <c r="AE2" i="4"/>
  <c r="N2" i="4"/>
  <c r="P2" i="4"/>
  <c r="AF2" i="4"/>
  <c r="T2" i="4"/>
  <c r="V2" i="4"/>
  <c r="AD2" i="4"/>
  <c r="W2" i="4"/>
  <c r="AB2" i="4"/>
  <c r="X2" i="4"/>
  <c r="L2" i="4"/>
  <c r="AC2" i="4"/>
  <c r="R2" i="4"/>
  <c r="AG2" i="4"/>
  <c r="Y2" i="4"/>
  <c r="S2" i="4"/>
  <c r="Z2" i="4"/>
  <c r="U2" i="4"/>
  <c r="M2" i="4"/>
  <c r="AI2" i="4"/>
  <c r="AH2" i="4"/>
  <c r="AA2" i="4"/>
  <c r="S3" i="4"/>
  <c r="AB3" i="4"/>
  <c r="AC3" i="4"/>
  <c r="R3" i="4"/>
  <c r="AI3" i="4"/>
  <c r="AF3" i="4"/>
  <c r="Z3" i="4"/>
  <c r="P3" i="4"/>
  <c r="M3" i="4"/>
  <c r="AA3" i="4"/>
  <c r="AD3" i="4"/>
  <c r="X3" i="4"/>
  <c r="Q3" i="4"/>
  <c r="W3" i="4"/>
  <c r="U3" i="4"/>
  <c r="N3" i="4"/>
  <c r="O3" i="4"/>
  <c r="AH3" i="4"/>
  <c r="T3" i="4"/>
  <c r="V3" i="4"/>
  <c r="AE3" i="4"/>
  <c r="Y3" i="4"/>
  <c r="L3" i="4"/>
  <c r="AG3" i="4"/>
  <c r="P17" i="1"/>
  <c r="O19" i="1"/>
  <c r="B12" i="4" l="1"/>
  <c r="B13" i="4"/>
  <c r="Q17" i="1"/>
  <c r="P19" i="1"/>
  <c r="B14" i="4" l="1"/>
  <c r="B22" i="4"/>
  <c r="B21" i="4" s="1"/>
  <c r="C21" i="4" s="1"/>
  <c r="R17" i="1"/>
  <c r="Q19" i="1"/>
  <c r="B33" i="4" l="1"/>
  <c r="C33" i="4" s="1"/>
  <c r="S17" i="1"/>
  <c r="R19" i="1"/>
  <c r="T17" i="1" l="1"/>
  <c r="S19" i="1"/>
  <c r="U17" i="1" l="1"/>
  <c r="T19" i="1"/>
  <c r="V17" i="1" l="1"/>
  <c r="U19" i="1"/>
  <c r="W17" i="1" l="1"/>
  <c r="X17" i="1" s="1"/>
  <c r="V19" i="1"/>
  <c r="W19" i="1" l="1"/>
  <c r="X19" i="1" l="1"/>
  <c r="Y17" i="1"/>
  <c r="Y19" i="1" l="1"/>
  <c r="Z17" i="1"/>
  <c r="Z19" i="1" l="1"/>
  <c r="AA17" i="1"/>
  <c r="AA19" i="1" l="1"/>
  <c r="AB17" i="1"/>
  <c r="AC17" i="1" l="1"/>
  <c r="AB19" i="1"/>
  <c r="AD17" i="1" l="1"/>
  <c r="AC19" i="1"/>
  <c r="AD19" i="1" l="1"/>
  <c r="AE17" i="1"/>
  <c r="AF17" i="1" l="1"/>
  <c r="AE19" i="1"/>
  <c r="AF19" i="1" l="1"/>
  <c r="AG17" i="1"/>
  <c r="AH17" i="1" l="1"/>
  <c r="AG19" i="1"/>
  <c r="AH19" i="1" l="1"/>
  <c r="AI17" i="1"/>
  <c r="AJ17" i="1" l="1"/>
  <c r="AI19" i="1"/>
  <c r="AJ19" i="1" l="1"/>
  <c r="AK17" i="1"/>
  <c r="AK19" i="1" l="1"/>
  <c r="AL17" i="1"/>
  <c r="AM17" i="1" l="1"/>
  <c r="AL19" i="1"/>
  <c r="AN17" i="1" l="1"/>
  <c r="AM19" i="1"/>
  <c r="AN19" i="1" l="1"/>
  <c r="AO17" i="1"/>
  <c r="AO19" i="1" l="1"/>
  <c r="AP17" i="1"/>
  <c r="AP19" i="1" l="1"/>
  <c r="AQ17" i="1"/>
  <c r="AQ19" i="1" l="1"/>
  <c r="AR17" i="1"/>
  <c r="AS17" i="1" l="1"/>
  <c r="AR19" i="1"/>
  <c r="AT17" i="1" l="1"/>
  <c r="AS19" i="1"/>
  <c r="AU17" i="1" l="1"/>
  <c r="AT19" i="1"/>
  <c r="AV17" i="1" l="1"/>
  <c r="AU19" i="1"/>
  <c r="AW17" i="1" l="1"/>
  <c r="AV19" i="1"/>
  <c r="AX17" i="1" l="1"/>
  <c r="AW19" i="1"/>
  <c r="AY17" i="1" l="1"/>
  <c r="AX19" i="1"/>
  <c r="AZ17" i="1" l="1"/>
  <c r="AY19" i="1"/>
  <c r="BA17" i="1" l="1"/>
  <c r="AZ19" i="1"/>
  <c r="BA19" i="1" l="1"/>
  <c r="BB17" i="1"/>
  <c r="BC17" i="1" l="1"/>
  <c r="BB19" i="1"/>
  <c r="BD17" i="1" l="1"/>
  <c r="BC19" i="1"/>
  <c r="BE17" i="1" l="1"/>
  <c r="BD19" i="1"/>
  <c r="BE19" i="1" l="1"/>
  <c r="BF17" i="1"/>
  <c r="BG17" i="1" l="1"/>
  <c r="BF19" i="1"/>
  <c r="BH17" i="1" l="1"/>
  <c r="BG19" i="1"/>
  <c r="BI17" i="1" l="1"/>
  <c r="BH19" i="1"/>
  <c r="BJ17" i="1" l="1"/>
  <c r="BI19" i="1"/>
  <c r="BJ19" i="1" l="1"/>
  <c r="BK17" i="1"/>
  <c r="BL17" i="1" l="1"/>
  <c r="BK19" i="1"/>
  <c r="BL19" i="1" l="1"/>
  <c r="BM17" i="1"/>
  <c r="BN17" i="1" l="1"/>
  <c r="BM19" i="1"/>
  <c r="BO17" i="1" l="1"/>
  <c r="BN19" i="1"/>
  <c r="BO19" i="1" l="1"/>
  <c r="BP17" i="1"/>
  <c r="BQ17" i="1" l="1"/>
  <c r="BP19" i="1"/>
  <c r="BQ19" i="1" l="1"/>
  <c r="BR17" i="1"/>
  <c r="BR19" i="1" l="1"/>
  <c r="BS17" i="1"/>
  <c r="BT17" i="1" l="1"/>
  <c r="BS19" i="1"/>
  <c r="BU17" i="1" l="1"/>
  <c r="BT19" i="1"/>
  <c r="BV17" i="1" l="1"/>
  <c r="BU19" i="1"/>
  <c r="BW17" i="1" l="1"/>
  <c r="BV19" i="1"/>
  <c r="BX17" i="1" l="1"/>
  <c r="BW19" i="1"/>
  <c r="BY17" i="1" l="1"/>
  <c r="BX19" i="1"/>
  <c r="BZ17" i="1" l="1"/>
  <c r="BY19" i="1"/>
  <c r="BZ19" i="1" l="1"/>
  <c r="CA17" i="1"/>
  <c r="CB17" i="1" l="1"/>
  <c r="CA19" i="1"/>
  <c r="CB19" i="1" l="1"/>
  <c r="CC17" i="1"/>
  <c r="CD17" i="1" l="1"/>
  <c r="CC19" i="1"/>
  <c r="CE17" i="1" l="1"/>
  <c r="CD19" i="1"/>
  <c r="CF17" i="1" l="1"/>
  <c r="CE19" i="1"/>
  <c r="CG17" i="1" l="1"/>
  <c r="CF19" i="1"/>
  <c r="CH17" i="1" l="1"/>
  <c r="CG19" i="1"/>
  <c r="CI17" i="1" l="1"/>
  <c r="CH19" i="1"/>
  <c r="CI19" i="1" l="1"/>
  <c r="CJ17" i="1"/>
  <c r="CJ19" i="1" l="1"/>
  <c r="CK17" i="1"/>
  <c r="CK19" i="1" l="1"/>
  <c r="CL17" i="1"/>
  <c r="CL19" i="1" l="1"/>
  <c r="CM17" i="1"/>
  <c r="CN17" i="1" l="1"/>
  <c r="CM19" i="1"/>
  <c r="CN19" i="1" l="1"/>
  <c r="CO17" i="1"/>
  <c r="CO19" i="1" l="1"/>
  <c r="CP17" i="1"/>
  <c r="CP19" i="1" l="1"/>
  <c r="CQ17" i="1"/>
  <c r="CR17" i="1" l="1"/>
  <c r="CQ19" i="1"/>
  <c r="CR19" i="1" l="1"/>
  <c r="CS17" i="1"/>
  <c r="CT17" i="1" l="1"/>
  <c r="CS19" i="1"/>
  <c r="CT19" i="1" l="1"/>
  <c r="CU17" i="1"/>
  <c r="CV17" i="1" l="1"/>
  <c r="CU19" i="1"/>
  <c r="CV19" i="1" l="1"/>
  <c r="CW17" i="1"/>
  <c r="CW19" i="1" l="1"/>
  <c r="CX17" i="1"/>
  <c r="CY17" i="1" l="1"/>
  <c r="CX19" i="1"/>
  <c r="CZ17" i="1" l="1"/>
  <c r="CY19" i="1"/>
  <c r="CZ19" i="1" l="1"/>
  <c r="DA17" i="1"/>
  <c r="DB17" i="1" l="1"/>
  <c r="DA19" i="1"/>
  <c r="DC17" i="1" l="1"/>
  <c r="DB19" i="1"/>
  <c r="DD17" i="1" l="1"/>
  <c r="DC19" i="1"/>
  <c r="DE17" i="1" l="1"/>
  <c r="DD19" i="1"/>
  <c r="DE19" i="1" l="1"/>
  <c r="DF17" i="1"/>
  <c r="DF19" i="1" l="1"/>
  <c r="DG17" i="1"/>
  <c r="DH17" i="1" l="1"/>
  <c r="DG19" i="1"/>
  <c r="DH19" i="1" l="1"/>
  <c r="DI17" i="1"/>
  <c r="DJ17" i="1" l="1"/>
  <c r="DI19" i="1"/>
  <c r="DK17" i="1" l="1"/>
  <c r="DJ19" i="1"/>
  <c r="DL17" i="1" l="1"/>
  <c r="DK19" i="1"/>
  <c r="DL19" i="1" l="1"/>
  <c r="DM17" i="1"/>
  <c r="DN17" i="1" l="1"/>
  <c r="DM19" i="1"/>
  <c r="DN19" i="1" l="1"/>
  <c r="DO17" i="1"/>
  <c r="DO19" i="1" l="1"/>
  <c r="DP17" i="1"/>
  <c r="DQ17" i="1" l="1"/>
  <c r="DP19" i="1"/>
  <c r="DR17" i="1" l="1"/>
  <c r="DQ19" i="1"/>
  <c r="DS17" i="1" l="1"/>
  <c r="DR19" i="1"/>
  <c r="DT17" i="1" l="1"/>
  <c r="DS19" i="1"/>
  <c r="DU17" i="1" l="1"/>
  <c r="DT19" i="1"/>
  <c r="DU19" i="1" l="1"/>
  <c r="DV17" i="1"/>
  <c r="DW17" i="1" l="1"/>
  <c r="DV19" i="1"/>
  <c r="DW19" i="1" l="1"/>
  <c r="DX17" i="1"/>
  <c r="DX19" i="1" l="1"/>
  <c r="DY17" i="1"/>
  <c r="DZ17" i="1" l="1"/>
  <c r="DY19" i="1"/>
  <c r="DZ19" i="1" l="1"/>
  <c r="EA17" i="1"/>
  <c r="EB17" i="1" l="1"/>
  <c r="EA19" i="1"/>
  <c r="EB19" i="1" l="1"/>
  <c r="EC17" i="1"/>
  <c r="EC19" i="1" l="1"/>
  <c r="ED17" i="1"/>
  <c r="EE17" i="1" l="1"/>
  <c r="ED19" i="1"/>
  <c r="EE19" i="1" l="1"/>
  <c r="EF17" i="1"/>
  <c r="EG17" i="1" l="1"/>
  <c r="EF19" i="1"/>
  <c r="EH17" i="1" l="1"/>
  <c r="EG19" i="1"/>
  <c r="EH19" i="1" l="1"/>
  <c r="EI17" i="1"/>
  <c r="EJ17" i="1" l="1"/>
  <c r="EI19" i="1"/>
  <c r="EJ19" i="1" l="1"/>
  <c r="EK17" i="1"/>
  <c r="EK19" i="1" l="1"/>
  <c r="EL17" i="1"/>
  <c r="EL19" i="1" l="1"/>
  <c r="EM17" i="1"/>
  <c r="EN17" i="1" l="1"/>
  <c r="EM19" i="1"/>
  <c r="EN19" i="1" l="1"/>
  <c r="EO17" i="1"/>
  <c r="EO19" i="1" l="1"/>
  <c r="EP17" i="1"/>
  <c r="EP19" i="1" l="1"/>
  <c r="EQ17" i="1"/>
  <c r="EQ19" i="1" l="1"/>
  <c r="ER17" i="1"/>
  <c r="ER19" i="1" l="1"/>
  <c r="ES17" i="1"/>
  <c r="ET17" i="1" l="1"/>
  <c r="ES19" i="1"/>
  <c r="EU17" i="1" l="1"/>
  <c r="ET19" i="1"/>
  <c r="EU19" i="1" l="1"/>
  <c r="EV17" i="1"/>
  <c r="EV19" i="1" l="1"/>
  <c r="EW17" i="1"/>
  <c r="EW19" i="1" l="1"/>
  <c r="EX17" i="1"/>
  <c r="EX19" i="1" l="1"/>
  <c r="EY17" i="1"/>
  <c r="EY19" i="1" l="1"/>
  <c r="EZ17" i="1"/>
  <c r="EZ19" i="1" l="1"/>
  <c r="FA17" i="1"/>
  <c r="FA19" i="1" l="1"/>
  <c r="FB17" i="1"/>
  <c r="FB19" i="1" l="1"/>
  <c r="FC17" i="1"/>
  <c r="FD17" i="1" l="1"/>
  <c r="FC19" i="1"/>
  <c r="FD19" i="1" l="1"/>
  <c r="FE17" i="1"/>
  <c r="FF17" i="1" l="1"/>
  <c r="FE19" i="1"/>
  <c r="FG17" i="1" l="1"/>
  <c r="FF19" i="1"/>
  <c r="FH17" i="1" l="1"/>
  <c r="FG19" i="1"/>
  <c r="FH19" i="1" l="1"/>
  <c r="FI17" i="1"/>
  <c r="FI19" i="1" l="1"/>
  <c r="FJ17" i="1"/>
  <c r="FJ19" i="1" l="1"/>
  <c r="FK17" i="1"/>
  <c r="FL17" i="1" l="1"/>
  <c r="FK19" i="1"/>
  <c r="FL19" i="1" l="1"/>
  <c r="FM17" i="1"/>
  <c r="FM19" i="1" l="1"/>
  <c r="FN17" i="1"/>
  <c r="FN19" i="1" l="1"/>
  <c r="FO17" i="1"/>
  <c r="FO19" i="1" l="1"/>
  <c r="FP17" i="1"/>
  <c r="FP19" i="1" l="1"/>
  <c r="FQ17" i="1"/>
  <c r="FQ19" i="1" l="1"/>
  <c r="FR17" i="1"/>
  <c r="FR19" i="1" l="1"/>
  <c r="FS17" i="1"/>
  <c r="FS19" i="1" l="1"/>
  <c r="FT17" i="1"/>
  <c r="FT19" i="1" l="1"/>
  <c r="FU17" i="1"/>
  <c r="FV17" i="1" l="1"/>
  <c r="FU19" i="1"/>
  <c r="FV19" i="1" l="1"/>
  <c r="FW17" i="1"/>
  <c r="FW19" i="1" l="1"/>
  <c r="FX17" i="1"/>
  <c r="FX19" i="1" l="1"/>
  <c r="FY17" i="1"/>
  <c r="FZ17" i="1" l="1"/>
  <c r="FY19" i="1"/>
  <c r="FZ19" i="1" l="1"/>
  <c r="GA17" i="1"/>
  <c r="GA19" i="1" l="1"/>
  <c r="GB17" i="1"/>
  <c r="GB19" i="1" l="1"/>
  <c r="GC17" i="1"/>
  <c r="GD17" i="1" l="1"/>
  <c r="GC19" i="1"/>
  <c r="GD19" i="1" l="1"/>
  <c r="GE17" i="1"/>
  <c r="GE19" i="1" l="1"/>
  <c r="GF17" i="1"/>
  <c r="GF19" i="1" l="1"/>
  <c r="GG17" i="1"/>
  <c r="GG19" i="1" l="1"/>
  <c r="GH17" i="1"/>
  <c r="GH19" i="1" l="1"/>
  <c r="GI17" i="1"/>
  <c r="GI19" i="1" l="1"/>
  <c r="GJ17" i="1"/>
  <c r="GK17" i="1" l="1"/>
  <c r="GJ19" i="1"/>
  <c r="GL17" i="1" l="1"/>
  <c r="GK19" i="1"/>
  <c r="GL19" i="1" l="1"/>
  <c r="GM17" i="1"/>
  <c r="GM19" i="1" l="1"/>
  <c r="GN17" i="1"/>
  <c r="GN19" i="1" l="1"/>
  <c r="GO17" i="1"/>
  <c r="GP17" i="1" l="1"/>
  <c r="GO19" i="1"/>
  <c r="GP19" i="1" l="1"/>
  <c r="GQ17" i="1"/>
  <c r="GR17" i="1" l="1"/>
  <c r="GQ19" i="1"/>
  <c r="GR19" i="1" l="1"/>
  <c r="GS17" i="1"/>
  <c r="GS19" i="1" l="1"/>
  <c r="GT17" i="1"/>
  <c r="GT19" i="1" l="1"/>
  <c r="GU17" i="1"/>
  <c r="GV17" i="1" l="1"/>
  <c r="GU19" i="1"/>
  <c r="GV19" i="1" l="1"/>
  <c r="GW17" i="1"/>
  <c r="GW19" i="1" l="1"/>
  <c r="GX17" i="1"/>
  <c r="GX19" i="1" l="1"/>
  <c r="GY17" i="1"/>
  <c r="GY19" i="1" l="1"/>
  <c r="GZ17" i="1"/>
  <c r="GZ19" i="1" l="1"/>
  <c r="HA17" i="1"/>
  <c r="HB17" i="1" l="1"/>
  <c r="HA19" i="1"/>
  <c r="HB19" i="1" l="1"/>
  <c r="HC17" i="1"/>
  <c r="HD17" i="1" l="1"/>
  <c r="HC19" i="1"/>
  <c r="HE17" i="1" l="1"/>
  <c r="HD19" i="1"/>
  <c r="HE19" i="1" l="1"/>
  <c r="HF17" i="1"/>
  <c r="HG17" i="1" s="1"/>
  <c r="HF19" i="1" l="1"/>
  <c r="HG19" i="1" l="1"/>
  <c r="HH17" i="1"/>
  <c r="HH19" i="1" l="1"/>
  <c r="HI17" i="1"/>
  <c r="HI19" i="1" l="1"/>
  <c r="HJ17" i="1"/>
  <c r="HJ19" i="1" l="1"/>
  <c r="HK17" i="1"/>
  <c r="HK19" i="1" l="1"/>
  <c r="HL17" i="1"/>
  <c r="HL19" i="1" l="1"/>
  <c r="HM17" i="1"/>
  <c r="HM19" i="1" l="1"/>
  <c r="HN17" i="1"/>
  <c r="HO17" i="1" l="1"/>
  <c r="HN19" i="1"/>
  <c r="HO19" i="1" l="1"/>
  <c r="HP17" i="1"/>
  <c r="HP19" i="1" l="1"/>
  <c r="HQ17" i="1"/>
  <c r="HQ19" i="1" l="1"/>
  <c r="HR17" i="1"/>
  <c r="HS17" i="1" l="1"/>
  <c r="HR19" i="1"/>
  <c r="HS19" i="1" l="1"/>
  <c r="HT17" i="1"/>
  <c r="HT19" i="1" l="1"/>
  <c r="HU17" i="1"/>
  <c r="HU19" i="1" l="1"/>
  <c r="HV17" i="1"/>
  <c r="HV19" i="1" l="1"/>
  <c r="HW17" i="1"/>
  <c r="HW19" i="1" l="1"/>
  <c r="HX17" i="1"/>
  <c r="HX19" i="1" l="1"/>
  <c r="HY17" i="1"/>
  <c r="HY19" i="1" l="1"/>
  <c r="HZ17" i="1"/>
  <c r="HZ19" i="1" l="1"/>
  <c r="IA17" i="1"/>
  <c r="IA19" i="1" l="1"/>
  <c r="IB17" i="1"/>
  <c r="IB19" i="1" l="1"/>
  <c r="IC17" i="1"/>
  <c r="ID17" i="1" l="1"/>
  <c r="IC19" i="1"/>
  <c r="ID19" i="1" l="1"/>
  <c r="IE17" i="1"/>
  <c r="IF17" i="1" l="1"/>
  <c r="IE19" i="1"/>
  <c r="IF19" i="1" l="1"/>
  <c r="IG17" i="1"/>
  <c r="IG19" i="1" l="1"/>
  <c r="IH17" i="1"/>
  <c r="II17" i="1" l="1"/>
  <c r="IH19" i="1"/>
  <c r="IJ17" i="1" l="1"/>
  <c r="II19" i="1"/>
  <c r="IJ19" i="1" l="1"/>
  <c r="IK17" i="1"/>
  <c r="IK19" i="1" l="1"/>
  <c r="IL17" i="1"/>
  <c r="IL19" i="1" l="1"/>
  <c r="IM17" i="1"/>
  <c r="IM19" i="1" l="1"/>
  <c r="IN17" i="1"/>
  <c r="IN19" i="1" l="1"/>
  <c r="IO17" i="1"/>
  <c r="IP17" i="1" l="1"/>
  <c r="IO19" i="1"/>
  <c r="IP19" i="1" l="1"/>
  <c r="IQ17" i="1"/>
  <c r="IQ19" i="1" l="1"/>
  <c r="IR17" i="1"/>
  <c r="IS17" i="1" l="1"/>
  <c r="IR19" i="1"/>
  <c r="IS19" i="1" l="1"/>
  <c r="IT17" i="1"/>
  <c r="IT19" i="1" l="1"/>
  <c r="IU17" i="1"/>
  <c r="IU19" i="1" l="1"/>
  <c r="IV17" i="1"/>
  <c r="IW17" i="1" l="1"/>
  <c r="IV19" i="1"/>
  <c r="IX17" i="1" l="1"/>
  <c r="IW19" i="1"/>
  <c r="IX19" i="1" l="1"/>
  <c r="IY17" i="1"/>
  <c r="IY19" i="1" l="1"/>
  <c r="IZ17" i="1"/>
  <c r="JA17" i="1" l="1"/>
  <c r="IZ19" i="1"/>
  <c r="JB17" i="1" l="1"/>
  <c r="JA19" i="1"/>
  <c r="JB19" i="1" l="1"/>
  <c r="JC17" i="1"/>
  <c r="JD17" i="1" l="1"/>
  <c r="JC19" i="1"/>
  <c r="JD19" i="1" l="1"/>
  <c r="JE17" i="1"/>
  <c r="JE19" i="1" l="1"/>
  <c r="JF17" i="1"/>
  <c r="JG17" i="1" l="1"/>
  <c r="JF19" i="1"/>
  <c r="JG19" i="1" l="1"/>
  <c r="JH17" i="1"/>
  <c r="JH19" i="1" l="1"/>
  <c r="JI17" i="1"/>
  <c r="JJ17" i="1" l="1"/>
  <c r="JI19" i="1"/>
  <c r="JK17" i="1" l="1"/>
  <c r="JJ19" i="1"/>
  <c r="JK19" i="1" l="1"/>
  <c r="JL17" i="1"/>
  <c r="JL19" i="1" l="1"/>
  <c r="JM17" i="1"/>
  <c r="JM19" i="1" l="1"/>
  <c r="JN17" i="1"/>
  <c r="JN19" i="1" l="1"/>
  <c r="JO17" i="1"/>
  <c r="JO19" i="1" l="1"/>
  <c r="JP17" i="1"/>
  <c r="JQ17" i="1" l="1"/>
  <c r="JP19" i="1"/>
  <c r="JQ19" i="1" l="1"/>
  <c r="JR17" i="1"/>
  <c r="JR19" i="1" l="1"/>
  <c r="JS17" i="1"/>
  <c r="JT17" i="1" l="1"/>
  <c r="JS19" i="1"/>
  <c r="JT19" i="1" l="1"/>
  <c r="JU17" i="1"/>
  <c r="JU19" i="1" l="1"/>
  <c r="JV17" i="1"/>
  <c r="JW17" i="1" l="1"/>
  <c r="JV19" i="1"/>
  <c r="JW19" i="1" l="1"/>
  <c r="JX17" i="1"/>
  <c r="JX19" i="1" l="1"/>
  <c r="JY17" i="1"/>
  <c r="JY19" i="1" l="1"/>
  <c r="JZ17" i="1"/>
  <c r="JZ19" i="1" l="1"/>
  <c r="KA17" i="1"/>
  <c r="KA19" i="1" l="1"/>
  <c r="KB17" i="1"/>
  <c r="KB19" i="1" l="1"/>
  <c r="KC17" i="1"/>
  <c r="KC19" i="1" l="1"/>
  <c r="KD17" i="1"/>
  <c r="KD19" i="1" l="1"/>
  <c r="KE17" i="1"/>
  <c r="KE19" i="1" l="1"/>
  <c r="KF17" i="1"/>
  <c r="KG17" i="1" l="1"/>
  <c r="KF19" i="1"/>
  <c r="KH17" i="1" l="1"/>
  <c r="KG19" i="1"/>
  <c r="KH19" i="1" l="1"/>
  <c r="KI17" i="1"/>
  <c r="KI19" i="1" l="1"/>
  <c r="KJ17" i="1"/>
  <c r="KJ19" i="1" l="1"/>
  <c r="KK17" i="1"/>
  <c r="KK19" i="1" l="1"/>
  <c r="KL17" i="1"/>
  <c r="KL19" i="1" l="1"/>
  <c r="KM17" i="1"/>
  <c r="KM19" i="1" l="1"/>
  <c r="KN17" i="1"/>
  <c r="KN19" i="1" l="1"/>
  <c r="KO17" i="1"/>
  <c r="KO19" i="1" l="1"/>
  <c r="KP17" i="1"/>
  <c r="KQ17" i="1" l="1"/>
  <c r="KP19" i="1"/>
  <c r="KQ19" i="1" l="1"/>
  <c r="KR17" i="1"/>
  <c r="KR19" i="1" l="1"/>
  <c r="KS17" i="1"/>
  <c r="KT17" i="1" l="1"/>
  <c r="KS19" i="1"/>
  <c r="KT19" i="1" l="1"/>
  <c r="KU17" i="1"/>
  <c r="KU19" i="1" l="1"/>
  <c r="KV17" i="1"/>
  <c r="KV19" i="1" l="1"/>
  <c r="KW17" i="1"/>
  <c r="KW19" i="1" l="1"/>
  <c r="KX17" i="1"/>
  <c r="KX19" i="1" l="1"/>
  <c r="KY17" i="1"/>
  <c r="KY19" i="1" l="1"/>
  <c r="KZ17" i="1"/>
  <c r="LA17" i="1" l="1"/>
  <c r="KZ19" i="1"/>
  <c r="M22" i="1" l="1"/>
  <c r="M21" i="1" s="1"/>
  <c r="LA19" i="1"/>
  <c r="A161" i="3" l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B161" i="3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C161" i="3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D161" i="3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E161" i="3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F161" i="3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G161" i="3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H161" i="3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I161" i="3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J161" i="3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K161" i="3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L161" i="3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M161" i="3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N161" i="3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O161" i="3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P161" i="3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Q161" i="3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Q271" i="3" s="1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Q286" i="3" s="1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R161" i="3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S161" i="3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253" i="3" s="1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S280" i="3" s="1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T161" i="3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T246" i="3" s="1"/>
  <c r="T247" i="3" s="1"/>
  <c r="T248" i="3" s="1"/>
  <c r="T249" i="3" s="1"/>
  <c r="T250" i="3" s="1"/>
  <c r="T251" i="3" s="1"/>
  <c r="T252" i="3" s="1"/>
  <c r="T253" i="3" s="1"/>
  <c r="T254" i="3" s="1"/>
  <c r="T255" i="3" s="1"/>
  <c r="T256" i="3" s="1"/>
  <c r="T257" i="3" s="1"/>
  <c r="T258" i="3" s="1"/>
  <c r="T259" i="3" s="1"/>
  <c r="T260" i="3" s="1"/>
  <c r="T261" i="3" s="1"/>
  <c r="T262" i="3" s="1"/>
  <c r="T263" i="3" s="1"/>
  <c r="T264" i="3" s="1"/>
  <c r="T265" i="3" s="1"/>
  <c r="T266" i="3" s="1"/>
  <c r="T267" i="3" s="1"/>
  <c r="T268" i="3" s="1"/>
  <c r="T269" i="3" s="1"/>
  <c r="T270" i="3" s="1"/>
  <c r="T271" i="3" s="1"/>
  <c r="T272" i="3" s="1"/>
  <c r="T273" i="3" s="1"/>
  <c r="T274" i="3" s="1"/>
  <c r="T275" i="3" s="1"/>
  <c r="T276" i="3" s="1"/>
  <c r="T277" i="3" s="1"/>
  <c r="T278" i="3" s="1"/>
  <c r="T279" i="3" s="1"/>
  <c r="T280" i="3" s="1"/>
  <c r="T281" i="3" s="1"/>
  <c r="T282" i="3" s="1"/>
  <c r="T283" i="3" s="1"/>
  <c r="T284" i="3" s="1"/>
  <c r="T285" i="3" s="1"/>
  <c r="T286" i="3" s="1"/>
  <c r="T287" i="3" s="1"/>
  <c r="T288" i="3" s="1"/>
  <c r="T289" i="3" s="1"/>
  <c r="T290" i="3" s="1"/>
  <c r="T291" i="3" s="1"/>
  <c r="T292" i="3" s="1"/>
  <c r="T293" i="3" s="1"/>
  <c r="T294" i="3" s="1"/>
  <c r="T295" i="3" s="1"/>
  <c r="T296" i="3" s="1"/>
  <c r="T297" i="3" s="1"/>
  <c r="T298" i="3" s="1"/>
  <c r="T299" i="3" s="1"/>
  <c r="T300" i="3" s="1"/>
  <c r="T301" i="3" s="1"/>
  <c r="T302" i="3" s="1"/>
  <c r="T303" i="3" s="1"/>
  <c r="T304" i="3" s="1"/>
  <c r="T305" i="3" s="1"/>
  <c r="T306" i="3" s="1"/>
  <c r="T307" i="3" s="1"/>
  <c r="T308" i="3" s="1"/>
  <c r="T309" i="3" s="1"/>
  <c r="T310" i="3" s="1"/>
  <c r="T311" i="3" s="1"/>
  <c r="T312" i="3" s="1"/>
  <c r="T313" i="3" s="1"/>
  <c r="U161" i="3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V161" i="3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V246" i="3" s="1"/>
  <c r="V247" i="3" s="1"/>
  <c r="V248" i="3" s="1"/>
  <c r="V249" i="3" s="1"/>
  <c r="V250" i="3" s="1"/>
  <c r="V251" i="3" s="1"/>
  <c r="V252" i="3" s="1"/>
  <c r="V253" i="3" s="1"/>
  <c r="V254" i="3" s="1"/>
  <c r="V255" i="3" s="1"/>
  <c r="V256" i="3" s="1"/>
  <c r="V257" i="3" s="1"/>
  <c r="V258" i="3" s="1"/>
  <c r="V259" i="3" s="1"/>
  <c r="V260" i="3" s="1"/>
  <c r="V261" i="3" s="1"/>
  <c r="V262" i="3" s="1"/>
  <c r="V263" i="3" s="1"/>
  <c r="V264" i="3" s="1"/>
  <c r="V265" i="3" s="1"/>
  <c r="V266" i="3" s="1"/>
  <c r="V267" i="3" s="1"/>
  <c r="V268" i="3" s="1"/>
  <c r="V269" i="3" s="1"/>
  <c r="V270" i="3" s="1"/>
  <c r="V271" i="3" s="1"/>
  <c r="V272" i="3" s="1"/>
  <c r="V273" i="3" s="1"/>
  <c r="V274" i="3" s="1"/>
  <c r="V275" i="3" s="1"/>
  <c r="V276" i="3" s="1"/>
  <c r="V277" i="3" s="1"/>
  <c r="V278" i="3" s="1"/>
  <c r="V279" i="3" s="1"/>
  <c r="V280" i="3" s="1"/>
  <c r="V281" i="3" s="1"/>
  <c r="V282" i="3" s="1"/>
  <c r="V283" i="3" s="1"/>
  <c r="V284" i="3" s="1"/>
  <c r="V285" i="3" s="1"/>
  <c r="V286" i="3" s="1"/>
  <c r="V287" i="3" s="1"/>
  <c r="V288" i="3" s="1"/>
  <c r="V289" i="3" s="1"/>
  <c r="V290" i="3" s="1"/>
  <c r="V291" i="3" s="1"/>
  <c r="V292" i="3" s="1"/>
  <c r="V293" i="3" s="1"/>
  <c r="V294" i="3" s="1"/>
  <c r="V295" i="3" s="1"/>
  <c r="V296" i="3" s="1"/>
  <c r="V297" i="3" s="1"/>
  <c r="V298" i="3" s="1"/>
  <c r="V299" i="3" s="1"/>
  <c r="V300" i="3" s="1"/>
  <c r="V301" i="3" s="1"/>
  <c r="V302" i="3" s="1"/>
  <c r="V303" i="3" s="1"/>
  <c r="V304" i="3" s="1"/>
  <c r="V305" i="3" s="1"/>
  <c r="V306" i="3" s="1"/>
  <c r="V307" i="3" s="1"/>
  <c r="V308" i="3" s="1"/>
  <c r="V309" i="3" s="1"/>
  <c r="V310" i="3" s="1"/>
  <c r="V311" i="3" s="1"/>
  <c r="V312" i="3" s="1"/>
  <c r="V313" i="3" s="1"/>
  <c r="W161" i="3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W239" i="3" s="1"/>
  <c r="W240" i="3" s="1"/>
  <c r="W241" i="3" s="1"/>
  <c r="W242" i="3" s="1"/>
  <c r="W243" i="3" s="1"/>
  <c r="W244" i="3" s="1"/>
  <c r="W245" i="3" s="1"/>
  <c r="W246" i="3" s="1"/>
  <c r="W247" i="3" s="1"/>
  <c r="W248" i="3" s="1"/>
  <c r="W249" i="3" s="1"/>
  <c r="W250" i="3" s="1"/>
  <c r="W251" i="3" s="1"/>
  <c r="W252" i="3" s="1"/>
  <c r="W253" i="3" s="1"/>
  <c r="W254" i="3" s="1"/>
  <c r="W255" i="3" s="1"/>
  <c r="W256" i="3" s="1"/>
  <c r="W257" i="3" s="1"/>
  <c r="W258" i="3" s="1"/>
  <c r="W259" i="3" s="1"/>
  <c r="W260" i="3" s="1"/>
  <c r="W261" i="3" s="1"/>
  <c r="W262" i="3" s="1"/>
  <c r="W263" i="3" s="1"/>
  <c r="W264" i="3" s="1"/>
  <c r="W265" i="3" s="1"/>
  <c r="W266" i="3" s="1"/>
  <c r="W267" i="3" s="1"/>
  <c r="W268" i="3" s="1"/>
  <c r="W269" i="3" s="1"/>
  <c r="W270" i="3" s="1"/>
  <c r="W271" i="3" s="1"/>
  <c r="W272" i="3" s="1"/>
  <c r="W273" i="3" s="1"/>
  <c r="W274" i="3" s="1"/>
  <c r="W275" i="3" s="1"/>
  <c r="W276" i="3" s="1"/>
  <c r="W277" i="3" s="1"/>
  <c r="W278" i="3" s="1"/>
  <c r="W279" i="3" s="1"/>
  <c r="W280" i="3" s="1"/>
  <c r="W281" i="3" s="1"/>
  <c r="W282" i="3" s="1"/>
  <c r="W283" i="3" s="1"/>
  <c r="W284" i="3" s="1"/>
  <c r="W285" i="3" s="1"/>
  <c r="W286" i="3" s="1"/>
  <c r="W287" i="3" s="1"/>
  <c r="W288" i="3" s="1"/>
  <c r="W289" i="3" s="1"/>
  <c r="W290" i="3" s="1"/>
  <c r="W291" i="3" s="1"/>
  <c r="W292" i="3" s="1"/>
  <c r="W293" i="3" s="1"/>
  <c r="W294" i="3" s="1"/>
  <c r="W295" i="3" s="1"/>
  <c r="W296" i="3" s="1"/>
  <c r="W297" i="3" s="1"/>
  <c r="W298" i="3" s="1"/>
  <c r="W299" i="3" s="1"/>
  <c r="W300" i="3" s="1"/>
  <c r="W301" i="3" s="1"/>
  <c r="W302" i="3" s="1"/>
  <c r="W303" i="3" s="1"/>
  <c r="W304" i="3" s="1"/>
  <c r="W305" i="3" s="1"/>
  <c r="W306" i="3" s="1"/>
  <c r="W307" i="3" s="1"/>
  <c r="W308" i="3" s="1"/>
  <c r="W309" i="3" s="1"/>
  <c r="W310" i="3" s="1"/>
  <c r="W311" i="3" s="1"/>
  <c r="W312" i="3" s="1"/>
  <c r="W313" i="3" s="1"/>
  <c r="X161" i="3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X279" i="3" s="1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Y161" i="3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Y246" i="3" s="1"/>
  <c r="Y247" i="3" s="1"/>
  <c r="Y248" i="3" s="1"/>
  <c r="Y249" i="3" s="1"/>
  <c r="Y250" i="3" s="1"/>
  <c r="Y251" i="3" s="1"/>
  <c r="Y252" i="3" s="1"/>
  <c r="Y253" i="3" s="1"/>
  <c r="Y254" i="3" s="1"/>
  <c r="Y255" i="3" s="1"/>
  <c r="Y256" i="3" s="1"/>
  <c r="Y257" i="3" s="1"/>
  <c r="Y258" i="3" s="1"/>
  <c r="Y259" i="3" s="1"/>
  <c r="Y260" i="3" s="1"/>
  <c r="Y261" i="3" s="1"/>
  <c r="Y262" i="3" s="1"/>
  <c r="Y263" i="3" s="1"/>
  <c r="Y264" i="3" s="1"/>
  <c r="Y265" i="3" s="1"/>
  <c r="Y266" i="3" s="1"/>
  <c r="Y267" i="3" s="1"/>
  <c r="Y268" i="3" s="1"/>
  <c r="Y269" i="3" s="1"/>
  <c r="Y270" i="3" s="1"/>
  <c r="Y271" i="3" s="1"/>
  <c r="Y272" i="3" s="1"/>
  <c r="Y273" i="3" s="1"/>
  <c r="Y274" i="3" s="1"/>
  <c r="Y275" i="3" s="1"/>
  <c r="Y276" i="3" s="1"/>
  <c r="Y277" i="3" s="1"/>
  <c r="Y278" i="3" s="1"/>
  <c r="Y279" i="3" s="1"/>
  <c r="Y280" i="3" s="1"/>
  <c r="Y281" i="3" s="1"/>
  <c r="Y282" i="3" s="1"/>
  <c r="Y283" i="3" s="1"/>
  <c r="Y284" i="3" s="1"/>
  <c r="Y285" i="3" s="1"/>
  <c r="Y286" i="3" s="1"/>
  <c r="Y287" i="3" s="1"/>
  <c r="Y288" i="3" s="1"/>
  <c r="Y289" i="3" s="1"/>
  <c r="Y290" i="3" s="1"/>
  <c r="Y291" i="3" s="1"/>
  <c r="Y292" i="3" s="1"/>
  <c r="Y293" i="3" s="1"/>
  <c r="Y294" i="3" s="1"/>
  <c r="Y295" i="3" s="1"/>
  <c r="Y296" i="3" s="1"/>
  <c r="Y297" i="3" s="1"/>
  <c r="Y298" i="3" s="1"/>
  <c r="Y299" i="3" s="1"/>
  <c r="Y300" i="3" s="1"/>
  <c r="Y301" i="3" s="1"/>
  <c r="Y302" i="3" s="1"/>
  <c r="Y303" i="3" s="1"/>
  <c r="Y304" i="3" s="1"/>
  <c r="Y305" i="3" s="1"/>
  <c r="Y306" i="3" s="1"/>
  <c r="Y307" i="3" s="1"/>
  <c r="Y308" i="3" s="1"/>
  <c r="Y309" i="3" s="1"/>
  <c r="Y310" i="3" s="1"/>
  <c r="Y311" i="3" s="1"/>
  <c r="Y312" i="3" s="1"/>
  <c r="Y313" i="3" s="1"/>
  <c r="Z161" i="3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Z253" i="3" s="1"/>
  <c r="Z254" i="3" s="1"/>
  <c r="Z255" i="3" s="1"/>
  <c r="Z256" i="3" s="1"/>
  <c r="Z257" i="3" s="1"/>
  <c r="Z258" i="3" s="1"/>
  <c r="Z259" i="3" s="1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Z277" i="3" s="1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Z293" i="3" s="1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Z308" i="3" s="1"/>
  <c r="Z309" i="3" s="1"/>
  <c r="Z310" i="3" s="1"/>
  <c r="Z311" i="3" s="1"/>
  <c r="Z312" i="3" s="1"/>
  <c r="Z313" i="3" s="1"/>
  <c r="AA161" i="3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A246" i="3" s="1"/>
  <c r="AA247" i="3" s="1"/>
  <c r="AA248" i="3" s="1"/>
  <c r="AA249" i="3" s="1"/>
  <c r="AA250" i="3" s="1"/>
  <c r="AA251" i="3" s="1"/>
  <c r="AA252" i="3" s="1"/>
  <c r="AA253" i="3" s="1"/>
  <c r="AA254" i="3" s="1"/>
  <c r="AA255" i="3" s="1"/>
  <c r="AA256" i="3" s="1"/>
  <c r="AA257" i="3" s="1"/>
  <c r="AA258" i="3" s="1"/>
  <c r="AA259" i="3" s="1"/>
  <c r="AA260" i="3" s="1"/>
  <c r="AA261" i="3" s="1"/>
  <c r="AA262" i="3" s="1"/>
  <c r="AA263" i="3" s="1"/>
  <c r="AA264" i="3" s="1"/>
  <c r="AA265" i="3" s="1"/>
  <c r="AA266" i="3" s="1"/>
  <c r="AA267" i="3" s="1"/>
  <c r="AA268" i="3" s="1"/>
  <c r="AA269" i="3" s="1"/>
  <c r="AA270" i="3" s="1"/>
  <c r="AA271" i="3" s="1"/>
  <c r="AA272" i="3" s="1"/>
  <c r="AA273" i="3" s="1"/>
  <c r="AA274" i="3" s="1"/>
  <c r="AA275" i="3" s="1"/>
  <c r="AA276" i="3" s="1"/>
  <c r="AA277" i="3" s="1"/>
  <c r="AA278" i="3" s="1"/>
  <c r="AA279" i="3" s="1"/>
  <c r="AA280" i="3" s="1"/>
  <c r="AA281" i="3" s="1"/>
  <c r="AA282" i="3" s="1"/>
  <c r="AA283" i="3" s="1"/>
  <c r="AA284" i="3" s="1"/>
  <c r="AA285" i="3" s="1"/>
  <c r="AA286" i="3" s="1"/>
  <c r="AA287" i="3" s="1"/>
  <c r="AA288" i="3" s="1"/>
  <c r="AA289" i="3" s="1"/>
  <c r="AA290" i="3" s="1"/>
  <c r="AA291" i="3" s="1"/>
  <c r="AA292" i="3" s="1"/>
  <c r="AA293" i="3" s="1"/>
  <c r="AA294" i="3" s="1"/>
  <c r="AA295" i="3" s="1"/>
  <c r="AA296" i="3" s="1"/>
  <c r="AA297" i="3" s="1"/>
  <c r="AA298" i="3" s="1"/>
  <c r="AA299" i="3" s="1"/>
  <c r="AA300" i="3" s="1"/>
  <c r="AA301" i="3" s="1"/>
  <c r="AA302" i="3" s="1"/>
  <c r="AA303" i="3" s="1"/>
  <c r="AA304" i="3" s="1"/>
  <c r="AA305" i="3" s="1"/>
  <c r="AA306" i="3" s="1"/>
  <c r="AA307" i="3" s="1"/>
  <c r="AA308" i="3" s="1"/>
  <c r="AA309" i="3" s="1"/>
  <c r="AA310" i="3" s="1"/>
  <c r="AA311" i="3" s="1"/>
  <c r="AA312" i="3" s="1"/>
  <c r="AA313" i="3" s="1"/>
  <c r="AB161" i="3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AB203" i="3" s="1"/>
  <c r="AB204" i="3" s="1"/>
  <c r="AB205" i="3" s="1"/>
  <c r="AB206" i="3" s="1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B246" i="3" s="1"/>
  <c r="AB247" i="3" s="1"/>
  <c r="AB248" i="3" s="1"/>
  <c r="AB249" i="3" s="1"/>
  <c r="AB250" i="3" s="1"/>
  <c r="AB251" i="3" s="1"/>
  <c r="AB252" i="3" s="1"/>
  <c r="AB253" i="3" s="1"/>
  <c r="AB254" i="3" s="1"/>
  <c r="AB255" i="3" s="1"/>
  <c r="AB256" i="3" s="1"/>
  <c r="AB257" i="3" s="1"/>
  <c r="AB258" i="3" s="1"/>
  <c r="AB259" i="3" s="1"/>
  <c r="AB260" i="3" s="1"/>
  <c r="AB261" i="3" s="1"/>
  <c r="AB262" i="3" s="1"/>
  <c r="AB263" i="3" s="1"/>
  <c r="AB264" i="3" s="1"/>
  <c r="AB265" i="3" s="1"/>
  <c r="AB266" i="3" s="1"/>
  <c r="AB267" i="3" s="1"/>
  <c r="AB268" i="3" s="1"/>
  <c r="AB269" i="3" s="1"/>
  <c r="AB270" i="3" s="1"/>
  <c r="AB271" i="3" s="1"/>
  <c r="AB272" i="3" s="1"/>
  <c r="AB273" i="3" s="1"/>
  <c r="AB274" i="3" s="1"/>
  <c r="AB275" i="3" s="1"/>
  <c r="AB276" i="3" s="1"/>
  <c r="AB277" i="3" s="1"/>
  <c r="AB278" i="3" s="1"/>
  <c r="AB279" i="3" s="1"/>
  <c r="AB280" i="3" s="1"/>
  <c r="AB281" i="3" s="1"/>
  <c r="AB282" i="3" s="1"/>
  <c r="AB283" i="3" s="1"/>
  <c r="AB284" i="3" s="1"/>
  <c r="AB285" i="3" s="1"/>
  <c r="AB286" i="3" s="1"/>
  <c r="AB287" i="3" s="1"/>
  <c r="AB288" i="3" s="1"/>
  <c r="AB289" i="3" s="1"/>
  <c r="AB290" i="3" s="1"/>
  <c r="AB291" i="3" s="1"/>
  <c r="AB292" i="3" s="1"/>
  <c r="AB293" i="3" s="1"/>
  <c r="AB294" i="3" s="1"/>
  <c r="AB295" i="3" s="1"/>
  <c r="AB296" i="3" s="1"/>
  <c r="AB297" i="3" s="1"/>
  <c r="AB298" i="3" s="1"/>
  <c r="AB299" i="3" s="1"/>
  <c r="AB300" i="3" s="1"/>
  <c r="AB301" i="3" s="1"/>
  <c r="AB302" i="3" s="1"/>
  <c r="AB303" i="3" s="1"/>
  <c r="AB304" i="3" s="1"/>
  <c r="AB305" i="3" s="1"/>
  <c r="AB306" i="3" s="1"/>
  <c r="AB307" i="3" s="1"/>
  <c r="AB308" i="3" s="1"/>
  <c r="AB309" i="3" s="1"/>
  <c r="AB310" i="3" s="1"/>
  <c r="AB311" i="3" s="1"/>
  <c r="AB312" i="3" s="1"/>
  <c r="AB313" i="3" s="1"/>
  <c r="AC161" i="3"/>
  <c r="AC162" i="3" s="1"/>
  <c r="AC163" i="3" s="1"/>
  <c r="AC164" i="3" s="1"/>
  <c r="AC165" i="3" s="1"/>
  <c r="AC166" i="3" s="1"/>
  <c r="AC167" i="3" s="1"/>
  <c r="AC168" i="3" s="1"/>
  <c r="AC169" i="3" s="1"/>
  <c r="AC170" i="3" s="1"/>
  <c r="AC171" i="3" s="1"/>
  <c r="AC172" i="3" s="1"/>
  <c r="AC173" i="3" s="1"/>
  <c r="AC174" i="3" s="1"/>
  <c r="AC175" i="3" s="1"/>
  <c r="AC176" i="3" s="1"/>
  <c r="AC177" i="3" s="1"/>
  <c r="AC178" i="3" s="1"/>
  <c r="AC179" i="3" s="1"/>
  <c r="AC180" i="3" s="1"/>
  <c r="AC181" i="3" s="1"/>
  <c r="AC182" i="3" s="1"/>
  <c r="AC183" i="3" s="1"/>
  <c r="AC184" i="3" s="1"/>
  <c r="AC185" i="3" s="1"/>
  <c r="AC186" i="3" s="1"/>
  <c r="AC187" i="3" s="1"/>
  <c r="AC188" i="3" s="1"/>
  <c r="AC189" i="3" s="1"/>
  <c r="AC190" i="3" s="1"/>
  <c r="AC191" i="3" s="1"/>
  <c r="AC192" i="3" s="1"/>
  <c r="AC193" i="3" s="1"/>
  <c r="AC194" i="3" s="1"/>
  <c r="AC195" i="3" s="1"/>
  <c r="AC196" i="3" s="1"/>
  <c r="AC197" i="3" s="1"/>
  <c r="AC198" i="3" s="1"/>
  <c r="AC199" i="3" s="1"/>
  <c r="AC200" i="3" s="1"/>
  <c r="AC201" i="3" s="1"/>
  <c r="AC202" i="3" s="1"/>
  <c r="AC203" i="3" s="1"/>
  <c r="AC204" i="3" s="1"/>
  <c r="AC205" i="3" s="1"/>
  <c r="AC206" i="3" s="1"/>
  <c r="AC207" i="3" s="1"/>
  <c r="AC208" i="3" s="1"/>
  <c r="AC209" i="3" s="1"/>
  <c r="AC210" i="3" s="1"/>
  <c r="AC211" i="3" s="1"/>
  <c r="AC212" i="3" s="1"/>
  <c r="AC213" i="3" s="1"/>
  <c r="AC214" i="3" s="1"/>
  <c r="AC215" i="3" s="1"/>
  <c r="AC216" i="3" s="1"/>
  <c r="AC217" i="3" s="1"/>
  <c r="AC218" i="3" s="1"/>
  <c r="AC219" i="3" s="1"/>
  <c r="AC220" i="3" s="1"/>
  <c r="AC221" i="3" s="1"/>
  <c r="AC222" i="3" s="1"/>
  <c r="AC223" i="3" s="1"/>
  <c r="AC224" i="3" s="1"/>
  <c r="AC225" i="3" s="1"/>
  <c r="AC226" i="3" s="1"/>
  <c r="AC227" i="3" s="1"/>
  <c r="AC228" i="3" s="1"/>
  <c r="AC229" i="3" s="1"/>
  <c r="AC230" i="3" s="1"/>
  <c r="AC231" i="3" s="1"/>
  <c r="AC232" i="3" s="1"/>
  <c r="AC233" i="3" s="1"/>
  <c r="AC234" i="3" s="1"/>
  <c r="AC235" i="3" s="1"/>
  <c r="AC236" i="3" s="1"/>
  <c r="AC237" i="3" s="1"/>
  <c r="AC238" i="3" s="1"/>
  <c r="AC239" i="3" s="1"/>
  <c r="AC240" i="3" s="1"/>
  <c r="AC241" i="3" s="1"/>
  <c r="AC242" i="3" s="1"/>
  <c r="AC243" i="3" s="1"/>
  <c r="AC244" i="3" s="1"/>
  <c r="AC245" i="3" s="1"/>
  <c r="AC246" i="3" s="1"/>
  <c r="AC247" i="3" s="1"/>
  <c r="AC248" i="3" s="1"/>
  <c r="AC249" i="3" s="1"/>
  <c r="AC250" i="3" s="1"/>
  <c r="AC251" i="3" s="1"/>
  <c r="AC252" i="3" s="1"/>
  <c r="AC253" i="3" s="1"/>
  <c r="AC254" i="3" s="1"/>
  <c r="AC255" i="3" s="1"/>
  <c r="AC256" i="3" s="1"/>
  <c r="AC257" i="3" s="1"/>
  <c r="AC258" i="3" s="1"/>
  <c r="AC259" i="3" s="1"/>
  <c r="AC260" i="3" s="1"/>
  <c r="AC261" i="3" s="1"/>
  <c r="AC262" i="3" s="1"/>
  <c r="AC263" i="3" s="1"/>
  <c r="AC264" i="3" s="1"/>
  <c r="AC265" i="3" s="1"/>
  <c r="AC266" i="3" s="1"/>
  <c r="AC267" i="3" s="1"/>
  <c r="AC268" i="3" s="1"/>
  <c r="AC269" i="3" s="1"/>
  <c r="AC270" i="3" s="1"/>
  <c r="AC271" i="3" s="1"/>
  <c r="AC272" i="3" s="1"/>
  <c r="AC273" i="3" s="1"/>
  <c r="AC274" i="3" s="1"/>
  <c r="AC275" i="3" s="1"/>
  <c r="AC276" i="3" s="1"/>
  <c r="AC277" i="3" s="1"/>
  <c r="AC278" i="3" s="1"/>
  <c r="AC279" i="3" s="1"/>
  <c r="AC280" i="3" s="1"/>
  <c r="AC281" i="3" s="1"/>
  <c r="AC282" i="3" s="1"/>
  <c r="AC283" i="3" s="1"/>
  <c r="AC284" i="3" s="1"/>
  <c r="AC285" i="3" s="1"/>
  <c r="AC286" i="3" s="1"/>
  <c r="AC287" i="3" s="1"/>
  <c r="AC288" i="3" s="1"/>
  <c r="AC289" i="3" s="1"/>
  <c r="AC290" i="3" s="1"/>
  <c r="AC291" i="3" s="1"/>
  <c r="AC292" i="3" s="1"/>
  <c r="AC293" i="3" s="1"/>
  <c r="AC294" i="3" s="1"/>
  <c r="AC295" i="3" s="1"/>
  <c r="AC296" i="3" s="1"/>
  <c r="AC297" i="3" s="1"/>
  <c r="AC298" i="3" s="1"/>
  <c r="AC299" i="3" s="1"/>
  <c r="AC300" i="3" s="1"/>
  <c r="AC301" i="3" s="1"/>
  <c r="AC302" i="3" s="1"/>
  <c r="AC303" i="3" s="1"/>
  <c r="AC304" i="3" s="1"/>
  <c r="AC305" i="3" s="1"/>
  <c r="AC306" i="3" s="1"/>
  <c r="AC307" i="3" s="1"/>
  <c r="AC308" i="3" s="1"/>
  <c r="AC309" i="3" s="1"/>
  <c r="AC310" i="3" s="1"/>
  <c r="AC311" i="3" s="1"/>
  <c r="AC312" i="3" s="1"/>
  <c r="AC313" i="3" s="1"/>
  <c r="AD161" i="3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D246" i="3" s="1"/>
  <c r="AD247" i="3" s="1"/>
  <c r="AD248" i="3" s="1"/>
  <c r="AD249" i="3" s="1"/>
  <c r="AD250" i="3" s="1"/>
  <c r="AD251" i="3" s="1"/>
  <c r="AD252" i="3" s="1"/>
  <c r="AD253" i="3" s="1"/>
  <c r="AD254" i="3" s="1"/>
  <c r="AD255" i="3" s="1"/>
  <c r="AD256" i="3" s="1"/>
  <c r="AD257" i="3" s="1"/>
  <c r="AD258" i="3" s="1"/>
  <c r="AD259" i="3" s="1"/>
  <c r="AD260" i="3" s="1"/>
  <c r="AD261" i="3" s="1"/>
  <c r="AD262" i="3" s="1"/>
  <c r="AD263" i="3" s="1"/>
  <c r="AD264" i="3" s="1"/>
  <c r="AD265" i="3" s="1"/>
  <c r="AD266" i="3" s="1"/>
  <c r="AD267" i="3" s="1"/>
  <c r="AD268" i="3" s="1"/>
  <c r="AD269" i="3" s="1"/>
  <c r="AD270" i="3" s="1"/>
  <c r="AD271" i="3" s="1"/>
  <c r="AD272" i="3" s="1"/>
  <c r="AD273" i="3" s="1"/>
  <c r="AD274" i="3" s="1"/>
  <c r="AD275" i="3" s="1"/>
  <c r="AD276" i="3" s="1"/>
  <c r="AD277" i="3" s="1"/>
  <c r="AD278" i="3" s="1"/>
  <c r="AD279" i="3" s="1"/>
  <c r="AD280" i="3" s="1"/>
  <c r="AD281" i="3" s="1"/>
  <c r="AD282" i="3" s="1"/>
  <c r="AD283" i="3" s="1"/>
  <c r="AD284" i="3" s="1"/>
  <c r="AD285" i="3" s="1"/>
  <c r="AD286" i="3" s="1"/>
  <c r="AD287" i="3" s="1"/>
  <c r="AD288" i="3" s="1"/>
  <c r="AD289" i="3" s="1"/>
  <c r="AD290" i="3" s="1"/>
  <c r="AD291" i="3" s="1"/>
  <c r="AD292" i="3" s="1"/>
  <c r="AD293" i="3" s="1"/>
  <c r="AD294" i="3" s="1"/>
  <c r="AD295" i="3" s="1"/>
  <c r="AD296" i="3" s="1"/>
  <c r="AD297" i="3" s="1"/>
  <c r="AD298" i="3" s="1"/>
  <c r="AD299" i="3" s="1"/>
  <c r="AD300" i="3" s="1"/>
  <c r="AD301" i="3" s="1"/>
  <c r="AD302" i="3" s="1"/>
  <c r="AD303" i="3" s="1"/>
  <c r="AD304" i="3" s="1"/>
  <c r="AD305" i="3" s="1"/>
  <c r="AD306" i="3" s="1"/>
  <c r="AD307" i="3" s="1"/>
  <c r="AD308" i="3" s="1"/>
  <c r="AD309" i="3" s="1"/>
  <c r="AD310" i="3" s="1"/>
  <c r="AD311" i="3" s="1"/>
  <c r="AD312" i="3" s="1"/>
  <c r="AD313" i="3" s="1"/>
  <c r="AE161" i="3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E173" i="3" s="1"/>
  <c r="AE174" i="3" s="1"/>
  <c r="AE175" i="3" s="1"/>
  <c r="AE176" i="3" s="1"/>
  <c r="AE177" i="3" s="1"/>
  <c r="AE178" i="3" s="1"/>
  <c r="AE179" i="3" s="1"/>
  <c r="AE180" i="3" s="1"/>
  <c r="AE181" i="3" s="1"/>
  <c r="AE182" i="3" s="1"/>
  <c r="AE183" i="3" s="1"/>
  <c r="AE184" i="3" s="1"/>
  <c r="AE185" i="3" s="1"/>
  <c r="AE186" i="3" s="1"/>
  <c r="AE187" i="3" s="1"/>
  <c r="AE188" i="3" s="1"/>
  <c r="AE189" i="3" s="1"/>
  <c r="AE190" i="3" s="1"/>
  <c r="AE191" i="3" s="1"/>
  <c r="AE192" i="3" s="1"/>
  <c r="AE193" i="3" s="1"/>
  <c r="AE194" i="3" s="1"/>
  <c r="AE195" i="3" s="1"/>
  <c r="AE196" i="3" s="1"/>
  <c r="AE197" i="3" s="1"/>
  <c r="AE198" i="3" s="1"/>
  <c r="AE199" i="3" s="1"/>
  <c r="AE200" i="3" s="1"/>
  <c r="AE201" i="3" s="1"/>
  <c r="AE202" i="3" s="1"/>
  <c r="AE203" i="3" s="1"/>
  <c r="AE204" i="3" s="1"/>
  <c r="AE205" i="3" s="1"/>
  <c r="AE206" i="3" s="1"/>
  <c r="AE207" i="3" s="1"/>
  <c r="AE208" i="3" s="1"/>
  <c r="AE209" i="3" s="1"/>
  <c r="AE210" i="3" s="1"/>
  <c r="AE211" i="3" s="1"/>
  <c r="AE212" i="3" s="1"/>
  <c r="AE213" i="3" s="1"/>
  <c r="AE214" i="3" s="1"/>
  <c r="AE215" i="3" s="1"/>
  <c r="AE216" i="3" s="1"/>
  <c r="AE217" i="3" s="1"/>
  <c r="AE218" i="3" s="1"/>
  <c r="AE219" i="3" s="1"/>
  <c r="AE220" i="3" s="1"/>
  <c r="AE221" i="3" s="1"/>
  <c r="AE222" i="3" s="1"/>
  <c r="AE223" i="3" s="1"/>
  <c r="AE224" i="3" s="1"/>
  <c r="AE225" i="3" s="1"/>
  <c r="AE226" i="3" s="1"/>
  <c r="AE227" i="3" s="1"/>
  <c r="AE228" i="3" s="1"/>
  <c r="AE229" i="3" s="1"/>
  <c r="AE230" i="3" s="1"/>
  <c r="AE231" i="3" s="1"/>
  <c r="AE232" i="3" s="1"/>
  <c r="AE233" i="3" s="1"/>
  <c r="AE234" i="3" s="1"/>
  <c r="AE235" i="3" s="1"/>
  <c r="AE236" i="3" s="1"/>
  <c r="AE237" i="3" s="1"/>
  <c r="AE238" i="3" s="1"/>
  <c r="AE239" i="3" s="1"/>
  <c r="AE240" i="3" s="1"/>
  <c r="AE241" i="3" s="1"/>
  <c r="AE242" i="3" s="1"/>
  <c r="AE243" i="3" s="1"/>
  <c r="AE244" i="3" s="1"/>
  <c r="AE245" i="3" s="1"/>
  <c r="AE246" i="3" s="1"/>
  <c r="AE247" i="3" s="1"/>
  <c r="AE248" i="3" s="1"/>
  <c r="AE249" i="3" s="1"/>
  <c r="AE250" i="3" s="1"/>
  <c r="AE251" i="3" s="1"/>
  <c r="AE252" i="3" s="1"/>
  <c r="AE253" i="3" s="1"/>
  <c r="AE254" i="3" s="1"/>
  <c r="AE255" i="3" s="1"/>
  <c r="AE256" i="3" s="1"/>
  <c r="AE257" i="3" s="1"/>
  <c r="AE258" i="3" s="1"/>
  <c r="AE259" i="3" s="1"/>
  <c r="AE260" i="3" s="1"/>
  <c r="AE261" i="3" s="1"/>
  <c r="AE262" i="3" s="1"/>
  <c r="AE263" i="3" s="1"/>
  <c r="AE264" i="3" s="1"/>
  <c r="AE265" i="3" s="1"/>
  <c r="AE266" i="3" s="1"/>
  <c r="AE267" i="3" s="1"/>
  <c r="AE268" i="3" s="1"/>
  <c r="AE269" i="3" s="1"/>
  <c r="AE270" i="3" s="1"/>
  <c r="AE271" i="3" s="1"/>
  <c r="AE272" i="3" s="1"/>
  <c r="AE273" i="3" s="1"/>
  <c r="AE274" i="3" s="1"/>
  <c r="AE275" i="3" s="1"/>
  <c r="AE276" i="3" s="1"/>
  <c r="AE277" i="3" s="1"/>
  <c r="AE278" i="3" s="1"/>
  <c r="AE279" i="3" s="1"/>
  <c r="AE280" i="3" s="1"/>
  <c r="AE281" i="3" s="1"/>
  <c r="AE282" i="3" s="1"/>
  <c r="AE283" i="3" s="1"/>
  <c r="AE284" i="3" s="1"/>
  <c r="AE285" i="3" s="1"/>
  <c r="AE286" i="3" s="1"/>
  <c r="AE287" i="3" s="1"/>
  <c r="AE288" i="3" s="1"/>
  <c r="AE289" i="3" s="1"/>
  <c r="AE290" i="3" s="1"/>
  <c r="AE291" i="3" s="1"/>
  <c r="AE292" i="3" s="1"/>
  <c r="AE293" i="3" s="1"/>
  <c r="AE294" i="3" s="1"/>
  <c r="AE295" i="3" s="1"/>
  <c r="AE296" i="3" s="1"/>
  <c r="AE297" i="3" s="1"/>
  <c r="AE298" i="3" s="1"/>
  <c r="AE299" i="3" s="1"/>
  <c r="AE300" i="3" s="1"/>
  <c r="AE301" i="3" s="1"/>
  <c r="AE302" i="3" s="1"/>
  <c r="AE303" i="3" s="1"/>
  <c r="AE304" i="3" s="1"/>
  <c r="AE305" i="3" s="1"/>
  <c r="AE306" i="3" s="1"/>
  <c r="AE307" i="3" s="1"/>
  <c r="AE308" i="3" s="1"/>
  <c r="AE309" i="3" s="1"/>
  <c r="AE310" i="3" s="1"/>
  <c r="AE311" i="3" s="1"/>
  <c r="AE312" i="3" s="1"/>
  <c r="AE313" i="3" s="1"/>
  <c r="AF161" i="3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F194" i="3" s="1"/>
  <c r="AF195" i="3" s="1"/>
  <c r="AF196" i="3" s="1"/>
  <c r="AF197" i="3" s="1"/>
  <c r="AF198" i="3" s="1"/>
  <c r="AF199" i="3" s="1"/>
  <c r="AF200" i="3" s="1"/>
  <c r="AF201" i="3" s="1"/>
  <c r="AF202" i="3" s="1"/>
  <c r="AF203" i="3" s="1"/>
  <c r="AF204" i="3" s="1"/>
  <c r="AF205" i="3" s="1"/>
  <c r="AF206" i="3" s="1"/>
  <c r="AF207" i="3" s="1"/>
  <c r="AF208" i="3" s="1"/>
  <c r="AF209" i="3" s="1"/>
  <c r="AF210" i="3" s="1"/>
  <c r="AF211" i="3" s="1"/>
  <c r="AF212" i="3" s="1"/>
  <c r="AF213" i="3" s="1"/>
  <c r="AF214" i="3" s="1"/>
  <c r="AF215" i="3" s="1"/>
  <c r="AF216" i="3" s="1"/>
  <c r="AF217" i="3" s="1"/>
  <c r="AF218" i="3" s="1"/>
  <c r="AF219" i="3" s="1"/>
  <c r="AF220" i="3" s="1"/>
  <c r="AF221" i="3" s="1"/>
  <c r="AF222" i="3" s="1"/>
  <c r="AF223" i="3" s="1"/>
  <c r="AF224" i="3" s="1"/>
  <c r="AF225" i="3" s="1"/>
  <c r="AF226" i="3" s="1"/>
  <c r="AF227" i="3" s="1"/>
  <c r="AF228" i="3" s="1"/>
  <c r="AF229" i="3" s="1"/>
  <c r="AF230" i="3" s="1"/>
  <c r="AF231" i="3" s="1"/>
  <c r="AF232" i="3" s="1"/>
  <c r="AF233" i="3" s="1"/>
  <c r="AF234" i="3" s="1"/>
  <c r="AF235" i="3" s="1"/>
  <c r="AF236" i="3" s="1"/>
  <c r="AF237" i="3" s="1"/>
  <c r="AF238" i="3" s="1"/>
  <c r="AF239" i="3" s="1"/>
  <c r="AF240" i="3" s="1"/>
  <c r="AF241" i="3" s="1"/>
  <c r="AF242" i="3" s="1"/>
  <c r="AF243" i="3" s="1"/>
  <c r="AF244" i="3" s="1"/>
  <c r="AF245" i="3" s="1"/>
  <c r="AF246" i="3" s="1"/>
  <c r="AF247" i="3" s="1"/>
  <c r="AF248" i="3" s="1"/>
  <c r="AF249" i="3" s="1"/>
  <c r="AF250" i="3" s="1"/>
  <c r="AF251" i="3" s="1"/>
  <c r="AF252" i="3" s="1"/>
  <c r="AF253" i="3" s="1"/>
  <c r="AF254" i="3" s="1"/>
  <c r="AF255" i="3" s="1"/>
  <c r="AF256" i="3" s="1"/>
  <c r="AF257" i="3" s="1"/>
  <c r="AF258" i="3" s="1"/>
  <c r="AF259" i="3" s="1"/>
  <c r="AF260" i="3" s="1"/>
  <c r="AF261" i="3" s="1"/>
  <c r="AF262" i="3" s="1"/>
  <c r="AF263" i="3" s="1"/>
  <c r="AF264" i="3" s="1"/>
  <c r="AF265" i="3" s="1"/>
  <c r="AF266" i="3" s="1"/>
  <c r="AF267" i="3" s="1"/>
  <c r="AF268" i="3" s="1"/>
  <c r="AF269" i="3" s="1"/>
  <c r="AF270" i="3" s="1"/>
  <c r="AF271" i="3" s="1"/>
  <c r="AF272" i="3" s="1"/>
  <c r="AF273" i="3" s="1"/>
  <c r="AF274" i="3" s="1"/>
  <c r="AF275" i="3" s="1"/>
  <c r="AF276" i="3" s="1"/>
  <c r="AF277" i="3" s="1"/>
  <c r="AF278" i="3" s="1"/>
  <c r="AF279" i="3" s="1"/>
  <c r="AF280" i="3" s="1"/>
  <c r="AF281" i="3" s="1"/>
  <c r="AF282" i="3" s="1"/>
  <c r="AF283" i="3" s="1"/>
  <c r="AF284" i="3" s="1"/>
  <c r="AF285" i="3" s="1"/>
  <c r="AF286" i="3" s="1"/>
  <c r="AF287" i="3" s="1"/>
  <c r="AF288" i="3" s="1"/>
  <c r="AF289" i="3" s="1"/>
  <c r="AF290" i="3" s="1"/>
  <c r="AF291" i="3" s="1"/>
  <c r="AF292" i="3" s="1"/>
  <c r="AF293" i="3" s="1"/>
  <c r="AF294" i="3" s="1"/>
  <c r="AF295" i="3" s="1"/>
  <c r="AF296" i="3" s="1"/>
  <c r="AF297" i="3" s="1"/>
  <c r="AF298" i="3" s="1"/>
  <c r="AF299" i="3" s="1"/>
  <c r="AF300" i="3" s="1"/>
  <c r="AF301" i="3" s="1"/>
  <c r="AF302" i="3" s="1"/>
  <c r="AF303" i="3" s="1"/>
  <c r="AF304" i="3" s="1"/>
  <c r="AF305" i="3" s="1"/>
  <c r="AF306" i="3" s="1"/>
  <c r="AF307" i="3" s="1"/>
  <c r="AF308" i="3" s="1"/>
  <c r="AF309" i="3" s="1"/>
  <c r="AF310" i="3" s="1"/>
  <c r="AF311" i="3" s="1"/>
  <c r="AF312" i="3" s="1"/>
  <c r="AF313" i="3" s="1"/>
  <c r="AG161" i="3"/>
  <c r="AG162" i="3" s="1"/>
  <c r="AG163" i="3" s="1"/>
  <c r="AG164" i="3" s="1"/>
  <c r="AG165" i="3" s="1"/>
  <c r="AG166" i="3" s="1"/>
  <c r="AG167" i="3" s="1"/>
  <c r="AG168" i="3" s="1"/>
  <c r="AG169" i="3" s="1"/>
  <c r="AG170" i="3" s="1"/>
  <c r="AG171" i="3" s="1"/>
  <c r="AG172" i="3" s="1"/>
  <c r="AG173" i="3" s="1"/>
  <c r="AG174" i="3" s="1"/>
  <c r="AG175" i="3" s="1"/>
  <c r="AG176" i="3" s="1"/>
  <c r="AG177" i="3" s="1"/>
  <c r="AG178" i="3" s="1"/>
  <c r="AG179" i="3" s="1"/>
  <c r="AG180" i="3" s="1"/>
  <c r="AG181" i="3" s="1"/>
  <c r="AG182" i="3" s="1"/>
  <c r="AG183" i="3" s="1"/>
  <c r="AG184" i="3" s="1"/>
  <c r="AG185" i="3" s="1"/>
  <c r="AG186" i="3" s="1"/>
  <c r="AG187" i="3" s="1"/>
  <c r="AG188" i="3" s="1"/>
  <c r="AG189" i="3" s="1"/>
  <c r="AG190" i="3" s="1"/>
  <c r="AG191" i="3" s="1"/>
  <c r="AG192" i="3" s="1"/>
  <c r="AG193" i="3" s="1"/>
  <c r="AG194" i="3" s="1"/>
  <c r="AG195" i="3" s="1"/>
  <c r="AG196" i="3" s="1"/>
  <c r="AG197" i="3" s="1"/>
  <c r="AG198" i="3" s="1"/>
  <c r="AG199" i="3" s="1"/>
  <c r="AG200" i="3" s="1"/>
  <c r="AG201" i="3" s="1"/>
  <c r="AG202" i="3" s="1"/>
  <c r="AG203" i="3" s="1"/>
  <c r="AG204" i="3" s="1"/>
  <c r="AG205" i="3" s="1"/>
  <c r="AG206" i="3" s="1"/>
  <c r="AG207" i="3" s="1"/>
  <c r="AG208" i="3" s="1"/>
  <c r="AG209" i="3" s="1"/>
  <c r="AG210" i="3" s="1"/>
  <c r="AG211" i="3" s="1"/>
  <c r="AG212" i="3" s="1"/>
  <c r="AG213" i="3" s="1"/>
  <c r="AG214" i="3" s="1"/>
  <c r="AG215" i="3" s="1"/>
  <c r="AG216" i="3" s="1"/>
  <c r="AG217" i="3" s="1"/>
  <c r="AG218" i="3" s="1"/>
  <c r="AG219" i="3" s="1"/>
  <c r="AG220" i="3" s="1"/>
  <c r="AG221" i="3" s="1"/>
  <c r="AG222" i="3" s="1"/>
  <c r="AG223" i="3" s="1"/>
  <c r="AG224" i="3" s="1"/>
  <c r="AG225" i="3" s="1"/>
  <c r="AG226" i="3" s="1"/>
  <c r="AG227" i="3" s="1"/>
  <c r="AG228" i="3" s="1"/>
  <c r="AG229" i="3" s="1"/>
  <c r="AG230" i="3" s="1"/>
  <c r="AG231" i="3" s="1"/>
  <c r="AG232" i="3" s="1"/>
  <c r="AG233" i="3" s="1"/>
  <c r="AG234" i="3" s="1"/>
  <c r="AG235" i="3" s="1"/>
  <c r="AG236" i="3" s="1"/>
  <c r="AG237" i="3" s="1"/>
  <c r="AG238" i="3" s="1"/>
  <c r="AG239" i="3" s="1"/>
  <c r="AG240" i="3" s="1"/>
  <c r="AG241" i="3" s="1"/>
  <c r="AG242" i="3" s="1"/>
  <c r="AG243" i="3" s="1"/>
  <c r="AG244" i="3" s="1"/>
  <c r="AG245" i="3" s="1"/>
  <c r="AG246" i="3" s="1"/>
  <c r="AG247" i="3" s="1"/>
  <c r="AG248" i="3" s="1"/>
  <c r="AG249" i="3" s="1"/>
  <c r="AG250" i="3" s="1"/>
  <c r="AG251" i="3" s="1"/>
  <c r="AG252" i="3" s="1"/>
  <c r="AG253" i="3" s="1"/>
  <c r="AG254" i="3" s="1"/>
  <c r="AG255" i="3" s="1"/>
  <c r="AG256" i="3" s="1"/>
  <c r="AG257" i="3" s="1"/>
  <c r="AG258" i="3" s="1"/>
  <c r="AG259" i="3" s="1"/>
  <c r="AG260" i="3" s="1"/>
  <c r="AG261" i="3" s="1"/>
  <c r="AG262" i="3" s="1"/>
  <c r="AG263" i="3" s="1"/>
  <c r="AG264" i="3" s="1"/>
  <c r="AG265" i="3" s="1"/>
  <c r="AG266" i="3" s="1"/>
  <c r="AG267" i="3" s="1"/>
  <c r="AG268" i="3" s="1"/>
  <c r="AG269" i="3" s="1"/>
  <c r="AG270" i="3" s="1"/>
  <c r="AG271" i="3" s="1"/>
  <c r="AG272" i="3" s="1"/>
  <c r="AG273" i="3" s="1"/>
  <c r="AG274" i="3" s="1"/>
  <c r="AG275" i="3" s="1"/>
  <c r="AG276" i="3" s="1"/>
  <c r="AG277" i="3" s="1"/>
  <c r="AG278" i="3" s="1"/>
  <c r="AG279" i="3" s="1"/>
  <c r="AG280" i="3" s="1"/>
  <c r="AG281" i="3" s="1"/>
  <c r="AG282" i="3" s="1"/>
  <c r="AG283" i="3" s="1"/>
  <c r="AG284" i="3" s="1"/>
  <c r="AG285" i="3" s="1"/>
  <c r="AG286" i="3" s="1"/>
  <c r="AG287" i="3" s="1"/>
  <c r="AG288" i="3" s="1"/>
  <c r="AG289" i="3" s="1"/>
  <c r="AG290" i="3" s="1"/>
  <c r="AG291" i="3" s="1"/>
  <c r="AG292" i="3" s="1"/>
  <c r="AG293" i="3" s="1"/>
  <c r="AG294" i="3" s="1"/>
  <c r="AG295" i="3" s="1"/>
  <c r="AG296" i="3" s="1"/>
  <c r="AG297" i="3" s="1"/>
  <c r="AG298" i="3" s="1"/>
  <c r="AG299" i="3" s="1"/>
  <c r="AG300" i="3" s="1"/>
  <c r="AG301" i="3" s="1"/>
  <c r="AG302" i="3" s="1"/>
  <c r="AG303" i="3" s="1"/>
  <c r="AG304" i="3" s="1"/>
  <c r="AG305" i="3" s="1"/>
  <c r="AG306" i="3" s="1"/>
  <c r="AG307" i="3" s="1"/>
  <c r="AG308" i="3" s="1"/>
  <c r="AG309" i="3" s="1"/>
  <c r="AG310" i="3" s="1"/>
  <c r="AG311" i="3" s="1"/>
  <c r="AG312" i="3" s="1"/>
  <c r="AG313" i="3" s="1"/>
  <c r="AH161" i="3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AH210" i="3" s="1"/>
  <c r="AH211" i="3" s="1"/>
  <c r="AH212" i="3" s="1"/>
  <c r="AH213" i="3" s="1"/>
  <c r="AH214" i="3" s="1"/>
  <c r="AH215" i="3" s="1"/>
  <c r="AH216" i="3" s="1"/>
  <c r="AH217" i="3" s="1"/>
  <c r="AH218" i="3" s="1"/>
  <c r="AH219" i="3" s="1"/>
  <c r="AH220" i="3" s="1"/>
  <c r="AH221" i="3" s="1"/>
  <c r="AH222" i="3" s="1"/>
  <c r="AH223" i="3" s="1"/>
  <c r="AH224" i="3" s="1"/>
  <c r="AH225" i="3" s="1"/>
  <c r="AH226" i="3" s="1"/>
  <c r="AH227" i="3" s="1"/>
  <c r="AH228" i="3" s="1"/>
  <c r="AH229" i="3" s="1"/>
  <c r="AH230" i="3" s="1"/>
  <c r="AH231" i="3" s="1"/>
  <c r="AH232" i="3" s="1"/>
  <c r="AH233" i="3" s="1"/>
  <c r="AH234" i="3" s="1"/>
  <c r="AH235" i="3" s="1"/>
  <c r="AH236" i="3" s="1"/>
  <c r="AH237" i="3" s="1"/>
  <c r="AH238" i="3" s="1"/>
  <c r="AH239" i="3" s="1"/>
  <c r="AH240" i="3" s="1"/>
  <c r="AH241" i="3" s="1"/>
  <c r="AH242" i="3" s="1"/>
  <c r="AH243" i="3" s="1"/>
  <c r="AH244" i="3" s="1"/>
  <c r="AH245" i="3" s="1"/>
  <c r="AH246" i="3" s="1"/>
  <c r="AH247" i="3" s="1"/>
  <c r="AH248" i="3" s="1"/>
  <c r="AH249" i="3" s="1"/>
  <c r="AH250" i="3" s="1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H281" i="3" s="1"/>
  <c r="AH282" i="3" s="1"/>
  <c r="AH283" i="3" s="1"/>
  <c r="AH284" i="3" s="1"/>
  <c r="AH285" i="3" s="1"/>
  <c r="AH286" i="3" s="1"/>
  <c r="AH287" i="3" s="1"/>
  <c r="AH288" i="3" s="1"/>
  <c r="AH289" i="3" s="1"/>
  <c r="AH290" i="3" s="1"/>
  <c r="AH291" i="3" s="1"/>
  <c r="AH292" i="3" s="1"/>
  <c r="AH293" i="3" s="1"/>
  <c r="AH294" i="3" s="1"/>
  <c r="AH295" i="3" s="1"/>
  <c r="AH296" i="3" s="1"/>
  <c r="AH297" i="3" s="1"/>
  <c r="AH298" i="3" s="1"/>
  <c r="AH299" i="3" s="1"/>
  <c r="AH300" i="3" s="1"/>
  <c r="AH301" i="3" s="1"/>
  <c r="AH302" i="3" s="1"/>
  <c r="AH303" i="3" s="1"/>
  <c r="AH304" i="3" s="1"/>
  <c r="AH305" i="3" s="1"/>
  <c r="AH306" i="3" s="1"/>
  <c r="AH307" i="3" s="1"/>
  <c r="AH308" i="3" s="1"/>
  <c r="AH309" i="3" s="1"/>
  <c r="AH310" i="3" s="1"/>
  <c r="AH311" i="3" s="1"/>
  <c r="AH312" i="3" s="1"/>
  <c r="AH313" i="3" s="1"/>
  <c r="AI161" i="3"/>
  <c r="AI162" i="3" s="1"/>
  <c r="AI163" i="3" s="1"/>
  <c r="AI164" i="3" s="1"/>
  <c r="AI165" i="3" s="1"/>
  <c r="AI166" i="3" s="1"/>
  <c r="AI167" i="3" s="1"/>
  <c r="AI168" i="3" s="1"/>
  <c r="AI169" i="3" s="1"/>
  <c r="AI170" i="3" s="1"/>
  <c r="AI171" i="3" s="1"/>
  <c r="AI172" i="3" s="1"/>
  <c r="AI173" i="3" s="1"/>
  <c r="AI174" i="3" s="1"/>
  <c r="AI175" i="3" s="1"/>
  <c r="AI176" i="3" s="1"/>
  <c r="AI177" i="3" s="1"/>
  <c r="AI178" i="3" s="1"/>
  <c r="AI179" i="3" s="1"/>
  <c r="AI180" i="3" s="1"/>
  <c r="AI181" i="3" s="1"/>
  <c r="AI182" i="3" s="1"/>
  <c r="AI183" i="3" s="1"/>
  <c r="AI184" i="3" s="1"/>
  <c r="AI185" i="3" s="1"/>
  <c r="AI186" i="3" s="1"/>
  <c r="AI187" i="3" s="1"/>
  <c r="AI188" i="3" s="1"/>
  <c r="AI189" i="3" s="1"/>
  <c r="AI190" i="3" s="1"/>
  <c r="AI191" i="3" s="1"/>
  <c r="AI192" i="3" s="1"/>
  <c r="AI193" i="3" s="1"/>
  <c r="AI194" i="3" s="1"/>
  <c r="AI195" i="3" s="1"/>
  <c r="AI196" i="3" s="1"/>
  <c r="AI197" i="3" s="1"/>
  <c r="AI198" i="3" s="1"/>
  <c r="AI199" i="3" s="1"/>
  <c r="AI200" i="3" s="1"/>
  <c r="AI201" i="3" s="1"/>
  <c r="AI202" i="3" s="1"/>
  <c r="AI203" i="3" s="1"/>
  <c r="AI204" i="3" s="1"/>
  <c r="AI205" i="3" s="1"/>
  <c r="AI206" i="3" s="1"/>
  <c r="AI207" i="3" s="1"/>
  <c r="AI208" i="3" s="1"/>
  <c r="AI209" i="3" s="1"/>
  <c r="AI210" i="3" s="1"/>
  <c r="AI211" i="3" s="1"/>
  <c r="AI212" i="3" s="1"/>
  <c r="AI213" i="3" s="1"/>
  <c r="AI214" i="3" s="1"/>
  <c r="AI215" i="3" s="1"/>
  <c r="AI216" i="3" s="1"/>
  <c r="AI217" i="3" s="1"/>
  <c r="AI218" i="3" s="1"/>
  <c r="AI219" i="3" s="1"/>
  <c r="AI220" i="3" s="1"/>
  <c r="AI221" i="3" s="1"/>
  <c r="AI222" i="3" s="1"/>
  <c r="AI223" i="3" s="1"/>
  <c r="AI224" i="3" s="1"/>
  <c r="AI225" i="3" s="1"/>
  <c r="AI226" i="3" s="1"/>
  <c r="AI227" i="3" s="1"/>
  <c r="AI228" i="3" s="1"/>
  <c r="AI229" i="3" s="1"/>
  <c r="AI230" i="3" s="1"/>
  <c r="AI231" i="3" s="1"/>
  <c r="AI232" i="3" s="1"/>
  <c r="AI233" i="3" s="1"/>
  <c r="AI234" i="3" s="1"/>
  <c r="AI235" i="3" s="1"/>
  <c r="AI236" i="3" s="1"/>
  <c r="AI237" i="3" s="1"/>
  <c r="AI238" i="3" s="1"/>
  <c r="AI239" i="3" s="1"/>
  <c r="AI240" i="3" s="1"/>
  <c r="AI241" i="3" s="1"/>
  <c r="AI242" i="3" s="1"/>
  <c r="AI243" i="3" s="1"/>
  <c r="AI244" i="3" s="1"/>
  <c r="AI245" i="3" s="1"/>
  <c r="AI246" i="3" s="1"/>
  <c r="AI247" i="3" s="1"/>
  <c r="AI248" i="3" s="1"/>
  <c r="AI249" i="3" s="1"/>
  <c r="AI250" i="3" s="1"/>
  <c r="AI251" i="3" s="1"/>
  <c r="AI252" i="3" s="1"/>
  <c r="AI253" i="3" s="1"/>
  <c r="AI254" i="3" s="1"/>
  <c r="AI255" i="3" s="1"/>
  <c r="AI256" i="3" s="1"/>
  <c r="AI257" i="3" s="1"/>
  <c r="AI258" i="3" s="1"/>
  <c r="AI259" i="3" s="1"/>
  <c r="AI260" i="3" s="1"/>
  <c r="AI261" i="3" s="1"/>
  <c r="AI262" i="3" s="1"/>
  <c r="AI263" i="3" s="1"/>
  <c r="AI264" i="3" s="1"/>
  <c r="AI265" i="3" s="1"/>
  <c r="AI266" i="3" s="1"/>
  <c r="AI267" i="3" s="1"/>
  <c r="AI268" i="3" s="1"/>
  <c r="AI269" i="3" s="1"/>
  <c r="AI270" i="3" s="1"/>
  <c r="AI271" i="3" s="1"/>
  <c r="AI272" i="3" s="1"/>
  <c r="AI273" i="3" s="1"/>
  <c r="AI274" i="3" s="1"/>
  <c r="AI275" i="3" s="1"/>
  <c r="AI276" i="3" s="1"/>
  <c r="AI277" i="3" s="1"/>
  <c r="AI278" i="3" s="1"/>
  <c r="AI279" i="3" s="1"/>
  <c r="AI280" i="3" s="1"/>
  <c r="AI281" i="3" s="1"/>
  <c r="AI282" i="3" s="1"/>
  <c r="AI283" i="3" s="1"/>
  <c r="AI284" i="3" s="1"/>
  <c r="AI285" i="3" s="1"/>
  <c r="AI286" i="3" s="1"/>
  <c r="AI287" i="3" s="1"/>
  <c r="AI288" i="3" s="1"/>
  <c r="AI289" i="3" s="1"/>
  <c r="AI290" i="3" s="1"/>
  <c r="AI291" i="3" s="1"/>
  <c r="AI292" i="3" s="1"/>
  <c r="AI293" i="3" s="1"/>
  <c r="AI294" i="3" s="1"/>
  <c r="AI295" i="3" s="1"/>
  <c r="AI296" i="3" s="1"/>
  <c r="AI297" i="3" s="1"/>
  <c r="AI298" i="3" s="1"/>
  <c r="AI299" i="3" s="1"/>
  <c r="AI300" i="3" s="1"/>
  <c r="AI301" i="3" s="1"/>
  <c r="AI302" i="3" s="1"/>
  <c r="AI303" i="3" s="1"/>
  <c r="AI304" i="3" s="1"/>
  <c r="AI305" i="3" s="1"/>
  <c r="AI306" i="3" s="1"/>
  <c r="AI307" i="3" s="1"/>
  <c r="AI308" i="3" s="1"/>
  <c r="AI309" i="3" s="1"/>
  <c r="AI310" i="3" s="1"/>
  <c r="AI311" i="3" s="1"/>
  <c r="AI312" i="3" s="1"/>
  <c r="AI313" i="3" s="1"/>
  <c r="AJ161" i="3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94" i="3" s="1"/>
  <c r="AJ195" i="3" s="1"/>
  <c r="AJ196" i="3" s="1"/>
  <c r="AJ197" i="3" s="1"/>
  <c r="AJ198" i="3" s="1"/>
  <c r="AJ199" i="3" s="1"/>
  <c r="AJ200" i="3" s="1"/>
  <c r="AJ201" i="3" s="1"/>
  <c r="AJ202" i="3" s="1"/>
  <c r="AJ203" i="3" s="1"/>
  <c r="AJ204" i="3" s="1"/>
  <c r="AJ205" i="3" s="1"/>
  <c r="AJ206" i="3" s="1"/>
  <c r="AJ207" i="3" s="1"/>
  <c r="AJ208" i="3" s="1"/>
  <c r="AJ209" i="3" s="1"/>
  <c r="AJ210" i="3" s="1"/>
  <c r="AJ211" i="3" s="1"/>
  <c r="AJ212" i="3" s="1"/>
  <c r="AJ213" i="3" s="1"/>
  <c r="AJ214" i="3" s="1"/>
  <c r="AJ215" i="3" s="1"/>
  <c r="AJ216" i="3" s="1"/>
  <c r="AJ217" i="3" s="1"/>
  <c r="AJ218" i="3" s="1"/>
  <c r="AJ219" i="3" s="1"/>
  <c r="AJ220" i="3" s="1"/>
  <c r="AJ221" i="3" s="1"/>
  <c r="AJ222" i="3" s="1"/>
  <c r="AJ223" i="3" s="1"/>
  <c r="AJ224" i="3" s="1"/>
  <c r="AJ225" i="3" s="1"/>
  <c r="AJ226" i="3" s="1"/>
  <c r="AJ227" i="3" s="1"/>
  <c r="AJ228" i="3" s="1"/>
  <c r="AJ229" i="3" s="1"/>
  <c r="AJ230" i="3" s="1"/>
  <c r="AJ231" i="3" s="1"/>
  <c r="AJ232" i="3" s="1"/>
  <c r="AJ233" i="3" s="1"/>
  <c r="AJ234" i="3" s="1"/>
  <c r="AJ235" i="3" s="1"/>
  <c r="AJ236" i="3" s="1"/>
  <c r="AJ237" i="3" s="1"/>
  <c r="AJ238" i="3" s="1"/>
  <c r="AJ239" i="3" s="1"/>
  <c r="AJ240" i="3" s="1"/>
  <c r="AJ241" i="3" s="1"/>
  <c r="AJ242" i="3" s="1"/>
  <c r="AJ243" i="3" s="1"/>
  <c r="AJ244" i="3" s="1"/>
  <c r="AJ245" i="3" s="1"/>
  <c r="AJ246" i="3" s="1"/>
  <c r="AJ247" i="3" s="1"/>
  <c r="AJ248" i="3" s="1"/>
  <c r="AJ249" i="3" s="1"/>
  <c r="AJ250" i="3" s="1"/>
  <c r="AJ251" i="3" s="1"/>
  <c r="AJ252" i="3" s="1"/>
  <c r="AJ253" i="3" s="1"/>
  <c r="AJ254" i="3" s="1"/>
  <c r="AJ255" i="3" s="1"/>
  <c r="AJ256" i="3" s="1"/>
  <c r="AJ257" i="3" s="1"/>
  <c r="AJ258" i="3" s="1"/>
  <c r="AJ259" i="3" s="1"/>
  <c r="AJ260" i="3" s="1"/>
  <c r="AJ261" i="3" s="1"/>
  <c r="AJ262" i="3" s="1"/>
  <c r="AJ263" i="3" s="1"/>
  <c r="AJ264" i="3" s="1"/>
  <c r="AJ265" i="3" s="1"/>
  <c r="AJ266" i="3" s="1"/>
  <c r="AJ267" i="3" s="1"/>
  <c r="AJ268" i="3" s="1"/>
  <c r="AJ269" i="3" s="1"/>
  <c r="AJ270" i="3" s="1"/>
  <c r="AJ271" i="3" s="1"/>
  <c r="AJ272" i="3" s="1"/>
  <c r="AJ273" i="3" s="1"/>
  <c r="AJ274" i="3" s="1"/>
  <c r="AJ275" i="3" s="1"/>
  <c r="AJ276" i="3" s="1"/>
  <c r="AJ277" i="3" s="1"/>
  <c r="AJ278" i="3" s="1"/>
  <c r="AJ279" i="3" s="1"/>
  <c r="AJ280" i="3" s="1"/>
  <c r="AJ281" i="3" s="1"/>
  <c r="AJ282" i="3" s="1"/>
  <c r="AJ283" i="3" s="1"/>
  <c r="AJ284" i="3" s="1"/>
  <c r="AJ285" i="3" s="1"/>
  <c r="AJ286" i="3" s="1"/>
  <c r="AJ287" i="3" s="1"/>
  <c r="AJ288" i="3" s="1"/>
  <c r="AJ289" i="3" s="1"/>
  <c r="AJ290" i="3" s="1"/>
  <c r="AJ291" i="3" s="1"/>
  <c r="AJ292" i="3" s="1"/>
  <c r="AJ293" i="3" s="1"/>
  <c r="AJ294" i="3" s="1"/>
  <c r="AJ295" i="3" s="1"/>
  <c r="AJ296" i="3" s="1"/>
  <c r="AJ297" i="3" s="1"/>
  <c r="AJ298" i="3" s="1"/>
  <c r="AJ299" i="3" s="1"/>
  <c r="AJ300" i="3" s="1"/>
  <c r="AJ301" i="3" s="1"/>
  <c r="AJ302" i="3" s="1"/>
  <c r="AJ303" i="3" s="1"/>
  <c r="AJ304" i="3" s="1"/>
  <c r="AJ305" i="3" s="1"/>
  <c r="AJ306" i="3" s="1"/>
  <c r="AJ307" i="3" s="1"/>
  <c r="AJ308" i="3" s="1"/>
  <c r="AJ309" i="3" s="1"/>
  <c r="AJ310" i="3" s="1"/>
  <c r="AJ311" i="3" s="1"/>
  <c r="AJ312" i="3" s="1"/>
  <c r="AJ313" i="3" s="1"/>
  <c r="AK161" i="3"/>
  <c r="AK162" i="3" s="1"/>
  <c r="AK163" i="3" s="1"/>
  <c r="AK164" i="3" s="1"/>
  <c r="AK165" i="3" s="1"/>
  <c r="AK166" i="3" s="1"/>
  <c r="AK167" i="3" s="1"/>
  <c r="AK168" i="3" s="1"/>
  <c r="AK169" i="3" s="1"/>
  <c r="AK170" i="3" s="1"/>
  <c r="AK171" i="3" s="1"/>
  <c r="AK172" i="3" s="1"/>
  <c r="AK173" i="3" s="1"/>
  <c r="AK174" i="3" s="1"/>
  <c r="AK175" i="3" s="1"/>
  <c r="AK176" i="3" s="1"/>
  <c r="AK177" i="3" s="1"/>
  <c r="AK178" i="3" s="1"/>
  <c r="AK179" i="3" s="1"/>
  <c r="AK180" i="3" s="1"/>
  <c r="AK181" i="3" s="1"/>
  <c r="AK182" i="3" s="1"/>
  <c r="AK183" i="3" s="1"/>
  <c r="AK184" i="3" s="1"/>
  <c r="AK185" i="3" s="1"/>
  <c r="AK186" i="3" s="1"/>
  <c r="AK187" i="3" s="1"/>
  <c r="AK188" i="3" s="1"/>
  <c r="AK189" i="3" s="1"/>
  <c r="AK190" i="3" s="1"/>
  <c r="AK191" i="3" s="1"/>
  <c r="AK192" i="3" s="1"/>
  <c r="AK193" i="3" s="1"/>
  <c r="AK194" i="3" s="1"/>
  <c r="AK195" i="3" s="1"/>
  <c r="AK196" i="3" s="1"/>
  <c r="AK197" i="3" s="1"/>
  <c r="AK198" i="3" s="1"/>
  <c r="AK199" i="3" s="1"/>
  <c r="AK200" i="3" s="1"/>
  <c r="AK201" i="3" s="1"/>
  <c r="AK202" i="3" s="1"/>
  <c r="AK203" i="3" s="1"/>
  <c r="AK204" i="3" s="1"/>
  <c r="AK205" i="3" s="1"/>
  <c r="AK206" i="3" s="1"/>
  <c r="AK207" i="3" s="1"/>
  <c r="AK208" i="3" s="1"/>
  <c r="AK209" i="3" s="1"/>
  <c r="AK210" i="3" s="1"/>
  <c r="AK211" i="3" s="1"/>
  <c r="AK212" i="3" s="1"/>
  <c r="AK213" i="3" s="1"/>
  <c r="AK214" i="3" s="1"/>
  <c r="AK215" i="3" s="1"/>
  <c r="AK216" i="3" s="1"/>
  <c r="AK217" i="3" s="1"/>
  <c r="AK218" i="3" s="1"/>
  <c r="AK219" i="3" s="1"/>
  <c r="AK220" i="3" s="1"/>
  <c r="AK221" i="3" s="1"/>
  <c r="AK222" i="3" s="1"/>
  <c r="AK223" i="3" s="1"/>
  <c r="AK224" i="3" s="1"/>
  <c r="AK225" i="3" s="1"/>
  <c r="AK226" i="3" s="1"/>
  <c r="AK227" i="3" s="1"/>
  <c r="AK228" i="3" s="1"/>
  <c r="AK229" i="3" s="1"/>
  <c r="AK230" i="3" s="1"/>
  <c r="AK231" i="3" s="1"/>
  <c r="AK232" i="3" s="1"/>
  <c r="AK233" i="3" s="1"/>
  <c r="AK234" i="3" s="1"/>
  <c r="AK235" i="3" s="1"/>
  <c r="AK236" i="3" s="1"/>
  <c r="AK237" i="3" s="1"/>
  <c r="AK238" i="3" s="1"/>
  <c r="AK239" i="3" s="1"/>
  <c r="AK240" i="3" s="1"/>
  <c r="AK241" i="3" s="1"/>
  <c r="AK242" i="3" s="1"/>
  <c r="AK243" i="3" s="1"/>
  <c r="AK244" i="3" s="1"/>
  <c r="AK245" i="3" s="1"/>
  <c r="AK246" i="3" s="1"/>
  <c r="AK247" i="3" s="1"/>
  <c r="AK248" i="3" s="1"/>
  <c r="AK249" i="3" s="1"/>
  <c r="AK250" i="3" s="1"/>
  <c r="AK251" i="3" s="1"/>
  <c r="AK252" i="3" s="1"/>
  <c r="AK253" i="3" s="1"/>
  <c r="AK254" i="3" s="1"/>
  <c r="AK255" i="3" s="1"/>
  <c r="AK256" i="3" s="1"/>
  <c r="AK257" i="3" s="1"/>
  <c r="AK258" i="3" s="1"/>
  <c r="AK259" i="3" s="1"/>
  <c r="AK260" i="3" s="1"/>
  <c r="AK261" i="3" s="1"/>
  <c r="AK262" i="3" s="1"/>
  <c r="AK263" i="3" s="1"/>
  <c r="AK264" i="3" s="1"/>
  <c r="AK265" i="3" s="1"/>
  <c r="AK266" i="3" s="1"/>
  <c r="AK267" i="3" s="1"/>
  <c r="AK268" i="3" s="1"/>
  <c r="AK269" i="3" s="1"/>
  <c r="AK270" i="3" s="1"/>
  <c r="AK271" i="3" s="1"/>
  <c r="AK272" i="3" s="1"/>
  <c r="AK273" i="3" s="1"/>
  <c r="AK274" i="3" s="1"/>
  <c r="AK275" i="3" s="1"/>
  <c r="AK276" i="3" s="1"/>
  <c r="AK277" i="3" s="1"/>
  <c r="AK278" i="3" s="1"/>
  <c r="AK279" i="3" s="1"/>
  <c r="AK280" i="3" s="1"/>
  <c r="AK281" i="3" s="1"/>
  <c r="AK282" i="3" s="1"/>
  <c r="AK283" i="3" s="1"/>
  <c r="AK284" i="3" s="1"/>
  <c r="AK285" i="3" s="1"/>
  <c r="AK286" i="3" s="1"/>
  <c r="AK287" i="3" s="1"/>
  <c r="AK288" i="3" s="1"/>
  <c r="AK289" i="3" s="1"/>
  <c r="AK290" i="3" s="1"/>
  <c r="AK291" i="3" s="1"/>
  <c r="AK292" i="3" s="1"/>
  <c r="AK293" i="3" s="1"/>
  <c r="AK294" i="3" s="1"/>
  <c r="AK295" i="3" s="1"/>
  <c r="AK296" i="3" s="1"/>
  <c r="AK297" i="3" s="1"/>
  <c r="AK298" i="3" s="1"/>
  <c r="AK299" i="3" s="1"/>
  <c r="AK300" i="3" s="1"/>
  <c r="AK301" i="3" s="1"/>
  <c r="AK302" i="3" s="1"/>
  <c r="AK303" i="3" s="1"/>
  <c r="AK304" i="3" s="1"/>
  <c r="AK305" i="3" s="1"/>
  <c r="AK306" i="3" s="1"/>
  <c r="AK307" i="3" s="1"/>
  <c r="AK308" i="3" s="1"/>
  <c r="AK309" i="3" s="1"/>
  <c r="AK310" i="3" s="1"/>
  <c r="AK311" i="3" s="1"/>
  <c r="AK312" i="3" s="1"/>
  <c r="AK313" i="3" s="1"/>
  <c r="AL161" i="3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L194" i="3" s="1"/>
  <c r="AL195" i="3" s="1"/>
  <c r="AL196" i="3" s="1"/>
  <c r="AL197" i="3" s="1"/>
  <c r="AL198" i="3" s="1"/>
  <c r="AL199" i="3" s="1"/>
  <c r="AL200" i="3" s="1"/>
  <c r="AL201" i="3" s="1"/>
  <c r="AL202" i="3" s="1"/>
  <c r="AL203" i="3" s="1"/>
  <c r="AL204" i="3" s="1"/>
  <c r="AL205" i="3" s="1"/>
  <c r="AL206" i="3" s="1"/>
  <c r="AL207" i="3" s="1"/>
  <c r="AL208" i="3" s="1"/>
  <c r="AL209" i="3" s="1"/>
  <c r="AL210" i="3" s="1"/>
  <c r="AL211" i="3" s="1"/>
  <c r="AL212" i="3" s="1"/>
  <c r="AL213" i="3" s="1"/>
  <c r="AL214" i="3" s="1"/>
  <c r="AL215" i="3" s="1"/>
  <c r="AL216" i="3" s="1"/>
  <c r="AL217" i="3" s="1"/>
  <c r="AL218" i="3" s="1"/>
  <c r="AL219" i="3" s="1"/>
  <c r="AL220" i="3" s="1"/>
  <c r="AL221" i="3" s="1"/>
  <c r="AL222" i="3" s="1"/>
  <c r="AL223" i="3" s="1"/>
  <c r="AL224" i="3" s="1"/>
  <c r="AL225" i="3" s="1"/>
  <c r="AL226" i="3" s="1"/>
  <c r="AL227" i="3" s="1"/>
  <c r="AL228" i="3" s="1"/>
  <c r="AL229" i="3" s="1"/>
  <c r="AL230" i="3" s="1"/>
  <c r="AL231" i="3" s="1"/>
  <c r="AL232" i="3" s="1"/>
  <c r="AL233" i="3" s="1"/>
  <c r="AL234" i="3" s="1"/>
  <c r="AL235" i="3" s="1"/>
  <c r="AL236" i="3" s="1"/>
  <c r="AL237" i="3" s="1"/>
  <c r="AL238" i="3" s="1"/>
  <c r="AL239" i="3" s="1"/>
  <c r="AL240" i="3" s="1"/>
  <c r="AL241" i="3" s="1"/>
  <c r="AL242" i="3" s="1"/>
  <c r="AL243" i="3" s="1"/>
  <c r="AL244" i="3" s="1"/>
  <c r="AL245" i="3" s="1"/>
  <c r="AL246" i="3" s="1"/>
  <c r="AL247" i="3" s="1"/>
  <c r="AL248" i="3" s="1"/>
  <c r="AL249" i="3" s="1"/>
  <c r="AL250" i="3" s="1"/>
  <c r="AL251" i="3" s="1"/>
  <c r="AL252" i="3" s="1"/>
  <c r="AL253" i="3" s="1"/>
  <c r="AL254" i="3" s="1"/>
  <c r="AL255" i="3" s="1"/>
  <c r="AL256" i="3" s="1"/>
  <c r="AL257" i="3" s="1"/>
  <c r="AL258" i="3" s="1"/>
  <c r="AL259" i="3" s="1"/>
  <c r="AL260" i="3" s="1"/>
  <c r="AL261" i="3" s="1"/>
  <c r="AL262" i="3" s="1"/>
  <c r="AL263" i="3" s="1"/>
  <c r="AL264" i="3" s="1"/>
  <c r="AL265" i="3" s="1"/>
  <c r="AL266" i="3" s="1"/>
  <c r="AL267" i="3" s="1"/>
  <c r="AL268" i="3" s="1"/>
  <c r="AL269" i="3" s="1"/>
  <c r="AL270" i="3" s="1"/>
  <c r="AL271" i="3" s="1"/>
  <c r="AL272" i="3" s="1"/>
  <c r="AL273" i="3" s="1"/>
  <c r="AL274" i="3" s="1"/>
  <c r="AL275" i="3" s="1"/>
  <c r="AL276" i="3" s="1"/>
  <c r="AL277" i="3" s="1"/>
  <c r="AL278" i="3" s="1"/>
  <c r="AL279" i="3" s="1"/>
  <c r="AL280" i="3" s="1"/>
  <c r="AL281" i="3" s="1"/>
  <c r="AL282" i="3" s="1"/>
  <c r="AL283" i="3" s="1"/>
  <c r="AL284" i="3" s="1"/>
  <c r="AL285" i="3" s="1"/>
  <c r="AL286" i="3" s="1"/>
  <c r="AL287" i="3" s="1"/>
  <c r="AL288" i="3" s="1"/>
  <c r="AL289" i="3" s="1"/>
  <c r="AL290" i="3" s="1"/>
  <c r="AL291" i="3" s="1"/>
  <c r="AL292" i="3" s="1"/>
  <c r="AL293" i="3" s="1"/>
  <c r="AL294" i="3" s="1"/>
  <c r="AL295" i="3" s="1"/>
  <c r="AL296" i="3" s="1"/>
  <c r="AL297" i="3" s="1"/>
  <c r="AL298" i="3" s="1"/>
  <c r="AL299" i="3" s="1"/>
  <c r="AL300" i="3" s="1"/>
  <c r="AL301" i="3" s="1"/>
  <c r="AL302" i="3" s="1"/>
  <c r="AL303" i="3" s="1"/>
  <c r="AL304" i="3" s="1"/>
  <c r="AL305" i="3" s="1"/>
  <c r="AL306" i="3" s="1"/>
  <c r="AL307" i="3" s="1"/>
  <c r="AL308" i="3" s="1"/>
  <c r="AL309" i="3" s="1"/>
  <c r="AL310" i="3" s="1"/>
  <c r="AL311" i="3" s="1"/>
  <c r="AL312" i="3" s="1"/>
  <c r="AL313" i="3" s="1"/>
  <c r="AM161" i="3"/>
  <c r="AM162" i="3" s="1"/>
  <c r="AM163" i="3" s="1"/>
  <c r="AM164" i="3" s="1"/>
  <c r="AM165" i="3" s="1"/>
  <c r="AM166" i="3" s="1"/>
  <c r="AM167" i="3" s="1"/>
  <c r="AM168" i="3" s="1"/>
  <c r="AM169" i="3" s="1"/>
  <c r="AM170" i="3" s="1"/>
  <c r="AM171" i="3" s="1"/>
  <c r="AM172" i="3" s="1"/>
  <c r="AM173" i="3" s="1"/>
  <c r="AM174" i="3" s="1"/>
  <c r="AM175" i="3" s="1"/>
  <c r="AM176" i="3" s="1"/>
  <c r="AM177" i="3" s="1"/>
  <c r="AM178" i="3" s="1"/>
  <c r="AM179" i="3" s="1"/>
  <c r="AM180" i="3" s="1"/>
  <c r="AM181" i="3" s="1"/>
  <c r="AM182" i="3" s="1"/>
  <c r="AM183" i="3" s="1"/>
  <c r="AM184" i="3" s="1"/>
  <c r="AM185" i="3" s="1"/>
  <c r="AM186" i="3" s="1"/>
  <c r="AM187" i="3" s="1"/>
  <c r="AM188" i="3" s="1"/>
  <c r="AM189" i="3" s="1"/>
  <c r="AM190" i="3" s="1"/>
  <c r="AM191" i="3" s="1"/>
  <c r="AM192" i="3" s="1"/>
  <c r="AM193" i="3" s="1"/>
  <c r="AM194" i="3" s="1"/>
  <c r="AM195" i="3" s="1"/>
  <c r="AM196" i="3" s="1"/>
  <c r="AM197" i="3" s="1"/>
  <c r="AM198" i="3" s="1"/>
  <c r="AM199" i="3" s="1"/>
  <c r="AM200" i="3" s="1"/>
  <c r="AM201" i="3" s="1"/>
  <c r="AM202" i="3" s="1"/>
  <c r="AM203" i="3" s="1"/>
  <c r="AM204" i="3" s="1"/>
  <c r="AM205" i="3" s="1"/>
  <c r="AM206" i="3" s="1"/>
  <c r="AM207" i="3" s="1"/>
  <c r="AM208" i="3" s="1"/>
  <c r="AM209" i="3" s="1"/>
  <c r="AM210" i="3" s="1"/>
  <c r="AM211" i="3" s="1"/>
  <c r="AM212" i="3" s="1"/>
  <c r="AM213" i="3" s="1"/>
  <c r="AM214" i="3" s="1"/>
  <c r="AM215" i="3" s="1"/>
  <c r="AM216" i="3" s="1"/>
  <c r="AM217" i="3" s="1"/>
  <c r="AM218" i="3" s="1"/>
  <c r="AM219" i="3" s="1"/>
  <c r="AM220" i="3" s="1"/>
  <c r="AM221" i="3" s="1"/>
  <c r="AM222" i="3" s="1"/>
  <c r="AM223" i="3" s="1"/>
  <c r="AM224" i="3" s="1"/>
  <c r="AM225" i="3" s="1"/>
  <c r="AM226" i="3" s="1"/>
  <c r="AM227" i="3" s="1"/>
  <c r="AM228" i="3" s="1"/>
  <c r="AM229" i="3" s="1"/>
  <c r="AM230" i="3" s="1"/>
  <c r="AM231" i="3" s="1"/>
  <c r="AM232" i="3" s="1"/>
  <c r="AM233" i="3" s="1"/>
  <c r="AM234" i="3" s="1"/>
  <c r="AM235" i="3" s="1"/>
  <c r="AM236" i="3" s="1"/>
  <c r="AM237" i="3" s="1"/>
  <c r="AM238" i="3" s="1"/>
  <c r="AM239" i="3" s="1"/>
  <c r="AM240" i="3" s="1"/>
  <c r="AM241" i="3" s="1"/>
  <c r="AM242" i="3" s="1"/>
  <c r="AM243" i="3" s="1"/>
  <c r="AM244" i="3" s="1"/>
  <c r="AM245" i="3" s="1"/>
  <c r="AM246" i="3" s="1"/>
  <c r="AM247" i="3" s="1"/>
  <c r="AM248" i="3" s="1"/>
  <c r="AM249" i="3" s="1"/>
  <c r="AM250" i="3" s="1"/>
  <c r="AM251" i="3" s="1"/>
  <c r="AM252" i="3" s="1"/>
  <c r="AM253" i="3" s="1"/>
  <c r="AM254" i="3" s="1"/>
  <c r="AM255" i="3" s="1"/>
  <c r="AM256" i="3" s="1"/>
  <c r="AM257" i="3" s="1"/>
  <c r="AM258" i="3" s="1"/>
  <c r="AM259" i="3" s="1"/>
  <c r="AM260" i="3" s="1"/>
  <c r="AM261" i="3" s="1"/>
  <c r="AM262" i="3" s="1"/>
  <c r="AM263" i="3" s="1"/>
  <c r="AM264" i="3" s="1"/>
  <c r="AM265" i="3" s="1"/>
  <c r="AM266" i="3" s="1"/>
  <c r="AM267" i="3" s="1"/>
  <c r="AM268" i="3" s="1"/>
  <c r="AM269" i="3" s="1"/>
  <c r="AM270" i="3" s="1"/>
  <c r="AM271" i="3" s="1"/>
  <c r="AM272" i="3" s="1"/>
  <c r="AM273" i="3" s="1"/>
  <c r="AM274" i="3" s="1"/>
  <c r="AM275" i="3" s="1"/>
  <c r="AM276" i="3" s="1"/>
  <c r="AM277" i="3" s="1"/>
  <c r="AM278" i="3" s="1"/>
  <c r="AM279" i="3" s="1"/>
  <c r="AM280" i="3" s="1"/>
  <c r="AM281" i="3" s="1"/>
  <c r="AM282" i="3" s="1"/>
  <c r="AM283" i="3" s="1"/>
  <c r="AM284" i="3" s="1"/>
  <c r="AM285" i="3" s="1"/>
  <c r="AM286" i="3" s="1"/>
  <c r="AM287" i="3" s="1"/>
  <c r="AM288" i="3" s="1"/>
  <c r="AM289" i="3" s="1"/>
  <c r="AM290" i="3" s="1"/>
  <c r="AM291" i="3" s="1"/>
  <c r="AM292" i="3" s="1"/>
  <c r="AM293" i="3" s="1"/>
  <c r="AM294" i="3" s="1"/>
  <c r="AM295" i="3" s="1"/>
  <c r="AM296" i="3" s="1"/>
  <c r="AM297" i="3" s="1"/>
  <c r="AM298" i="3" s="1"/>
  <c r="AM299" i="3" s="1"/>
  <c r="AM300" i="3" s="1"/>
  <c r="AM301" i="3" s="1"/>
  <c r="AM302" i="3" s="1"/>
  <c r="AM303" i="3" s="1"/>
  <c r="AM304" i="3" s="1"/>
  <c r="AM305" i="3" s="1"/>
  <c r="AM306" i="3" s="1"/>
  <c r="AM307" i="3" s="1"/>
  <c r="AM308" i="3" s="1"/>
  <c r="AM309" i="3" s="1"/>
  <c r="AM310" i="3" s="1"/>
  <c r="AM311" i="3" s="1"/>
  <c r="AM312" i="3" s="1"/>
  <c r="AM313" i="3" s="1"/>
  <c r="AN161" i="3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AN246" i="3" s="1"/>
  <c r="AN247" i="3" s="1"/>
  <c r="AN248" i="3" s="1"/>
  <c r="AN249" i="3" s="1"/>
  <c r="AN250" i="3" s="1"/>
  <c r="AN251" i="3" s="1"/>
  <c r="AN252" i="3" s="1"/>
  <c r="AN253" i="3" s="1"/>
  <c r="AN254" i="3" s="1"/>
  <c r="AN255" i="3" s="1"/>
  <c r="AN256" i="3" s="1"/>
  <c r="AN257" i="3" s="1"/>
  <c r="AN258" i="3" s="1"/>
  <c r="AN259" i="3" s="1"/>
  <c r="AN260" i="3" s="1"/>
  <c r="AN261" i="3" s="1"/>
  <c r="AN262" i="3" s="1"/>
  <c r="AN263" i="3" s="1"/>
  <c r="AN264" i="3" s="1"/>
  <c r="AN265" i="3" s="1"/>
  <c r="AN266" i="3" s="1"/>
  <c r="AN267" i="3" s="1"/>
  <c r="AN268" i="3" s="1"/>
  <c r="AN269" i="3" s="1"/>
  <c r="AN270" i="3" s="1"/>
  <c r="AN271" i="3" s="1"/>
  <c r="AN272" i="3" s="1"/>
  <c r="AN273" i="3" s="1"/>
  <c r="AN274" i="3" s="1"/>
  <c r="AN275" i="3" s="1"/>
  <c r="AN276" i="3" s="1"/>
  <c r="AN277" i="3" s="1"/>
  <c r="AN278" i="3" s="1"/>
  <c r="AN279" i="3" s="1"/>
  <c r="AN280" i="3" s="1"/>
  <c r="AN281" i="3" s="1"/>
  <c r="AN282" i="3" s="1"/>
  <c r="AN283" i="3" s="1"/>
  <c r="AN284" i="3" s="1"/>
  <c r="AN285" i="3" s="1"/>
  <c r="AN286" i="3" s="1"/>
  <c r="AN287" i="3" s="1"/>
  <c r="AN288" i="3" s="1"/>
  <c r="AN289" i="3" s="1"/>
  <c r="AN290" i="3" s="1"/>
  <c r="AN291" i="3" s="1"/>
  <c r="AN292" i="3" s="1"/>
  <c r="AN293" i="3" s="1"/>
  <c r="AN294" i="3" s="1"/>
  <c r="AN295" i="3" s="1"/>
  <c r="AN296" i="3" s="1"/>
  <c r="AN297" i="3" s="1"/>
  <c r="AN298" i="3" s="1"/>
  <c r="AN299" i="3" s="1"/>
  <c r="AN300" i="3" s="1"/>
  <c r="AN301" i="3" s="1"/>
  <c r="AN302" i="3" s="1"/>
  <c r="AN303" i="3" s="1"/>
  <c r="AN304" i="3" s="1"/>
  <c r="AN305" i="3" s="1"/>
  <c r="AN306" i="3" s="1"/>
  <c r="AN307" i="3" s="1"/>
  <c r="AN308" i="3" s="1"/>
  <c r="AN309" i="3" s="1"/>
  <c r="AN310" i="3" s="1"/>
  <c r="AN311" i="3" s="1"/>
  <c r="AN312" i="3" s="1"/>
  <c r="AN313" i="3" s="1"/>
  <c r="AO161" i="3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94" i="3" s="1"/>
  <c r="AO195" i="3" s="1"/>
  <c r="AO196" i="3" s="1"/>
  <c r="AO197" i="3" s="1"/>
  <c r="AO198" i="3" s="1"/>
  <c r="AO199" i="3" s="1"/>
  <c r="AO200" i="3" s="1"/>
  <c r="AO201" i="3" s="1"/>
  <c r="AO202" i="3" s="1"/>
  <c r="AO203" i="3" s="1"/>
  <c r="AO204" i="3" s="1"/>
  <c r="AO205" i="3" s="1"/>
  <c r="AO206" i="3" s="1"/>
  <c r="AO207" i="3" s="1"/>
  <c r="AO208" i="3" s="1"/>
  <c r="AO209" i="3" s="1"/>
  <c r="AO210" i="3" s="1"/>
  <c r="AO211" i="3" s="1"/>
  <c r="AO212" i="3" s="1"/>
  <c r="AO213" i="3" s="1"/>
  <c r="AO214" i="3" s="1"/>
  <c r="AO215" i="3" s="1"/>
  <c r="AO216" i="3" s="1"/>
  <c r="AO217" i="3" s="1"/>
  <c r="AO218" i="3" s="1"/>
  <c r="AO219" i="3" s="1"/>
  <c r="AO220" i="3" s="1"/>
  <c r="AO221" i="3" s="1"/>
  <c r="AO222" i="3" s="1"/>
  <c r="AO223" i="3" s="1"/>
  <c r="AO224" i="3" s="1"/>
  <c r="AO225" i="3" s="1"/>
  <c r="AO226" i="3" s="1"/>
  <c r="AO227" i="3" s="1"/>
  <c r="AO228" i="3" s="1"/>
  <c r="AO229" i="3" s="1"/>
  <c r="AO230" i="3" s="1"/>
  <c r="AO231" i="3" s="1"/>
  <c r="AO232" i="3" s="1"/>
  <c r="AO233" i="3" s="1"/>
  <c r="AO234" i="3" s="1"/>
  <c r="AO235" i="3" s="1"/>
  <c r="AO236" i="3" s="1"/>
  <c r="AO237" i="3" s="1"/>
  <c r="AO238" i="3" s="1"/>
  <c r="AO239" i="3" s="1"/>
  <c r="AO240" i="3" s="1"/>
  <c r="AO241" i="3" s="1"/>
  <c r="AO242" i="3" s="1"/>
  <c r="AO243" i="3" s="1"/>
  <c r="AO244" i="3" s="1"/>
  <c r="AO245" i="3" s="1"/>
  <c r="AO246" i="3" s="1"/>
  <c r="AO247" i="3" s="1"/>
  <c r="AO248" i="3" s="1"/>
  <c r="AO249" i="3" s="1"/>
  <c r="AO250" i="3" s="1"/>
  <c r="AO251" i="3" s="1"/>
  <c r="AO252" i="3" s="1"/>
  <c r="AO253" i="3" s="1"/>
  <c r="AO254" i="3" s="1"/>
  <c r="AO255" i="3" s="1"/>
  <c r="AO256" i="3" s="1"/>
  <c r="AO257" i="3" s="1"/>
  <c r="AO258" i="3" s="1"/>
  <c r="AO259" i="3" s="1"/>
  <c r="AO260" i="3" s="1"/>
  <c r="AO261" i="3" s="1"/>
  <c r="AO262" i="3" s="1"/>
  <c r="AO263" i="3" s="1"/>
  <c r="AO264" i="3" s="1"/>
  <c r="AO265" i="3" s="1"/>
  <c r="AO266" i="3" s="1"/>
  <c r="AO267" i="3" s="1"/>
  <c r="AO268" i="3" s="1"/>
  <c r="AO269" i="3" s="1"/>
  <c r="AO270" i="3" s="1"/>
  <c r="AO271" i="3" s="1"/>
  <c r="AO272" i="3" s="1"/>
  <c r="AO273" i="3" s="1"/>
  <c r="AO274" i="3" s="1"/>
  <c r="AO275" i="3" s="1"/>
  <c r="AO276" i="3" s="1"/>
  <c r="AO277" i="3" s="1"/>
  <c r="AO278" i="3" s="1"/>
  <c r="AO279" i="3" s="1"/>
  <c r="AO280" i="3" s="1"/>
  <c r="AO281" i="3" s="1"/>
  <c r="AO282" i="3" s="1"/>
  <c r="AO283" i="3" s="1"/>
  <c r="AO284" i="3" s="1"/>
  <c r="AO285" i="3" s="1"/>
  <c r="AO286" i="3" s="1"/>
  <c r="AO287" i="3" s="1"/>
  <c r="AO288" i="3" s="1"/>
  <c r="AO289" i="3" s="1"/>
  <c r="AO290" i="3" s="1"/>
  <c r="AO291" i="3" s="1"/>
  <c r="AO292" i="3" s="1"/>
  <c r="AO293" i="3" s="1"/>
  <c r="AO294" i="3" s="1"/>
  <c r="AO295" i="3" s="1"/>
  <c r="AO296" i="3" s="1"/>
  <c r="AO297" i="3" s="1"/>
  <c r="AO298" i="3" s="1"/>
  <c r="AO299" i="3" s="1"/>
  <c r="AO300" i="3" s="1"/>
  <c r="AO301" i="3" s="1"/>
  <c r="AO302" i="3" s="1"/>
  <c r="AO303" i="3" s="1"/>
  <c r="AO304" i="3" s="1"/>
  <c r="AO305" i="3" s="1"/>
  <c r="AO306" i="3" s="1"/>
  <c r="AO307" i="3" s="1"/>
  <c r="AO308" i="3" s="1"/>
  <c r="AO309" i="3" s="1"/>
  <c r="AO310" i="3" s="1"/>
  <c r="AO311" i="3" s="1"/>
  <c r="AO312" i="3" s="1"/>
  <c r="AO313" i="3" s="1"/>
  <c r="AP161" i="3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P246" i="3" s="1"/>
  <c r="AP247" i="3" s="1"/>
  <c r="AP248" i="3" s="1"/>
  <c r="AP249" i="3" s="1"/>
  <c r="AP250" i="3" s="1"/>
  <c r="AP251" i="3" s="1"/>
  <c r="AP252" i="3" s="1"/>
  <c r="AP253" i="3" s="1"/>
  <c r="AP254" i="3" s="1"/>
  <c r="AP255" i="3" s="1"/>
  <c r="AP256" i="3" s="1"/>
  <c r="AP257" i="3" s="1"/>
  <c r="AP258" i="3" s="1"/>
  <c r="AP259" i="3" s="1"/>
  <c r="AP260" i="3" s="1"/>
  <c r="AP261" i="3" s="1"/>
  <c r="AP262" i="3" s="1"/>
  <c r="AP263" i="3" s="1"/>
  <c r="AP264" i="3" s="1"/>
  <c r="AP265" i="3" s="1"/>
  <c r="AP266" i="3" s="1"/>
  <c r="AP267" i="3" s="1"/>
  <c r="AP268" i="3" s="1"/>
  <c r="AP269" i="3" s="1"/>
  <c r="AP270" i="3" s="1"/>
  <c r="AP271" i="3" s="1"/>
  <c r="AP272" i="3" s="1"/>
  <c r="AP273" i="3" s="1"/>
  <c r="AP274" i="3" s="1"/>
  <c r="AP275" i="3" s="1"/>
  <c r="AP276" i="3" s="1"/>
  <c r="AP277" i="3" s="1"/>
  <c r="AP278" i="3" s="1"/>
  <c r="AP279" i="3" s="1"/>
  <c r="AP280" i="3" s="1"/>
  <c r="AP281" i="3" s="1"/>
  <c r="AP282" i="3" s="1"/>
  <c r="AP283" i="3" s="1"/>
  <c r="AP284" i="3" s="1"/>
  <c r="AP285" i="3" s="1"/>
  <c r="AP286" i="3" s="1"/>
  <c r="AP287" i="3" s="1"/>
  <c r="AP288" i="3" s="1"/>
  <c r="AP289" i="3" s="1"/>
  <c r="AP290" i="3" s="1"/>
  <c r="AP291" i="3" s="1"/>
  <c r="AP292" i="3" s="1"/>
  <c r="AP293" i="3" s="1"/>
  <c r="AP294" i="3" s="1"/>
  <c r="AP295" i="3" s="1"/>
  <c r="AP296" i="3" s="1"/>
  <c r="AP297" i="3" s="1"/>
  <c r="AP298" i="3" s="1"/>
  <c r="AP299" i="3" s="1"/>
  <c r="AP300" i="3" s="1"/>
  <c r="AP301" i="3" s="1"/>
  <c r="AP302" i="3" s="1"/>
  <c r="AP303" i="3" s="1"/>
  <c r="AP304" i="3" s="1"/>
  <c r="AP305" i="3" s="1"/>
  <c r="AP306" i="3" s="1"/>
  <c r="AP307" i="3" s="1"/>
  <c r="AP308" i="3" s="1"/>
  <c r="AP309" i="3" s="1"/>
  <c r="AP310" i="3" s="1"/>
  <c r="AP311" i="3" s="1"/>
  <c r="AP312" i="3" s="1"/>
  <c r="AP313" i="3" s="1"/>
  <c r="AQ161" i="3"/>
  <c r="AQ162" i="3" s="1"/>
  <c r="AQ163" i="3" s="1"/>
  <c r="AQ164" i="3" s="1"/>
  <c r="AQ165" i="3" s="1"/>
  <c r="AQ166" i="3" s="1"/>
  <c r="AQ167" i="3" s="1"/>
  <c r="AQ168" i="3" s="1"/>
  <c r="AQ169" i="3" s="1"/>
  <c r="AQ170" i="3" s="1"/>
  <c r="AQ171" i="3" s="1"/>
  <c r="AQ172" i="3" s="1"/>
  <c r="AQ173" i="3" s="1"/>
  <c r="AQ174" i="3" s="1"/>
  <c r="AQ175" i="3" s="1"/>
  <c r="AQ176" i="3" s="1"/>
  <c r="AQ177" i="3" s="1"/>
  <c r="AQ178" i="3" s="1"/>
  <c r="AQ179" i="3" s="1"/>
  <c r="AQ180" i="3" s="1"/>
  <c r="AQ181" i="3" s="1"/>
  <c r="AQ182" i="3" s="1"/>
  <c r="AQ183" i="3" s="1"/>
  <c r="AQ184" i="3" s="1"/>
  <c r="AQ185" i="3" s="1"/>
  <c r="AQ186" i="3" s="1"/>
  <c r="AQ187" i="3" s="1"/>
  <c r="AQ188" i="3" s="1"/>
  <c r="AQ189" i="3" s="1"/>
  <c r="AQ190" i="3" s="1"/>
  <c r="AQ191" i="3" s="1"/>
  <c r="AQ192" i="3" s="1"/>
  <c r="AQ193" i="3" s="1"/>
  <c r="AQ194" i="3" s="1"/>
  <c r="AQ195" i="3" s="1"/>
  <c r="AQ196" i="3" s="1"/>
  <c r="AQ197" i="3" s="1"/>
  <c r="AQ198" i="3" s="1"/>
  <c r="AQ199" i="3" s="1"/>
  <c r="AQ200" i="3" s="1"/>
  <c r="AQ201" i="3" s="1"/>
  <c r="AQ202" i="3" s="1"/>
  <c r="AQ203" i="3" s="1"/>
  <c r="AQ204" i="3" s="1"/>
  <c r="AQ205" i="3" s="1"/>
  <c r="AQ206" i="3" s="1"/>
  <c r="AQ207" i="3" s="1"/>
  <c r="AQ208" i="3" s="1"/>
  <c r="AQ209" i="3" s="1"/>
  <c r="AQ210" i="3" s="1"/>
  <c r="AQ211" i="3" s="1"/>
  <c r="AQ212" i="3" s="1"/>
  <c r="AQ213" i="3" s="1"/>
  <c r="AQ214" i="3" s="1"/>
  <c r="AQ215" i="3" s="1"/>
  <c r="AQ216" i="3" s="1"/>
  <c r="AQ217" i="3" s="1"/>
  <c r="AQ218" i="3" s="1"/>
  <c r="AQ219" i="3" s="1"/>
  <c r="AQ220" i="3" s="1"/>
  <c r="AQ221" i="3" s="1"/>
  <c r="AQ222" i="3" s="1"/>
  <c r="AQ223" i="3" s="1"/>
  <c r="AQ224" i="3" s="1"/>
  <c r="AQ225" i="3" s="1"/>
  <c r="AQ226" i="3" s="1"/>
  <c r="AQ227" i="3" s="1"/>
  <c r="AQ228" i="3" s="1"/>
  <c r="AQ229" i="3" s="1"/>
  <c r="AQ230" i="3" s="1"/>
  <c r="AQ231" i="3" s="1"/>
  <c r="AQ232" i="3" s="1"/>
  <c r="AQ233" i="3" s="1"/>
  <c r="AQ234" i="3" s="1"/>
  <c r="AQ235" i="3" s="1"/>
  <c r="AQ236" i="3" s="1"/>
  <c r="AQ237" i="3" s="1"/>
  <c r="AQ238" i="3" s="1"/>
  <c r="AQ239" i="3" s="1"/>
  <c r="AQ240" i="3" s="1"/>
  <c r="AQ241" i="3" s="1"/>
  <c r="AQ242" i="3" s="1"/>
  <c r="AQ243" i="3" s="1"/>
  <c r="AQ244" i="3" s="1"/>
  <c r="AQ245" i="3" s="1"/>
  <c r="AQ246" i="3" s="1"/>
  <c r="AQ247" i="3" s="1"/>
  <c r="AQ248" i="3" s="1"/>
  <c r="AQ249" i="3" s="1"/>
  <c r="AQ250" i="3" s="1"/>
  <c r="AQ251" i="3" s="1"/>
  <c r="AQ252" i="3" s="1"/>
  <c r="AQ253" i="3" s="1"/>
  <c r="AQ254" i="3" s="1"/>
  <c r="AQ255" i="3" s="1"/>
  <c r="AQ256" i="3" s="1"/>
  <c r="AQ257" i="3" s="1"/>
  <c r="AQ258" i="3" s="1"/>
  <c r="AQ259" i="3" s="1"/>
  <c r="AQ260" i="3" s="1"/>
  <c r="AQ261" i="3" s="1"/>
  <c r="AQ262" i="3" s="1"/>
  <c r="AQ263" i="3" s="1"/>
  <c r="AQ264" i="3" s="1"/>
  <c r="AQ265" i="3" s="1"/>
  <c r="AQ266" i="3" s="1"/>
  <c r="AQ267" i="3" s="1"/>
  <c r="AQ268" i="3" s="1"/>
  <c r="AQ269" i="3" s="1"/>
  <c r="AQ270" i="3" s="1"/>
  <c r="AQ271" i="3" s="1"/>
  <c r="AQ272" i="3" s="1"/>
  <c r="AQ273" i="3" s="1"/>
  <c r="AQ274" i="3" s="1"/>
  <c r="AQ275" i="3" s="1"/>
  <c r="AQ276" i="3" s="1"/>
  <c r="AQ277" i="3" s="1"/>
  <c r="AQ278" i="3" s="1"/>
  <c r="AQ279" i="3" s="1"/>
  <c r="AQ280" i="3" s="1"/>
  <c r="AQ281" i="3" s="1"/>
  <c r="AQ282" i="3" s="1"/>
  <c r="AQ283" i="3" s="1"/>
  <c r="AQ284" i="3" s="1"/>
  <c r="AQ285" i="3" s="1"/>
  <c r="AQ286" i="3" s="1"/>
  <c r="AQ287" i="3" s="1"/>
  <c r="AQ288" i="3" s="1"/>
  <c r="AQ289" i="3" s="1"/>
  <c r="AQ290" i="3" s="1"/>
  <c r="AQ291" i="3" s="1"/>
  <c r="AQ292" i="3" s="1"/>
  <c r="AQ293" i="3" s="1"/>
  <c r="AQ294" i="3" s="1"/>
  <c r="AQ295" i="3" s="1"/>
  <c r="AQ296" i="3" s="1"/>
  <c r="AQ297" i="3" s="1"/>
  <c r="AQ298" i="3" s="1"/>
  <c r="AQ299" i="3" s="1"/>
  <c r="AQ300" i="3" s="1"/>
  <c r="AQ301" i="3" s="1"/>
  <c r="AQ302" i="3" s="1"/>
  <c r="AQ303" i="3" s="1"/>
  <c r="AQ304" i="3" s="1"/>
  <c r="AQ305" i="3" s="1"/>
  <c r="AQ306" i="3" s="1"/>
  <c r="AQ307" i="3" s="1"/>
  <c r="AQ308" i="3" s="1"/>
  <c r="AQ309" i="3" s="1"/>
  <c r="AQ310" i="3" s="1"/>
  <c r="AQ311" i="3" s="1"/>
  <c r="AQ312" i="3" s="1"/>
  <c r="AQ313" i="3" s="1"/>
  <c r="AR161" i="3"/>
  <c r="AR162" i="3" s="1"/>
  <c r="AR163" i="3" s="1"/>
  <c r="AR164" i="3" s="1"/>
  <c r="AR165" i="3" s="1"/>
  <c r="AR166" i="3" s="1"/>
  <c r="AR167" i="3" s="1"/>
  <c r="AR168" i="3" s="1"/>
  <c r="AR169" i="3" s="1"/>
  <c r="AR170" i="3" s="1"/>
  <c r="AR171" i="3" s="1"/>
  <c r="AR172" i="3" s="1"/>
  <c r="AR173" i="3" s="1"/>
  <c r="AR174" i="3" s="1"/>
  <c r="AR175" i="3" s="1"/>
  <c r="AR176" i="3" s="1"/>
  <c r="AR177" i="3" s="1"/>
  <c r="AR178" i="3" s="1"/>
  <c r="AR179" i="3" s="1"/>
  <c r="AR180" i="3" s="1"/>
  <c r="AR181" i="3" s="1"/>
  <c r="AR182" i="3" s="1"/>
  <c r="AR183" i="3" s="1"/>
  <c r="AR184" i="3" s="1"/>
  <c r="AR185" i="3" s="1"/>
  <c r="AR186" i="3" s="1"/>
  <c r="AR187" i="3" s="1"/>
  <c r="AR188" i="3" s="1"/>
  <c r="AR189" i="3" s="1"/>
  <c r="AR190" i="3" s="1"/>
  <c r="AR191" i="3" s="1"/>
  <c r="AR192" i="3" s="1"/>
  <c r="AR193" i="3" s="1"/>
  <c r="AR194" i="3" s="1"/>
  <c r="AR195" i="3" s="1"/>
  <c r="AR196" i="3" s="1"/>
  <c r="AR197" i="3" s="1"/>
  <c r="AR198" i="3" s="1"/>
  <c r="AR199" i="3" s="1"/>
  <c r="AR200" i="3" s="1"/>
  <c r="AR201" i="3" s="1"/>
  <c r="AR202" i="3" s="1"/>
  <c r="AR203" i="3" s="1"/>
  <c r="AR204" i="3" s="1"/>
  <c r="AR205" i="3" s="1"/>
  <c r="AR206" i="3" s="1"/>
  <c r="AR207" i="3" s="1"/>
  <c r="AR208" i="3" s="1"/>
  <c r="AR209" i="3" s="1"/>
  <c r="AR210" i="3" s="1"/>
  <c r="AR211" i="3" s="1"/>
  <c r="AR212" i="3" s="1"/>
  <c r="AR213" i="3" s="1"/>
  <c r="AR214" i="3" s="1"/>
  <c r="AR215" i="3" s="1"/>
  <c r="AR216" i="3" s="1"/>
  <c r="AR217" i="3" s="1"/>
  <c r="AR218" i="3" s="1"/>
  <c r="AR219" i="3" s="1"/>
  <c r="AR220" i="3" s="1"/>
  <c r="AR221" i="3" s="1"/>
  <c r="AR222" i="3" s="1"/>
  <c r="AR223" i="3" s="1"/>
  <c r="AR224" i="3" s="1"/>
  <c r="AR225" i="3" s="1"/>
  <c r="AR226" i="3" s="1"/>
  <c r="AR227" i="3" s="1"/>
  <c r="AR228" i="3" s="1"/>
  <c r="AR229" i="3" s="1"/>
  <c r="AR230" i="3" s="1"/>
  <c r="AR231" i="3" s="1"/>
  <c r="AR232" i="3" s="1"/>
  <c r="AR233" i="3" s="1"/>
  <c r="AR234" i="3" s="1"/>
  <c r="AR235" i="3" s="1"/>
  <c r="AR236" i="3" s="1"/>
  <c r="AR237" i="3" s="1"/>
  <c r="AR238" i="3" s="1"/>
  <c r="AR239" i="3" s="1"/>
  <c r="AR240" i="3" s="1"/>
  <c r="AR241" i="3" s="1"/>
  <c r="AR242" i="3" s="1"/>
  <c r="AR243" i="3" s="1"/>
  <c r="AR244" i="3" s="1"/>
  <c r="AR245" i="3" s="1"/>
  <c r="AR246" i="3" s="1"/>
  <c r="AR247" i="3" s="1"/>
  <c r="AR248" i="3" s="1"/>
  <c r="AR249" i="3" s="1"/>
  <c r="AR250" i="3" s="1"/>
  <c r="AR251" i="3" s="1"/>
  <c r="AR252" i="3" s="1"/>
  <c r="AR253" i="3" s="1"/>
  <c r="AR254" i="3" s="1"/>
  <c r="AR255" i="3" s="1"/>
  <c r="AR256" i="3" s="1"/>
  <c r="AR257" i="3" s="1"/>
  <c r="AR258" i="3" s="1"/>
  <c r="AR259" i="3" s="1"/>
  <c r="AR260" i="3" s="1"/>
  <c r="AR261" i="3" s="1"/>
  <c r="AR262" i="3" s="1"/>
  <c r="AR263" i="3" s="1"/>
  <c r="AR264" i="3" s="1"/>
  <c r="AR265" i="3" s="1"/>
  <c r="AR266" i="3" s="1"/>
  <c r="AR267" i="3" s="1"/>
  <c r="AR268" i="3" s="1"/>
  <c r="AR269" i="3" s="1"/>
  <c r="AR270" i="3" s="1"/>
  <c r="AR271" i="3" s="1"/>
  <c r="AR272" i="3" s="1"/>
  <c r="AR273" i="3" s="1"/>
  <c r="AR274" i="3" s="1"/>
  <c r="AR275" i="3" s="1"/>
  <c r="AR276" i="3" s="1"/>
  <c r="AR277" i="3" s="1"/>
  <c r="AR278" i="3" s="1"/>
  <c r="AR279" i="3" s="1"/>
  <c r="AR280" i="3" s="1"/>
  <c r="AR281" i="3" s="1"/>
  <c r="AR282" i="3" s="1"/>
  <c r="AR283" i="3" s="1"/>
  <c r="AR284" i="3" s="1"/>
  <c r="AR285" i="3" s="1"/>
  <c r="AR286" i="3" s="1"/>
  <c r="AR287" i="3" s="1"/>
  <c r="AR288" i="3" s="1"/>
  <c r="AR289" i="3" s="1"/>
  <c r="AR290" i="3" s="1"/>
  <c r="AR291" i="3" s="1"/>
  <c r="AR292" i="3" s="1"/>
  <c r="AR293" i="3" s="1"/>
  <c r="AR294" i="3" s="1"/>
  <c r="AR295" i="3" s="1"/>
  <c r="AR296" i="3" s="1"/>
  <c r="AR297" i="3" s="1"/>
  <c r="AR298" i="3" s="1"/>
  <c r="AR299" i="3" s="1"/>
  <c r="AR300" i="3" s="1"/>
  <c r="AR301" i="3" s="1"/>
  <c r="AR302" i="3" s="1"/>
  <c r="AR303" i="3" s="1"/>
  <c r="AR304" i="3" s="1"/>
  <c r="AR305" i="3" s="1"/>
  <c r="AR306" i="3" s="1"/>
  <c r="AR307" i="3" s="1"/>
  <c r="AR308" i="3" s="1"/>
  <c r="AR309" i="3" s="1"/>
  <c r="AR310" i="3" s="1"/>
  <c r="AR311" i="3" s="1"/>
  <c r="AR312" i="3" s="1"/>
  <c r="AR313" i="3" s="1"/>
  <c r="AS161" i="3"/>
  <c r="AS162" i="3" s="1"/>
  <c r="AS163" i="3" s="1"/>
  <c r="AS164" i="3" s="1"/>
  <c r="AS165" i="3" s="1"/>
  <c r="AS166" i="3" s="1"/>
  <c r="AS167" i="3" s="1"/>
  <c r="AS168" i="3" s="1"/>
  <c r="AS169" i="3" s="1"/>
  <c r="AS170" i="3" s="1"/>
  <c r="AS171" i="3" s="1"/>
  <c r="AS172" i="3" s="1"/>
  <c r="AS173" i="3" s="1"/>
  <c r="AS174" i="3" s="1"/>
  <c r="AS175" i="3" s="1"/>
  <c r="AS176" i="3" s="1"/>
  <c r="AS177" i="3" s="1"/>
  <c r="AS178" i="3" s="1"/>
  <c r="AS179" i="3" s="1"/>
  <c r="AS180" i="3" s="1"/>
  <c r="AS181" i="3" s="1"/>
  <c r="AS182" i="3" s="1"/>
  <c r="AS183" i="3" s="1"/>
  <c r="AS184" i="3" s="1"/>
  <c r="AS185" i="3" s="1"/>
  <c r="AS186" i="3" s="1"/>
  <c r="AS187" i="3" s="1"/>
  <c r="AS188" i="3" s="1"/>
  <c r="AS189" i="3" s="1"/>
  <c r="AS190" i="3" s="1"/>
  <c r="AS191" i="3" s="1"/>
  <c r="AS192" i="3" s="1"/>
  <c r="AS193" i="3" s="1"/>
  <c r="AS194" i="3" s="1"/>
  <c r="AS195" i="3" s="1"/>
  <c r="AS196" i="3" s="1"/>
  <c r="AS197" i="3" s="1"/>
  <c r="AS198" i="3" s="1"/>
  <c r="AS199" i="3" s="1"/>
  <c r="AS200" i="3" s="1"/>
  <c r="AS201" i="3" s="1"/>
  <c r="AS202" i="3" s="1"/>
  <c r="AS203" i="3" s="1"/>
  <c r="AS204" i="3" s="1"/>
  <c r="AS205" i="3" s="1"/>
  <c r="AS206" i="3" s="1"/>
  <c r="AS207" i="3" s="1"/>
  <c r="AS208" i="3" s="1"/>
  <c r="AS209" i="3" s="1"/>
  <c r="AS210" i="3" s="1"/>
  <c r="AS211" i="3" s="1"/>
  <c r="AS212" i="3" s="1"/>
  <c r="AS213" i="3" s="1"/>
  <c r="AS214" i="3" s="1"/>
  <c r="AS215" i="3" s="1"/>
  <c r="AS216" i="3" s="1"/>
  <c r="AS217" i="3" s="1"/>
  <c r="AS218" i="3" s="1"/>
  <c r="AS219" i="3" s="1"/>
  <c r="AS220" i="3" s="1"/>
  <c r="AS221" i="3" s="1"/>
  <c r="AS222" i="3" s="1"/>
  <c r="AS223" i="3" s="1"/>
  <c r="AS224" i="3" s="1"/>
  <c r="AS225" i="3" s="1"/>
  <c r="AS226" i="3" s="1"/>
  <c r="AS227" i="3" s="1"/>
  <c r="AS228" i="3" s="1"/>
  <c r="AS229" i="3" s="1"/>
  <c r="AS230" i="3" s="1"/>
  <c r="AS231" i="3" s="1"/>
  <c r="AS232" i="3" s="1"/>
  <c r="AS233" i="3" s="1"/>
  <c r="AS234" i="3" s="1"/>
  <c r="AS235" i="3" s="1"/>
  <c r="AS236" i="3" s="1"/>
  <c r="AS237" i="3" s="1"/>
  <c r="AS238" i="3" s="1"/>
  <c r="AS239" i="3" s="1"/>
  <c r="AS240" i="3" s="1"/>
  <c r="AS241" i="3" s="1"/>
  <c r="AS242" i="3" s="1"/>
  <c r="AS243" i="3" s="1"/>
  <c r="AS244" i="3" s="1"/>
  <c r="AS245" i="3" s="1"/>
  <c r="AS246" i="3" s="1"/>
  <c r="AS247" i="3" s="1"/>
  <c r="AS248" i="3" s="1"/>
  <c r="AS249" i="3" s="1"/>
  <c r="AS250" i="3" s="1"/>
  <c r="AS251" i="3" s="1"/>
  <c r="AS252" i="3" s="1"/>
  <c r="AS253" i="3" s="1"/>
  <c r="AS254" i="3" s="1"/>
  <c r="AS255" i="3" s="1"/>
  <c r="AS256" i="3" s="1"/>
  <c r="AS257" i="3" s="1"/>
  <c r="AS258" i="3" s="1"/>
  <c r="AS259" i="3" s="1"/>
  <c r="AS260" i="3" s="1"/>
  <c r="AS261" i="3" s="1"/>
  <c r="AS262" i="3" s="1"/>
  <c r="AS263" i="3" s="1"/>
  <c r="AS264" i="3" s="1"/>
  <c r="AS265" i="3" s="1"/>
  <c r="AS266" i="3" s="1"/>
  <c r="AS267" i="3" s="1"/>
  <c r="AS268" i="3" s="1"/>
  <c r="AS269" i="3" s="1"/>
  <c r="AS270" i="3" s="1"/>
  <c r="AS271" i="3" s="1"/>
  <c r="AS272" i="3" s="1"/>
  <c r="AS273" i="3" s="1"/>
  <c r="AS274" i="3" s="1"/>
  <c r="AS275" i="3" s="1"/>
  <c r="AS276" i="3" s="1"/>
  <c r="AS277" i="3" s="1"/>
  <c r="AS278" i="3" s="1"/>
  <c r="AS279" i="3" s="1"/>
  <c r="AS280" i="3" s="1"/>
  <c r="AS281" i="3" s="1"/>
  <c r="AS282" i="3" s="1"/>
  <c r="AS283" i="3" s="1"/>
  <c r="AS284" i="3" s="1"/>
  <c r="AS285" i="3" s="1"/>
  <c r="AS286" i="3" s="1"/>
  <c r="AS287" i="3" s="1"/>
  <c r="AS288" i="3" s="1"/>
  <c r="AS289" i="3" s="1"/>
  <c r="AS290" i="3" s="1"/>
  <c r="AS291" i="3" s="1"/>
  <c r="AS292" i="3" s="1"/>
  <c r="AS293" i="3" s="1"/>
  <c r="AS294" i="3" s="1"/>
  <c r="AS295" i="3" s="1"/>
  <c r="AS296" i="3" s="1"/>
  <c r="AS297" i="3" s="1"/>
  <c r="AS298" i="3" s="1"/>
  <c r="AS299" i="3" s="1"/>
  <c r="AS300" i="3" s="1"/>
  <c r="AS301" i="3" s="1"/>
  <c r="AS302" i="3" s="1"/>
  <c r="AS303" i="3" s="1"/>
  <c r="AS304" i="3" s="1"/>
  <c r="AS305" i="3" s="1"/>
  <c r="AS306" i="3" s="1"/>
  <c r="AS307" i="3" s="1"/>
  <c r="AS308" i="3" s="1"/>
  <c r="AS309" i="3" s="1"/>
  <c r="AS310" i="3" s="1"/>
  <c r="AS311" i="3" s="1"/>
  <c r="AS312" i="3" s="1"/>
  <c r="AS313" i="3" s="1"/>
  <c r="AT161" i="3"/>
  <c r="AT162" i="3" s="1"/>
  <c r="AT163" i="3" s="1"/>
  <c r="AT164" i="3" s="1"/>
  <c r="AT165" i="3" s="1"/>
  <c r="AT166" i="3" s="1"/>
  <c r="AT167" i="3" s="1"/>
  <c r="AT168" i="3" s="1"/>
  <c r="AT169" i="3" s="1"/>
  <c r="AT170" i="3" s="1"/>
  <c r="AT171" i="3" s="1"/>
  <c r="AT172" i="3" s="1"/>
  <c r="AT173" i="3" s="1"/>
  <c r="AT174" i="3" s="1"/>
  <c r="AT175" i="3" s="1"/>
  <c r="AT176" i="3" s="1"/>
  <c r="AT177" i="3" s="1"/>
  <c r="AT178" i="3" s="1"/>
  <c r="AT179" i="3" s="1"/>
  <c r="AT180" i="3" s="1"/>
  <c r="AT181" i="3" s="1"/>
  <c r="AT182" i="3" s="1"/>
  <c r="AT183" i="3" s="1"/>
  <c r="AT184" i="3" s="1"/>
  <c r="AT185" i="3" s="1"/>
  <c r="AT186" i="3" s="1"/>
  <c r="AT187" i="3" s="1"/>
  <c r="AT188" i="3" s="1"/>
  <c r="AT189" i="3" s="1"/>
  <c r="AT190" i="3" s="1"/>
  <c r="AT191" i="3" s="1"/>
  <c r="AT192" i="3" s="1"/>
  <c r="AT193" i="3" s="1"/>
  <c r="AT194" i="3" s="1"/>
  <c r="AT195" i="3" s="1"/>
  <c r="AT196" i="3" s="1"/>
  <c r="AT197" i="3" s="1"/>
  <c r="AT198" i="3" s="1"/>
  <c r="AT199" i="3" s="1"/>
  <c r="AT200" i="3" s="1"/>
  <c r="AT201" i="3" s="1"/>
  <c r="AT202" i="3" s="1"/>
  <c r="AT203" i="3" s="1"/>
  <c r="AT204" i="3" s="1"/>
  <c r="AT205" i="3" s="1"/>
  <c r="AT206" i="3" s="1"/>
  <c r="AT207" i="3" s="1"/>
  <c r="AT208" i="3" s="1"/>
  <c r="AT209" i="3" s="1"/>
  <c r="AT210" i="3" s="1"/>
  <c r="AT211" i="3" s="1"/>
  <c r="AT212" i="3" s="1"/>
  <c r="AT213" i="3" s="1"/>
  <c r="AT214" i="3" s="1"/>
  <c r="AT215" i="3" s="1"/>
  <c r="AT216" i="3" s="1"/>
  <c r="AT217" i="3" s="1"/>
  <c r="AT218" i="3" s="1"/>
  <c r="AT219" i="3" s="1"/>
  <c r="AT220" i="3" s="1"/>
  <c r="AT221" i="3" s="1"/>
  <c r="AT222" i="3" s="1"/>
  <c r="AT223" i="3" s="1"/>
  <c r="AT224" i="3" s="1"/>
  <c r="AT225" i="3" s="1"/>
  <c r="AT226" i="3" s="1"/>
  <c r="AT227" i="3" s="1"/>
  <c r="AT228" i="3" s="1"/>
  <c r="AT229" i="3" s="1"/>
  <c r="AT230" i="3" s="1"/>
  <c r="AT231" i="3" s="1"/>
  <c r="AT232" i="3" s="1"/>
  <c r="AT233" i="3" s="1"/>
  <c r="AT234" i="3" s="1"/>
  <c r="AT235" i="3" s="1"/>
  <c r="AT236" i="3" s="1"/>
  <c r="AT237" i="3" s="1"/>
  <c r="AT238" i="3" s="1"/>
  <c r="AT239" i="3" s="1"/>
  <c r="AT240" i="3" s="1"/>
  <c r="AT241" i="3" s="1"/>
  <c r="AT242" i="3" s="1"/>
  <c r="AT243" i="3" s="1"/>
  <c r="AT244" i="3" s="1"/>
  <c r="AT245" i="3" s="1"/>
  <c r="AT246" i="3" s="1"/>
  <c r="AT247" i="3" s="1"/>
  <c r="AT248" i="3" s="1"/>
  <c r="AT249" i="3" s="1"/>
  <c r="AT250" i="3" s="1"/>
  <c r="AT251" i="3" s="1"/>
  <c r="AT252" i="3" s="1"/>
  <c r="AT253" i="3" s="1"/>
  <c r="AT254" i="3" s="1"/>
  <c r="AT255" i="3" s="1"/>
  <c r="AT256" i="3" s="1"/>
  <c r="AT257" i="3" s="1"/>
  <c r="AT258" i="3" s="1"/>
  <c r="AT259" i="3" s="1"/>
  <c r="AT260" i="3" s="1"/>
  <c r="AT261" i="3" s="1"/>
  <c r="AT262" i="3" s="1"/>
  <c r="AT263" i="3" s="1"/>
  <c r="AT264" i="3" s="1"/>
  <c r="AT265" i="3" s="1"/>
  <c r="AT266" i="3" s="1"/>
  <c r="AT267" i="3" s="1"/>
  <c r="AT268" i="3" s="1"/>
  <c r="AT269" i="3" s="1"/>
  <c r="AT270" i="3" s="1"/>
  <c r="AT271" i="3" s="1"/>
  <c r="AT272" i="3" s="1"/>
  <c r="AT273" i="3" s="1"/>
  <c r="AT274" i="3" s="1"/>
  <c r="AT275" i="3" s="1"/>
  <c r="AT276" i="3" s="1"/>
  <c r="AT277" i="3" s="1"/>
  <c r="AT278" i="3" s="1"/>
  <c r="AT279" i="3" s="1"/>
  <c r="AT280" i="3" s="1"/>
  <c r="AT281" i="3" s="1"/>
  <c r="AT282" i="3" s="1"/>
  <c r="AT283" i="3" s="1"/>
  <c r="AT284" i="3" s="1"/>
  <c r="AT285" i="3" s="1"/>
  <c r="AT286" i="3" s="1"/>
  <c r="AT287" i="3" s="1"/>
  <c r="AT288" i="3" s="1"/>
  <c r="AT289" i="3" s="1"/>
  <c r="AT290" i="3" s="1"/>
  <c r="AT291" i="3" s="1"/>
  <c r="AT292" i="3" s="1"/>
  <c r="AT293" i="3" s="1"/>
  <c r="AT294" i="3" s="1"/>
  <c r="AT295" i="3" s="1"/>
  <c r="AT296" i="3" s="1"/>
  <c r="AT297" i="3" s="1"/>
  <c r="AT298" i="3" s="1"/>
  <c r="AT299" i="3" s="1"/>
  <c r="AT300" i="3" s="1"/>
  <c r="AT301" i="3" s="1"/>
  <c r="AT302" i="3" s="1"/>
  <c r="AT303" i="3" s="1"/>
  <c r="AT304" i="3" s="1"/>
  <c r="AT305" i="3" s="1"/>
  <c r="AT306" i="3" s="1"/>
  <c r="AT307" i="3" s="1"/>
  <c r="AT308" i="3" s="1"/>
  <c r="AT309" i="3" s="1"/>
  <c r="AT310" i="3" s="1"/>
  <c r="AT311" i="3" s="1"/>
  <c r="AT312" i="3" s="1"/>
  <c r="AT313" i="3" s="1"/>
  <c r="AU161" i="3"/>
  <c r="AU162" i="3" s="1"/>
  <c r="AU163" i="3" s="1"/>
  <c r="AU164" i="3" s="1"/>
  <c r="AU165" i="3" s="1"/>
  <c r="AU166" i="3" s="1"/>
  <c r="AU167" i="3" s="1"/>
  <c r="AU168" i="3" s="1"/>
  <c r="AU169" i="3" s="1"/>
  <c r="AU170" i="3" s="1"/>
  <c r="AU171" i="3" s="1"/>
  <c r="AU172" i="3" s="1"/>
  <c r="AU173" i="3" s="1"/>
  <c r="AU174" i="3" s="1"/>
  <c r="AU175" i="3" s="1"/>
  <c r="AU176" i="3" s="1"/>
  <c r="AU177" i="3" s="1"/>
  <c r="AU178" i="3" s="1"/>
  <c r="AU179" i="3" s="1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U210" i="3" s="1"/>
  <c r="AU211" i="3" s="1"/>
  <c r="AU212" i="3" s="1"/>
  <c r="AU213" i="3" s="1"/>
  <c r="AU214" i="3" s="1"/>
  <c r="AU215" i="3" s="1"/>
  <c r="AU216" i="3" s="1"/>
  <c r="AU217" i="3" s="1"/>
  <c r="AU218" i="3" s="1"/>
  <c r="AU219" i="3" s="1"/>
  <c r="AU220" i="3" s="1"/>
  <c r="AU221" i="3" s="1"/>
  <c r="AU222" i="3" s="1"/>
  <c r="AU223" i="3" s="1"/>
  <c r="AU224" i="3" s="1"/>
  <c r="AU225" i="3" s="1"/>
  <c r="AU226" i="3" s="1"/>
  <c r="AU227" i="3" s="1"/>
  <c r="AU228" i="3" s="1"/>
  <c r="AU229" i="3" s="1"/>
  <c r="AU230" i="3" s="1"/>
  <c r="AU231" i="3" s="1"/>
  <c r="AU232" i="3" s="1"/>
  <c r="AU233" i="3" s="1"/>
  <c r="AU234" i="3" s="1"/>
  <c r="AU235" i="3" s="1"/>
  <c r="AU236" i="3" s="1"/>
  <c r="AU237" i="3" s="1"/>
  <c r="AU238" i="3" s="1"/>
  <c r="AU239" i="3" s="1"/>
  <c r="AU240" i="3" s="1"/>
  <c r="AU241" i="3" s="1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U281" i="3" s="1"/>
  <c r="AU282" i="3" s="1"/>
  <c r="AU283" i="3" s="1"/>
  <c r="AU284" i="3" s="1"/>
  <c r="AU285" i="3" s="1"/>
  <c r="AU286" i="3" s="1"/>
  <c r="AU287" i="3" s="1"/>
  <c r="AU288" i="3" s="1"/>
  <c r="AU289" i="3" s="1"/>
  <c r="AU290" i="3" s="1"/>
  <c r="AU291" i="3" s="1"/>
  <c r="AU292" i="3" s="1"/>
  <c r="AU293" i="3" s="1"/>
  <c r="AU294" i="3" s="1"/>
  <c r="AU295" i="3" s="1"/>
  <c r="AU296" i="3" s="1"/>
  <c r="AU297" i="3" s="1"/>
  <c r="AU298" i="3" s="1"/>
  <c r="AU299" i="3" s="1"/>
  <c r="AU300" i="3" s="1"/>
  <c r="AU301" i="3" s="1"/>
  <c r="AU302" i="3" s="1"/>
  <c r="AU303" i="3" s="1"/>
  <c r="AU304" i="3" s="1"/>
  <c r="AU305" i="3" s="1"/>
  <c r="AU306" i="3" s="1"/>
  <c r="AU307" i="3" s="1"/>
  <c r="AU308" i="3" s="1"/>
  <c r="AU309" i="3" s="1"/>
  <c r="AU310" i="3" s="1"/>
  <c r="AU311" i="3" s="1"/>
  <c r="AU312" i="3" s="1"/>
  <c r="AU313" i="3" s="1"/>
  <c r="AV161" i="3"/>
  <c r="AV162" i="3" s="1"/>
  <c r="AV163" i="3" s="1"/>
  <c r="AV164" i="3" s="1"/>
  <c r="AV165" i="3" s="1"/>
  <c r="AV166" i="3" s="1"/>
  <c r="AV167" i="3" s="1"/>
  <c r="AV168" i="3" s="1"/>
  <c r="AV169" i="3" s="1"/>
  <c r="AV170" i="3" s="1"/>
  <c r="AV171" i="3" s="1"/>
  <c r="AV172" i="3" s="1"/>
  <c r="AV173" i="3" s="1"/>
  <c r="AV174" i="3" s="1"/>
  <c r="AV175" i="3" s="1"/>
  <c r="AV176" i="3" s="1"/>
  <c r="AV177" i="3" s="1"/>
  <c r="AV178" i="3" s="1"/>
  <c r="AV179" i="3" s="1"/>
  <c r="AV180" i="3" s="1"/>
  <c r="AV181" i="3" s="1"/>
  <c r="AV182" i="3" s="1"/>
  <c r="AV183" i="3" s="1"/>
  <c r="AV184" i="3" s="1"/>
  <c r="AV185" i="3" s="1"/>
  <c r="AV186" i="3" s="1"/>
  <c r="AV187" i="3" s="1"/>
  <c r="AV188" i="3" s="1"/>
  <c r="AV189" i="3" s="1"/>
  <c r="AV190" i="3" s="1"/>
  <c r="AV191" i="3" s="1"/>
  <c r="AV192" i="3" s="1"/>
  <c r="AV193" i="3" s="1"/>
  <c r="AV194" i="3" s="1"/>
  <c r="AV195" i="3" s="1"/>
  <c r="AV196" i="3" s="1"/>
  <c r="AV197" i="3" s="1"/>
  <c r="AV198" i="3" s="1"/>
  <c r="AV199" i="3" s="1"/>
  <c r="AV200" i="3" s="1"/>
  <c r="AV201" i="3" s="1"/>
  <c r="AV202" i="3" s="1"/>
  <c r="AV203" i="3" s="1"/>
  <c r="AV204" i="3" s="1"/>
  <c r="AV205" i="3" s="1"/>
  <c r="AV206" i="3" s="1"/>
  <c r="AV207" i="3" s="1"/>
  <c r="AV208" i="3" s="1"/>
  <c r="AV209" i="3" s="1"/>
  <c r="AV210" i="3" s="1"/>
  <c r="AV211" i="3" s="1"/>
  <c r="AV212" i="3" s="1"/>
  <c r="AV213" i="3" s="1"/>
  <c r="AV214" i="3" s="1"/>
  <c r="AV215" i="3" s="1"/>
  <c r="AV216" i="3" s="1"/>
  <c r="AV217" i="3" s="1"/>
  <c r="AV218" i="3" s="1"/>
  <c r="AV219" i="3" s="1"/>
  <c r="AV220" i="3" s="1"/>
  <c r="AV221" i="3" s="1"/>
  <c r="AV222" i="3" s="1"/>
  <c r="AV223" i="3" s="1"/>
  <c r="AV224" i="3" s="1"/>
  <c r="AV225" i="3" s="1"/>
  <c r="AV226" i="3" s="1"/>
  <c r="AV227" i="3" s="1"/>
  <c r="AV228" i="3" s="1"/>
  <c r="AV229" i="3" s="1"/>
  <c r="AV230" i="3" s="1"/>
  <c r="AV231" i="3" s="1"/>
  <c r="AV232" i="3" s="1"/>
  <c r="AV233" i="3" s="1"/>
  <c r="AV234" i="3" s="1"/>
  <c r="AV235" i="3" s="1"/>
  <c r="AV236" i="3" s="1"/>
  <c r="AV237" i="3" s="1"/>
  <c r="AV238" i="3" s="1"/>
  <c r="AV239" i="3" s="1"/>
  <c r="AV240" i="3" s="1"/>
  <c r="AV241" i="3" s="1"/>
  <c r="AV242" i="3" s="1"/>
  <c r="AV243" i="3" s="1"/>
  <c r="AV244" i="3" s="1"/>
  <c r="AV245" i="3" s="1"/>
  <c r="AV246" i="3" s="1"/>
  <c r="AV247" i="3" s="1"/>
  <c r="AV248" i="3" s="1"/>
  <c r="AV249" i="3" s="1"/>
  <c r="AV250" i="3" s="1"/>
  <c r="AV251" i="3" s="1"/>
  <c r="AV252" i="3" s="1"/>
  <c r="AV253" i="3" s="1"/>
  <c r="AV254" i="3" s="1"/>
  <c r="AV255" i="3" s="1"/>
  <c r="AV256" i="3" s="1"/>
  <c r="AV257" i="3" s="1"/>
  <c r="AV258" i="3" s="1"/>
  <c r="AV259" i="3" s="1"/>
  <c r="AV260" i="3" s="1"/>
  <c r="AV261" i="3" s="1"/>
  <c r="AV262" i="3" s="1"/>
  <c r="AV263" i="3" s="1"/>
  <c r="AV264" i="3" s="1"/>
  <c r="AV265" i="3" s="1"/>
  <c r="AV266" i="3" s="1"/>
  <c r="AV267" i="3" s="1"/>
  <c r="AV268" i="3" s="1"/>
  <c r="AV269" i="3" s="1"/>
  <c r="AV270" i="3" s="1"/>
  <c r="AV271" i="3" s="1"/>
  <c r="AV272" i="3" s="1"/>
  <c r="AV273" i="3" s="1"/>
  <c r="AV274" i="3" s="1"/>
  <c r="AV275" i="3" s="1"/>
  <c r="AV276" i="3" s="1"/>
  <c r="AV277" i="3" s="1"/>
  <c r="AV278" i="3" s="1"/>
  <c r="AV279" i="3" s="1"/>
  <c r="AV280" i="3" s="1"/>
  <c r="AV281" i="3" s="1"/>
  <c r="AV282" i="3" s="1"/>
  <c r="AV283" i="3" s="1"/>
  <c r="AV284" i="3" s="1"/>
  <c r="AV285" i="3" s="1"/>
  <c r="AV286" i="3" s="1"/>
  <c r="AV287" i="3" s="1"/>
  <c r="AV288" i="3" s="1"/>
  <c r="AV289" i="3" s="1"/>
  <c r="AV290" i="3" s="1"/>
  <c r="AV291" i="3" s="1"/>
  <c r="AV292" i="3" s="1"/>
  <c r="AV293" i="3" s="1"/>
  <c r="AV294" i="3" s="1"/>
  <c r="AV295" i="3" s="1"/>
  <c r="AV296" i="3" s="1"/>
  <c r="AV297" i="3" s="1"/>
  <c r="AV298" i="3" s="1"/>
  <c r="AV299" i="3" s="1"/>
  <c r="AV300" i="3" s="1"/>
  <c r="AV301" i="3" s="1"/>
  <c r="AV302" i="3" s="1"/>
  <c r="AV303" i="3" s="1"/>
  <c r="AV304" i="3" s="1"/>
  <c r="AV305" i="3" s="1"/>
  <c r="AV306" i="3" s="1"/>
  <c r="AV307" i="3" s="1"/>
  <c r="AV308" i="3" s="1"/>
  <c r="AV309" i="3" s="1"/>
  <c r="AV310" i="3" s="1"/>
  <c r="AV311" i="3" s="1"/>
  <c r="AV312" i="3" s="1"/>
  <c r="AV313" i="3" s="1"/>
  <c r="AW161" i="3"/>
  <c r="AW162" i="3" s="1"/>
  <c r="AW163" i="3" s="1"/>
  <c r="AW164" i="3" s="1"/>
  <c r="AW165" i="3" s="1"/>
  <c r="AW166" i="3" s="1"/>
  <c r="AW167" i="3" s="1"/>
  <c r="AW168" i="3" s="1"/>
  <c r="AW169" i="3" s="1"/>
  <c r="AW170" i="3" s="1"/>
  <c r="AW171" i="3" s="1"/>
  <c r="AW172" i="3" s="1"/>
  <c r="AW173" i="3" s="1"/>
  <c r="AW174" i="3" s="1"/>
  <c r="AW175" i="3" s="1"/>
  <c r="AW176" i="3" s="1"/>
  <c r="AW177" i="3" s="1"/>
  <c r="AW178" i="3" s="1"/>
  <c r="AW179" i="3" s="1"/>
  <c r="AW180" i="3" s="1"/>
  <c r="AW181" i="3" s="1"/>
  <c r="AW182" i="3" s="1"/>
  <c r="AW183" i="3" s="1"/>
  <c r="AW184" i="3" s="1"/>
  <c r="AW185" i="3" s="1"/>
  <c r="AW186" i="3" s="1"/>
  <c r="AW187" i="3" s="1"/>
  <c r="AW188" i="3" s="1"/>
  <c r="AW189" i="3" s="1"/>
  <c r="AW190" i="3" s="1"/>
  <c r="AW191" i="3" s="1"/>
  <c r="AW192" i="3" s="1"/>
  <c r="AW193" i="3" s="1"/>
  <c r="AW194" i="3" s="1"/>
  <c r="AW195" i="3" s="1"/>
  <c r="AW196" i="3" s="1"/>
  <c r="AW197" i="3" s="1"/>
  <c r="AW198" i="3" s="1"/>
  <c r="AW199" i="3" s="1"/>
  <c r="AW200" i="3" s="1"/>
  <c r="AW201" i="3" s="1"/>
  <c r="AW202" i="3" s="1"/>
  <c r="AW203" i="3" s="1"/>
  <c r="AW204" i="3" s="1"/>
  <c r="AW205" i="3" s="1"/>
  <c r="AW206" i="3" s="1"/>
  <c r="AW207" i="3" s="1"/>
  <c r="AW208" i="3" s="1"/>
  <c r="AW209" i="3" s="1"/>
  <c r="AW210" i="3" s="1"/>
  <c r="AW211" i="3" s="1"/>
  <c r="AW212" i="3" s="1"/>
  <c r="AW213" i="3" s="1"/>
  <c r="AW214" i="3" s="1"/>
  <c r="AW215" i="3" s="1"/>
  <c r="AW216" i="3" s="1"/>
  <c r="AW217" i="3" s="1"/>
  <c r="AW218" i="3" s="1"/>
  <c r="AW219" i="3" s="1"/>
  <c r="AW220" i="3" s="1"/>
  <c r="AW221" i="3" s="1"/>
  <c r="AW222" i="3" s="1"/>
  <c r="AW223" i="3" s="1"/>
  <c r="AW224" i="3" s="1"/>
  <c r="AW225" i="3" s="1"/>
  <c r="AW226" i="3" s="1"/>
  <c r="AW227" i="3" s="1"/>
  <c r="AW228" i="3" s="1"/>
  <c r="AW229" i="3" s="1"/>
  <c r="AW230" i="3" s="1"/>
  <c r="AW231" i="3" s="1"/>
  <c r="AW232" i="3" s="1"/>
  <c r="AW233" i="3" s="1"/>
  <c r="AW234" i="3" s="1"/>
  <c r="AW235" i="3" s="1"/>
  <c r="AW236" i="3" s="1"/>
  <c r="AW237" i="3" s="1"/>
  <c r="AW238" i="3" s="1"/>
  <c r="AW239" i="3" s="1"/>
  <c r="AW240" i="3" s="1"/>
  <c r="AW241" i="3" s="1"/>
  <c r="AW242" i="3" s="1"/>
  <c r="AW243" i="3" s="1"/>
  <c r="AW244" i="3" s="1"/>
  <c r="AW245" i="3" s="1"/>
  <c r="AW246" i="3" s="1"/>
  <c r="AW247" i="3" s="1"/>
  <c r="AW248" i="3" s="1"/>
  <c r="AW249" i="3" s="1"/>
  <c r="AW250" i="3" s="1"/>
  <c r="AW251" i="3" s="1"/>
  <c r="AW252" i="3" s="1"/>
  <c r="AW253" i="3" s="1"/>
  <c r="AW254" i="3" s="1"/>
  <c r="AW255" i="3" s="1"/>
  <c r="AW256" i="3" s="1"/>
  <c r="AW257" i="3" s="1"/>
  <c r="AW258" i="3" s="1"/>
  <c r="AW259" i="3" s="1"/>
  <c r="AW260" i="3" s="1"/>
  <c r="AW261" i="3" s="1"/>
  <c r="AW262" i="3" s="1"/>
  <c r="AW263" i="3" s="1"/>
  <c r="AW264" i="3" s="1"/>
  <c r="AW265" i="3" s="1"/>
  <c r="AW266" i="3" s="1"/>
  <c r="AW267" i="3" s="1"/>
  <c r="AW268" i="3" s="1"/>
  <c r="AW269" i="3" s="1"/>
  <c r="AW270" i="3" s="1"/>
  <c r="AW271" i="3" s="1"/>
  <c r="AW272" i="3" s="1"/>
  <c r="AW273" i="3" s="1"/>
  <c r="AW274" i="3" s="1"/>
  <c r="AW275" i="3" s="1"/>
  <c r="AW276" i="3" s="1"/>
  <c r="AW277" i="3" s="1"/>
  <c r="AW278" i="3" s="1"/>
  <c r="AW279" i="3" s="1"/>
  <c r="AW280" i="3" s="1"/>
  <c r="AW281" i="3" s="1"/>
  <c r="AW282" i="3" s="1"/>
  <c r="AW283" i="3" s="1"/>
  <c r="AW284" i="3" s="1"/>
  <c r="AW285" i="3" s="1"/>
  <c r="AW286" i="3" s="1"/>
  <c r="AW287" i="3" s="1"/>
  <c r="AW288" i="3" s="1"/>
  <c r="AW289" i="3" s="1"/>
  <c r="AW290" i="3" s="1"/>
  <c r="AW291" i="3" s="1"/>
  <c r="AW292" i="3" s="1"/>
  <c r="AW293" i="3" s="1"/>
  <c r="AW294" i="3" s="1"/>
  <c r="AW295" i="3" s="1"/>
  <c r="AW296" i="3" s="1"/>
  <c r="AW297" i="3" s="1"/>
  <c r="AW298" i="3" s="1"/>
  <c r="AW299" i="3" s="1"/>
  <c r="AW300" i="3" s="1"/>
  <c r="AW301" i="3" s="1"/>
  <c r="AW302" i="3" s="1"/>
  <c r="AW303" i="3" s="1"/>
  <c r="AW304" i="3" s="1"/>
  <c r="AW305" i="3" s="1"/>
  <c r="AW306" i="3" s="1"/>
  <c r="AW307" i="3" s="1"/>
  <c r="AW308" i="3" s="1"/>
  <c r="AW309" i="3" s="1"/>
  <c r="AW310" i="3" s="1"/>
  <c r="AW311" i="3" s="1"/>
  <c r="AW312" i="3" s="1"/>
  <c r="AW313" i="3" s="1"/>
  <c r="AX161" i="3"/>
  <c r="AX162" i="3" s="1"/>
  <c r="AX163" i="3" s="1"/>
  <c r="AX164" i="3" s="1"/>
  <c r="AX165" i="3" s="1"/>
  <c r="AX166" i="3" s="1"/>
  <c r="AX167" i="3" s="1"/>
  <c r="AX168" i="3" s="1"/>
  <c r="AX169" i="3" s="1"/>
  <c r="AX170" i="3" s="1"/>
  <c r="AX171" i="3" s="1"/>
  <c r="AX172" i="3" s="1"/>
  <c r="AX173" i="3" s="1"/>
  <c r="AX174" i="3" s="1"/>
  <c r="AX175" i="3" s="1"/>
  <c r="AX176" i="3" s="1"/>
  <c r="AX177" i="3" s="1"/>
  <c r="AX178" i="3" s="1"/>
  <c r="AX179" i="3" s="1"/>
  <c r="AX180" i="3" s="1"/>
  <c r="AX181" i="3" s="1"/>
  <c r="AX182" i="3" s="1"/>
  <c r="AX183" i="3" s="1"/>
  <c r="AX184" i="3" s="1"/>
  <c r="AX185" i="3" s="1"/>
  <c r="AX186" i="3" s="1"/>
  <c r="AX187" i="3" s="1"/>
  <c r="AX188" i="3" s="1"/>
  <c r="AX189" i="3" s="1"/>
  <c r="AX190" i="3" s="1"/>
  <c r="AX191" i="3" s="1"/>
  <c r="AX192" i="3" s="1"/>
  <c r="AX193" i="3" s="1"/>
  <c r="AX194" i="3" s="1"/>
  <c r="AX195" i="3" s="1"/>
  <c r="AX196" i="3" s="1"/>
  <c r="AX197" i="3" s="1"/>
  <c r="AX198" i="3" s="1"/>
  <c r="AX199" i="3" s="1"/>
  <c r="AX200" i="3" s="1"/>
  <c r="AX201" i="3" s="1"/>
  <c r="AX202" i="3" s="1"/>
  <c r="AX203" i="3" s="1"/>
  <c r="AX204" i="3" s="1"/>
  <c r="AX205" i="3" s="1"/>
  <c r="AX206" i="3" s="1"/>
  <c r="AX207" i="3" s="1"/>
  <c r="AX208" i="3" s="1"/>
  <c r="AX209" i="3" s="1"/>
  <c r="AX210" i="3" s="1"/>
  <c r="AX211" i="3" s="1"/>
  <c r="AX212" i="3" s="1"/>
  <c r="AX213" i="3" s="1"/>
  <c r="AX214" i="3" s="1"/>
  <c r="AX215" i="3" s="1"/>
  <c r="AX216" i="3" s="1"/>
  <c r="AX217" i="3" s="1"/>
  <c r="AX218" i="3" s="1"/>
  <c r="AX219" i="3" s="1"/>
  <c r="AX220" i="3" s="1"/>
  <c r="AX221" i="3" s="1"/>
  <c r="AX222" i="3" s="1"/>
  <c r="AX223" i="3" s="1"/>
  <c r="AX224" i="3" s="1"/>
  <c r="AX225" i="3" s="1"/>
  <c r="AX226" i="3" s="1"/>
  <c r="AX227" i="3" s="1"/>
  <c r="AX228" i="3" s="1"/>
  <c r="AX229" i="3" s="1"/>
  <c r="AX230" i="3" s="1"/>
  <c r="AX231" i="3" s="1"/>
  <c r="AX232" i="3" s="1"/>
  <c r="AX233" i="3" s="1"/>
  <c r="AX234" i="3" s="1"/>
  <c r="AX235" i="3" s="1"/>
  <c r="AX236" i="3" s="1"/>
  <c r="AX237" i="3" s="1"/>
  <c r="AX238" i="3" s="1"/>
  <c r="AX239" i="3" s="1"/>
  <c r="AX240" i="3" s="1"/>
  <c r="AX241" i="3" s="1"/>
  <c r="AX242" i="3" s="1"/>
  <c r="AX243" i="3" s="1"/>
  <c r="AX244" i="3" s="1"/>
  <c r="AX245" i="3" s="1"/>
  <c r="AX246" i="3" s="1"/>
  <c r="AX247" i="3" s="1"/>
  <c r="AX248" i="3" s="1"/>
  <c r="AX249" i="3" s="1"/>
  <c r="AX250" i="3" s="1"/>
  <c r="AX251" i="3" s="1"/>
  <c r="AX252" i="3" s="1"/>
  <c r="AX253" i="3" s="1"/>
  <c r="AX254" i="3" s="1"/>
  <c r="AX255" i="3" s="1"/>
  <c r="AX256" i="3" s="1"/>
  <c r="AX257" i="3" s="1"/>
  <c r="AX258" i="3" s="1"/>
  <c r="AX259" i="3" s="1"/>
  <c r="AX260" i="3" s="1"/>
  <c r="AX261" i="3" s="1"/>
  <c r="AX262" i="3" s="1"/>
  <c r="AX263" i="3" s="1"/>
  <c r="AX264" i="3" s="1"/>
  <c r="AX265" i="3" s="1"/>
  <c r="AX266" i="3" s="1"/>
  <c r="AX267" i="3" s="1"/>
  <c r="AX268" i="3" s="1"/>
  <c r="AX269" i="3" s="1"/>
  <c r="AX270" i="3" s="1"/>
  <c r="AX271" i="3" s="1"/>
  <c r="AX272" i="3" s="1"/>
  <c r="AX273" i="3" s="1"/>
  <c r="AX274" i="3" s="1"/>
  <c r="AX275" i="3" s="1"/>
  <c r="AX276" i="3" s="1"/>
  <c r="AX277" i="3" s="1"/>
  <c r="AX278" i="3" s="1"/>
  <c r="AX279" i="3" s="1"/>
  <c r="AX280" i="3" s="1"/>
  <c r="AX281" i="3" s="1"/>
  <c r="AX282" i="3" s="1"/>
  <c r="AX283" i="3" s="1"/>
  <c r="AX284" i="3" s="1"/>
  <c r="AX285" i="3" s="1"/>
  <c r="AX286" i="3" s="1"/>
  <c r="AX287" i="3" s="1"/>
  <c r="AX288" i="3" s="1"/>
  <c r="AX289" i="3" s="1"/>
  <c r="AX290" i="3" s="1"/>
  <c r="AX291" i="3" s="1"/>
  <c r="AX292" i="3" s="1"/>
  <c r="AX293" i="3" s="1"/>
  <c r="AX294" i="3" s="1"/>
  <c r="AX295" i="3" s="1"/>
  <c r="AX296" i="3" s="1"/>
  <c r="AX297" i="3" s="1"/>
  <c r="AX298" i="3" s="1"/>
  <c r="AX299" i="3" s="1"/>
  <c r="AX300" i="3" s="1"/>
  <c r="AX301" i="3" s="1"/>
  <c r="AX302" i="3" s="1"/>
  <c r="AX303" i="3" s="1"/>
  <c r="AX304" i="3" s="1"/>
  <c r="AX305" i="3" s="1"/>
  <c r="AX306" i="3" s="1"/>
  <c r="AX307" i="3" s="1"/>
  <c r="AX308" i="3" s="1"/>
  <c r="AX309" i="3" s="1"/>
  <c r="AX310" i="3" s="1"/>
  <c r="AX311" i="3" s="1"/>
  <c r="AX312" i="3" s="1"/>
  <c r="AX313" i="3" s="1"/>
  <c r="AY161" i="3"/>
  <c r="AY162" i="3" s="1"/>
  <c r="AY163" i="3" s="1"/>
  <c r="AY164" i="3" s="1"/>
  <c r="AY165" i="3" s="1"/>
  <c r="AY166" i="3" s="1"/>
  <c r="AY167" i="3" s="1"/>
  <c r="AY168" i="3" s="1"/>
  <c r="AY169" i="3" s="1"/>
  <c r="AY170" i="3" s="1"/>
  <c r="AY171" i="3" s="1"/>
  <c r="AY172" i="3" s="1"/>
  <c r="AY173" i="3" s="1"/>
  <c r="AY174" i="3" s="1"/>
  <c r="AY175" i="3" s="1"/>
  <c r="AY176" i="3" s="1"/>
  <c r="AY177" i="3" s="1"/>
  <c r="AY178" i="3" s="1"/>
  <c r="AY179" i="3" s="1"/>
  <c r="AY180" i="3" s="1"/>
  <c r="AY181" i="3" s="1"/>
  <c r="AY182" i="3" s="1"/>
  <c r="AY183" i="3" s="1"/>
  <c r="AY184" i="3" s="1"/>
  <c r="AY185" i="3" s="1"/>
  <c r="AY186" i="3" s="1"/>
  <c r="AY187" i="3" s="1"/>
  <c r="AY188" i="3" s="1"/>
  <c r="AY189" i="3" s="1"/>
  <c r="AY190" i="3" s="1"/>
  <c r="AY191" i="3" s="1"/>
  <c r="AY192" i="3" s="1"/>
  <c r="AY193" i="3" s="1"/>
  <c r="AY194" i="3" s="1"/>
  <c r="AY195" i="3" s="1"/>
  <c r="AY196" i="3" s="1"/>
  <c r="AY197" i="3" s="1"/>
  <c r="AY198" i="3" s="1"/>
  <c r="AY199" i="3" s="1"/>
  <c r="AY200" i="3" s="1"/>
  <c r="AY201" i="3" s="1"/>
  <c r="AY202" i="3" s="1"/>
  <c r="AY203" i="3" s="1"/>
  <c r="AY204" i="3" s="1"/>
  <c r="AY205" i="3" s="1"/>
  <c r="AY206" i="3" s="1"/>
  <c r="AY207" i="3" s="1"/>
  <c r="AY208" i="3" s="1"/>
  <c r="AY209" i="3" s="1"/>
  <c r="AY210" i="3" s="1"/>
  <c r="AY211" i="3" s="1"/>
  <c r="AY212" i="3" s="1"/>
  <c r="AY213" i="3" s="1"/>
  <c r="AY214" i="3" s="1"/>
  <c r="AY215" i="3" s="1"/>
  <c r="AY216" i="3" s="1"/>
  <c r="AY217" i="3" s="1"/>
  <c r="AY218" i="3" s="1"/>
  <c r="AY219" i="3" s="1"/>
  <c r="AY220" i="3" s="1"/>
  <c r="AY221" i="3" s="1"/>
  <c r="AY222" i="3" s="1"/>
  <c r="AY223" i="3" s="1"/>
  <c r="AY224" i="3" s="1"/>
  <c r="AY225" i="3" s="1"/>
  <c r="AY226" i="3" s="1"/>
  <c r="AY227" i="3" s="1"/>
  <c r="AY228" i="3" s="1"/>
  <c r="AY229" i="3" s="1"/>
  <c r="AY230" i="3" s="1"/>
  <c r="AY231" i="3" s="1"/>
  <c r="AY232" i="3" s="1"/>
  <c r="AY233" i="3" s="1"/>
  <c r="AY234" i="3" s="1"/>
  <c r="AY235" i="3" s="1"/>
  <c r="AY236" i="3" s="1"/>
  <c r="AY237" i="3" s="1"/>
  <c r="AY238" i="3" s="1"/>
  <c r="AY239" i="3" s="1"/>
  <c r="AY240" i="3" s="1"/>
  <c r="AY241" i="3" s="1"/>
  <c r="AY242" i="3" s="1"/>
  <c r="AY243" i="3" s="1"/>
  <c r="AY244" i="3" s="1"/>
  <c r="AY245" i="3" s="1"/>
  <c r="AY246" i="3" s="1"/>
  <c r="AY247" i="3" s="1"/>
  <c r="AY248" i="3" s="1"/>
  <c r="AY249" i="3" s="1"/>
  <c r="AY250" i="3" s="1"/>
  <c r="AY251" i="3" s="1"/>
  <c r="AY252" i="3" s="1"/>
  <c r="AY253" i="3" s="1"/>
  <c r="AY254" i="3" s="1"/>
  <c r="AY255" i="3" s="1"/>
  <c r="AY256" i="3" s="1"/>
  <c r="AY257" i="3" s="1"/>
  <c r="AY258" i="3" s="1"/>
  <c r="AY259" i="3" s="1"/>
  <c r="AY260" i="3" s="1"/>
  <c r="AY261" i="3" s="1"/>
  <c r="AY262" i="3" s="1"/>
  <c r="AY263" i="3" s="1"/>
  <c r="AY264" i="3" s="1"/>
  <c r="AY265" i="3" s="1"/>
  <c r="AY266" i="3" s="1"/>
  <c r="AY267" i="3" s="1"/>
  <c r="AY268" i="3" s="1"/>
  <c r="AY269" i="3" s="1"/>
  <c r="AY270" i="3" s="1"/>
  <c r="AY271" i="3" s="1"/>
  <c r="AY272" i="3" s="1"/>
  <c r="AY273" i="3" s="1"/>
  <c r="AY274" i="3" s="1"/>
  <c r="AY275" i="3" s="1"/>
  <c r="AY276" i="3" s="1"/>
  <c r="AY277" i="3" s="1"/>
  <c r="AY278" i="3" s="1"/>
  <c r="AY279" i="3" s="1"/>
  <c r="AY280" i="3" s="1"/>
  <c r="AY281" i="3" s="1"/>
  <c r="AY282" i="3" s="1"/>
  <c r="AY283" i="3" s="1"/>
  <c r="AY284" i="3" s="1"/>
  <c r="AY285" i="3" s="1"/>
  <c r="AY286" i="3" s="1"/>
  <c r="AY287" i="3" s="1"/>
  <c r="AY288" i="3" s="1"/>
  <c r="AY289" i="3" s="1"/>
  <c r="AY290" i="3" s="1"/>
  <c r="AY291" i="3" s="1"/>
  <c r="AY292" i="3" s="1"/>
  <c r="AY293" i="3" s="1"/>
  <c r="AY294" i="3" s="1"/>
  <c r="AY295" i="3" s="1"/>
  <c r="AY296" i="3" s="1"/>
  <c r="AY297" i="3" s="1"/>
  <c r="AY298" i="3" s="1"/>
  <c r="AY299" i="3" s="1"/>
  <c r="AY300" i="3" s="1"/>
  <c r="AY301" i="3" s="1"/>
  <c r="AY302" i="3" s="1"/>
  <c r="AY303" i="3" s="1"/>
  <c r="AY304" i="3" s="1"/>
  <c r="AY305" i="3" s="1"/>
  <c r="AY306" i="3" s="1"/>
  <c r="AY307" i="3" s="1"/>
  <c r="AY308" i="3" s="1"/>
  <c r="AY309" i="3" s="1"/>
  <c r="AY310" i="3" s="1"/>
  <c r="AY311" i="3" s="1"/>
  <c r="AY312" i="3" s="1"/>
  <c r="AY313" i="3" s="1"/>
  <c r="AZ161" i="3"/>
  <c r="AZ162" i="3" s="1"/>
  <c r="AZ163" i="3" s="1"/>
  <c r="AZ164" i="3" s="1"/>
  <c r="AZ165" i="3" s="1"/>
  <c r="AZ166" i="3" s="1"/>
  <c r="AZ167" i="3" s="1"/>
  <c r="AZ168" i="3" s="1"/>
  <c r="AZ169" i="3" s="1"/>
  <c r="AZ170" i="3" s="1"/>
  <c r="AZ171" i="3" s="1"/>
  <c r="AZ172" i="3" s="1"/>
  <c r="AZ173" i="3" s="1"/>
  <c r="AZ174" i="3" s="1"/>
  <c r="AZ175" i="3" s="1"/>
  <c r="AZ176" i="3" s="1"/>
  <c r="AZ177" i="3" s="1"/>
  <c r="AZ178" i="3" s="1"/>
  <c r="AZ179" i="3" s="1"/>
  <c r="AZ180" i="3" s="1"/>
  <c r="AZ181" i="3" s="1"/>
  <c r="AZ182" i="3" s="1"/>
  <c r="AZ183" i="3" s="1"/>
  <c r="AZ184" i="3" s="1"/>
  <c r="AZ185" i="3" s="1"/>
  <c r="AZ186" i="3" s="1"/>
  <c r="AZ187" i="3" s="1"/>
  <c r="AZ188" i="3" s="1"/>
  <c r="AZ189" i="3" s="1"/>
  <c r="AZ190" i="3" s="1"/>
  <c r="AZ191" i="3" s="1"/>
  <c r="AZ192" i="3" s="1"/>
  <c r="AZ193" i="3" s="1"/>
  <c r="AZ194" i="3" s="1"/>
  <c r="AZ195" i="3" s="1"/>
  <c r="AZ196" i="3" s="1"/>
  <c r="AZ197" i="3" s="1"/>
  <c r="AZ198" i="3" s="1"/>
  <c r="AZ199" i="3" s="1"/>
  <c r="AZ200" i="3" s="1"/>
  <c r="AZ201" i="3" s="1"/>
  <c r="AZ202" i="3" s="1"/>
  <c r="AZ203" i="3" s="1"/>
  <c r="AZ204" i="3" s="1"/>
  <c r="AZ205" i="3" s="1"/>
  <c r="AZ206" i="3" s="1"/>
  <c r="AZ207" i="3" s="1"/>
  <c r="AZ208" i="3" s="1"/>
  <c r="AZ209" i="3" s="1"/>
  <c r="AZ210" i="3" s="1"/>
  <c r="AZ211" i="3" s="1"/>
  <c r="AZ212" i="3" s="1"/>
  <c r="AZ213" i="3" s="1"/>
  <c r="AZ214" i="3" s="1"/>
  <c r="AZ215" i="3" s="1"/>
  <c r="AZ216" i="3" s="1"/>
  <c r="AZ217" i="3" s="1"/>
  <c r="AZ218" i="3" s="1"/>
  <c r="AZ219" i="3" s="1"/>
  <c r="AZ220" i="3" s="1"/>
  <c r="AZ221" i="3" s="1"/>
  <c r="AZ222" i="3" s="1"/>
  <c r="AZ223" i="3" s="1"/>
  <c r="AZ224" i="3" s="1"/>
  <c r="AZ225" i="3" s="1"/>
  <c r="AZ226" i="3" s="1"/>
  <c r="AZ227" i="3" s="1"/>
  <c r="AZ228" i="3" s="1"/>
  <c r="AZ229" i="3" s="1"/>
  <c r="AZ230" i="3" s="1"/>
  <c r="AZ231" i="3" s="1"/>
  <c r="AZ232" i="3" s="1"/>
  <c r="AZ233" i="3" s="1"/>
  <c r="AZ234" i="3" s="1"/>
  <c r="AZ235" i="3" s="1"/>
  <c r="AZ236" i="3" s="1"/>
  <c r="AZ237" i="3" s="1"/>
  <c r="AZ238" i="3" s="1"/>
  <c r="AZ239" i="3" s="1"/>
  <c r="AZ240" i="3" s="1"/>
  <c r="AZ241" i="3" s="1"/>
  <c r="AZ242" i="3" s="1"/>
  <c r="AZ243" i="3" s="1"/>
  <c r="AZ244" i="3" s="1"/>
  <c r="AZ245" i="3" s="1"/>
  <c r="AZ246" i="3" s="1"/>
  <c r="AZ247" i="3" s="1"/>
  <c r="AZ248" i="3" s="1"/>
  <c r="AZ249" i="3" s="1"/>
  <c r="AZ250" i="3" s="1"/>
  <c r="AZ251" i="3" s="1"/>
  <c r="AZ252" i="3" s="1"/>
  <c r="AZ253" i="3" s="1"/>
  <c r="AZ254" i="3" s="1"/>
  <c r="AZ255" i="3" s="1"/>
  <c r="AZ256" i="3" s="1"/>
  <c r="AZ257" i="3" s="1"/>
  <c r="AZ258" i="3" s="1"/>
  <c r="AZ259" i="3" s="1"/>
  <c r="AZ260" i="3" s="1"/>
  <c r="AZ261" i="3" s="1"/>
  <c r="AZ262" i="3" s="1"/>
  <c r="AZ263" i="3" s="1"/>
  <c r="AZ264" i="3" s="1"/>
  <c r="AZ265" i="3" s="1"/>
  <c r="AZ266" i="3" s="1"/>
  <c r="AZ267" i="3" s="1"/>
  <c r="AZ268" i="3" s="1"/>
  <c r="AZ269" i="3" s="1"/>
  <c r="AZ270" i="3" s="1"/>
  <c r="AZ271" i="3" s="1"/>
  <c r="AZ272" i="3" s="1"/>
  <c r="AZ273" i="3" s="1"/>
  <c r="AZ274" i="3" s="1"/>
  <c r="AZ275" i="3" s="1"/>
  <c r="AZ276" i="3" s="1"/>
  <c r="AZ277" i="3" s="1"/>
  <c r="AZ278" i="3" s="1"/>
  <c r="AZ279" i="3" s="1"/>
  <c r="AZ280" i="3" s="1"/>
  <c r="AZ281" i="3" s="1"/>
  <c r="AZ282" i="3" s="1"/>
  <c r="AZ283" i="3" s="1"/>
  <c r="AZ284" i="3" s="1"/>
  <c r="AZ285" i="3" s="1"/>
  <c r="AZ286" i="3" s="1"/>
  <c r="AZ287" i="3" s="1"/>
  <c r="AZ288" i="3" s="1"/>
  <c r="AZ289" i="3" s="1"/>
  <c r="AZ290" i="3" s="1"/>
  <c r="AZ291" i="3" s="1"/>
  <c r="AZ292" i="3" s="1"/>
  <c r="AZ293" i="3" s="1"/>
  <c r="AZ294" i="3" s="1"/>
  <c r="AZ295" i="3" s="1"/>
  <c r="AZ296" i="3" s="1"/>
  <c r="AZ297" i="3" s="1"/>
  <c r="AZ298" i="3" s="1"/>
  <c r="AZ299" i="3" s="1"/>
  <c r="AZ300" i="3" s="1"/>
  <c r="AZ301" i="3" s="1"/>
  <c r="AZ302" i="3" s="1"/>
  <c r="AZ303" i="3" s="1"/>
  <c r="AZ304" i="3" s="1"/>
  <c r="AZ305" i="3" s="1"/>
  <c r="AZ306" i="3" s="1"/>
  <c r="AZ307" i="3" s="1"/>
  <c r="AZ308" i="3" s="1"/>
  <c r="AZ309" i="3" s="1"/>
  <c r="AZ310" i="3" s="1"/>
  <c r="AZ311" i="3" s="1"/>
  <c r="AZ312" i="3" s="1"/>
  <c r="AZ313" i="3" s="1"/>
  <c r="BA161" i="3"/>
  <c r="BA162" i="3" s="1"/>
  <c r="BA163" i="3" s="1"/>
  <c r="BA164" i="3" s="1"/>
  <c r="BA165" i="3" s="1"/>
  <c r="BA166" i="3" s="1"/>
  <c r="BA167" i="3" s="1"/>
  <c r="BA168" i="3" s="1"/>
  <c r="BA169" i="3" s="1"/>
  <c r="BA170" i="3" s="1"/>
  <c r="BA171" i="3" s="1"/>
  <c r="BA172" i="3" s="1"/>
  <c r="BA173" i="3" s="1"/>
  <c r="BA174" i="3" s="1"/>
  <c r="BA175" i="3" s="1"/>
  <c r="BA176" i="3" s="1"/>
  <c r="BA177" i="3" s="1"/>
  <c r="BA178" i="3" s="1"/>
  <c r="BA179" i="3" s="1"/>
  <c r="BA180" i="3" s="1"/>
  <c r="BA181" i="3" s="1"/>
  <c r="BA182" i="3" s="1"/>
  <c r="BA183" i="3" s="1"/>
  <c r="BA184" i="3" s="1"/>
  <c r="BA185" i="3" s="1"/>
  <c r="BA186" i="3" s="1"/>
  <c r="BA187" i="3" s="1"/>
  <c r="BA188" i="3" s="1"/>
  <c r="BA189" i="3" s="1"/>
  <c r="BA190" i="3" s="1"/>
  <c r="BA191" i="3" s="1"/>
  <c r="BA192" i="3" s="1"/>
  <c r="BA193" i="3" s="1"/>
  <c r="BA194" i="3" s="1"/>
  <c r="BA195" i="3" s="1"/>
  <c r="BA196" i="3" s="1"/>
  <c r="BA197" i="3" s="1"/>
  <c r="BA198" i="3" s="1"/>
  <c r="BA199" i="3" s="1"/>
  <c r="BA200" i="3" s="1"/>
  <c r="BA201" i="3" s="1"/>
  <c r="BA202" i="3" s="1"/>
  <c r="BA203" i="3" s="1"/>
  <c r="BA204" i="3" s="1"/>
  <c r="BA205" i="3" s="1"/>
  <c r="BA206" i="3" s="1"/>
  <c r="BA207" i="3" s="1"/>
  <c r="BA208" i="3" s="1"/>
  <c r="BA209" i="3" s="1"/>
  <c r="BA210" i="3" s="1"/>
  <c r="BA211" i="3" s="1"/>
  <c r="BA212" i="3" s="1"/>
  <c r="BA213" i="3" s="1"/>
  <c r="BA214" i="3" s="1"/>
  <c r="BA215" i="3" s="1"/>
  <c r="BA216" i="3" s="1"/>
  <c r="BA217" i="3" s="1"/>
  <c r="BA218" i="3" s="1"/>
  <c r="BA219" i="3" s="1"/>
  <c r="BA220" i="3" s="1"/>
  <c r="BA221" i="3" s="1"/>
  <c r="BA222" i="3" s="1"/>
  <c r="BA223" i="3" s="1"/>
  <c r="BA224" i="3" s="1"/>
  <c r="BA225" i="3" s="1"/>
  <c r="BA226" i="3" s="1"/>
  <c r="BA227" i="3" s="1"/>
  <c r="BA228" i="3" s="1"/>
  <c r="BA229" i="3" s="1"/>
  <c r="BA230" i="3" s="1"/>
  <c r="BA231" i="3" s="1"/>
  <c r="BA232" i="3" s="1"/>
  <c r="BA233" i="3" s="1"/>
  <c r="BA234" i="3" s="1"/>
  <c r="BA235" i="3" s="1"/>
  <c r="BA236" i="3" s="1"/>
  <c r="BA237" i="3" s="1"/>
  <c r="BA238" i="3" s="1"/>
  <c r="BA239" i="3" s="1"/>
  <c r="BA240" i="3" s="1"/>
  <c r="BA241" i="3" s="1"/>
  <c r="BA242" i="3" s="1"/>
  <c r="BA243" i="3" s="1"/>
  <c r="BA244" i="3" s="1"/>
  <c r="BA245" i="3" s="1"/>
  <c r="BA246" i="3" s="1"/>
  <c r="BA247" i="3" s="1"/>
  <c r="BA248" i="3" s="1"/>
  <c r="BA249" i="3" s="1"/>
  <c r="BA250" i="3" s="1"/>
  <c r="BA251" i="3" s="1"/>
  <c r="BA252" i="3" s="1"/>
  <c r="BA253" i="3" s="1"/>
  <c r="BA254" i="3" s="1"/>
  <c r="BA255" i="3" s="1"/>
  <c r="BA256" i="3" s="1"/>
  <c r="BA257" i="3" s="1"/>
  <c r="BA258" i="3" s="1"/>
  <c r="BA259" i="3" s="1"/>
  <c r="BA260" i="3" s="1"/>
  <c r="BA261" i="3" s="1"/>
  <c r="BA262" i="3" s="1"/>
  <c r="BA263" i="3" s="1"/>
  <c r="BA264" i="3" s="1"/>
  <c r="BA265" i="3" s="1"/>
  <c r="BA266" i="3" s="1"/>
  <c r="BA267" i="3" s="1"/>
  <c r="BA268" i="3" s="1"/>
  <c r="BA269" i="3" s="1"/>
  <c r="BA270" i="3" s="1"/>
  <c r="BA271" i="3" s="1"/>
  <c r="BA272" i="3" s="1"/>
  <c r="BA273" i="3" s="1"/>
  <c r="BA274" i="3" s="1"/>
  <c r="BA275" i="3" s="1"/>
  <c r="BA276" i="3" s="1"/>
  <c r="BA277" i="3" s="1"/>
  <c r="BA278" i="3" s="1"/>
  <c r="BA279" i="3" s="1"/>
  <c r="BA280" i="3" s="1"/>
  <c r="BA281" i="3" s="1"/>
  <c r="BA282" i="3" s="1"/>
  <c r="BA283" i="3" s="1"/>
  <c r="BA284" i="3" s="1"/>
  <c r="BA285" i="3" s="1"/>
  <c r="BA286" i="3" s="1"/>
  <c r="BA287" i="3" s="1"/>
  <c r="BA288" i="3" s="1"/>
  <c r="BA289" i="3" s="1"/>
  <c r="BA290" i="3" s="1"/>
  <c r="BA291" i="3" s="1"/>
  <c r="BA292" i="3" s="1"/>
  <c r="BA293" i="3" s="1"/>
  <c r="BA294" i="3" s="1"/>
  <c r="BA295" i="3" s="1"/>
  <c r="BA296" i="3" s="1"/>
  <c r="BA297" i="3" s="1"/>
  <c r="BA298" i="3" s="1"/>
  <c r="BA299" i="3" s="1"/>
  <c r="BA300" i="3" s="1"/>
  <c r="BA301" i="3" s="1"/>
  <c r="BA302" i="3" s="1"/>
  <c r="BA303" i="3" s="1"/>
  <c r="BA304" i="3" s="1"/>
  <c r="BA305" i="3" s="1"/>
  <c r="BA306" i="3" s="1"/>
  <c r="BA307" i="3" s="1"/>
  <c r="BA308" i="3" s="1"/>
  <c r="BA309" i="3" s="1"/>
  <c r="BA310" i="3" s="1"/>
  <c r="BA311" i="3" s="1"/>
  <c r="BA312" i="3" s="1"/>
  <c r="BA313" i="3" s="1"/>
  <c r="BB161" i="3"/>
  <c r="BB162" i="3" s="1"/>
  <c r="BB163" i="3" s="1"/>
  <c r="BB164" i="3" s="1"/>
  <c r="BB165" i="3" s="1"/>
  <c r="BB166" i="3" s="1"/>
  <c r="BB167" i="3" s="1"/>
  <c r="BB168" i="3" s="1"/>
  <c r="BB169" i="3" s="1"/>
  <c r="BB170" i="3" s="1"/>
  <c r="BB171" i="3" s="1"/>
  <c r="BB172" i="3" s="1"/>
  <c r="BB173" i="3" s="1"/>
  <c r="BB174" i="3" s="1"/>
  <c r="BB175" i="3" s="1"/>
  <c r="BB176" i="3" s="1"/>
  <c r="BB177" i="3" s="1"/>
  <c r="BB178" i="3" s="1"/>
  <c r="BB179" i="3" s="1"/>
  <c r="BB180" i="3" s="1"/>
  <c r="BB181" i="3" s="1"/>
  <c r="BB182" i="3" s="1"/>
  <c r="BB183" i="3" s="1"/>
  <c r="BB184" i="3" s="1"/>
  <c r="BB185" i="3" s="1"/>
  <c r="BB186" i="3" s="1"/>
  <c r="BB187" i="3" s="1"/>
  <c r="BB188" i="3" s="1"/>
  <c r="BB189" i="3" s="1"/>
  <c r="BB190" i="3" s="1"/>
  <c r="BB191" i="3" s="1"/>
  <c r="BB192" i="3" s="1"/>
  <c r="BB193" i="3" s="1"/>
  <c r="BB194" i="3" s="1"/>
  <c r="BB195" i="3" s="1"/>
  <c r="BB196" i="3" s="1"/>
  <c r="BB197" i="3" s="1"/>
  <c r="BB198" i="3" s="1"/>
  <c r="BB199" i="3" s="1"/>
  <c r="BB200" i="3" s="1"/>
  <c r="BB201" i="3" s="1"/>
  <c r="BB202" i="3" s="1"/>
  <c r="BB203" i="3" s="1"/>
  <c r="BB204" i="3" s="1"/>
  <c r="BB205" i="3" s="1"/>
  <c r="BB206" i="3" s="1"/>
  <c r="BB207" i="3" s="1"/>
  <c r="BB208" i="3" s="1"/>
  <c r="BB209" i="3" s="1"/>
  <c r="BB210" i="3" s="1"/>
  <c r="BB211" i="3" s="1"/>
  <c r="BB212" i="3" s="1"/>
  <c r="BB213" i="3" s="1"/>
  <c r="BB214" i="3" s="1"/>
  <c r="BB215" i="3" s="1"/>
  <c r="BB216" i="3" s="1"/>
  <c r="BB217" i="3" s="1"/>
  <c r="BB218" i="3" s="1"/>
  <c r="BB219" i="3" s="1"/>
  <c r="BB220" i="3" s="1"/>
  <c r="BB221" i="3" s="1"/>
  <c r="BB222" i="3" s="1"/>
  <c r="BB223" i="3" s="1"/>
  <c r="BB224" i="3" s="1"/>
  <c r="BB225" i="3" s="1"/>
  <c r="BB226" i="3" s="1"/>
  <c r="BB227" i="3" s="1"/>
  <c r="BB228" i="3" s="1"/>
  <c r="BB229" i="3" s="1"/>
  <c r="BB230" i="3" s="1"/>
  <c r="BB231" i="3" s="1"/>
  <c r="BB232" i="3" s="1"/>
  <c r="BB233" i="3" s="1"/>
  <c r="BB234" i="3" s="1"/>
  <c r="BB235" i="3" s="1"/>
  <c r="BB236" i="3" s="1"/>
  <c r="BB237" i="3" s="1"/>
  <c r="BB238" i="3" s="1"/>
  <c r="BB239" i="3" s="1"/>
  <c r="BB240" i="3" s="1"/>
  <c r="BB241" i="3" s="1"/>
  <c r="BB242" i="3" s="1"/>
  <c r="BB243" i="3" s="1"/>
  <c r="BB244" i="3" s="1"/>
  <c r="BB245" i="3" s="1"/>
  <c r="BB246" i="3" s="1"/>
  <c r="BB247" i="3" s="1"/>
  <c r="BB248" i="3" s="1"/>
  <c r="BB249" i="3" s="1"/>
  <c r="BB250" i="3" s="1"/>
  <c r="BB251" i="3" s="1"/>
  <c r="BB252" i="3" s="1"/>
  <c r="BB253" i="3" s="1"/>
  <c r="BB254" i="3" s="1"/>
  <c r="BB255" i="3" s="1"/>
  <c r="BB256" i="3" s="1"/>
  <c r="BB257" i="3" s="1"/>
  <c r="BB258" i="3" s="1"/>
  <c r="BB259" i="3" s="1"/>
  <c r="BB260" i="3" s="1"/>
  <c r="BB261" i="3" s="1"/>
  <c r="BB262" i="3" s="1"/>
  <c r="BB263" i="3" s="1"/>
  <c r="BB264" i="3" s="1"/>
  <c r="BB265" i="3" s="1"/>
  <c r="BB266" i="3" s="1"/>
  <c r="BB267" i="3" s="1"/>
  <c r="BB268" i="3" s="1"/>
  <c r="BB269" i="3" s="1"/>
  <c r="BB270" i="3" s="1"/>
  <c r="BB271" i="3" s="1"/>
  <c r="BB272" i="3" s="1"/>
  <c r="BB273" i="3" s="1"/>
  <c r="BB274" i="3" s="1"/>
  <c r="BB275" i="3" s="1"/>
  <c r="BB276" i="3" s="1"/>
  <c r="BB277" i="3" s="1"/>
  <c r="BB278" i="3" s="1"/>
  <c r="BB279" i="3" s="1"/>
  <c r="BB280" i="3" s="1"/>
  <c r="BB281" i="3" s="1"/>
  <c r="BB282" i="3" s="1"/>
  <c r="BB283" i="3" s="1"/>
  <c r="BB284" i="3" s="1"/>
  <c r="BB285" i="3" s="1"/>
  <c r="BB286" i="3" s="1"/>
  <c r="BB287" i="3" s="1"/>
  <c r="BB288" i="3" s="1"/>
  <c r="BB289" i="3" s="1"/>
  <c r="BB290" i="3" s="1"/>
  <c r="BB291" i="3" s="1"/>
  <c r="BB292" i="3" s="1"/>
  <c r="BB293" i="3" s="1"/>
  <c r="BB294" i="3" s="1"/>
  <c r="BB295" i="3" s="1"/>
  <c r="BB296" i="3" s="1"/>
  <c r="BB297" i="3" s="1"/>
  <c r="BB298" i="3" s="1"/>
  <c r="BB299" i="3" s="1"/>
  <c r="BB300" i="3" s="1"/>
  <c r="BB301" i="3" s="1"/>
  <c r="BB302" i="3" s="1"/>
  <c r="BB303" i="3" s="1"/>
  <c r="BB304" i="3" s="1"/>
  <c r="BB305" i="3" s="1"/>
  <c r="BB306" i="3" s="1"/>
  <c r="BB307" i="3" s="1"/>
  <c r="BB308" i="3" s="1"/>
  <c r="BB309" i="3" s="1"/>
  <c r="BB310" i="3" s="1"/>
  <c r="BB311" i="3" s="1"/>
  <c r="BB312" i="3" s="1"/>
  <c r="BB313" i="3" s="1"/>
  <c r="BC161" i="3"/>
  <c r="BC162" i="3" s="1"/>
  <c r="BC163" i="3" s="1"/>
  <c r="BC164" i="3" s="1"/>
  <c r="BC165" i="3" s="1"/>
  <c r="BC166" i="3" s="1"/>
  <c r="BC167" i="3" s="1"/>
  <c r="BC168" i="3" s="1"/>
  <c r="BC169" i="3" s="1"/>
  <c r="BC170" i="3" s="1"/>
  <c r="BC171" i="3" s="1"/>
  <c r="BC172" i="3" s="1"/>
  <c r="BC173" i="3" s="1"/>
  <c r="BC174" i="3" s="1"/>
  <c r="BC175" i="3" s="1"/>
  <c r="BC176" i="3" s="1"/>
  <c r="BC177" i="3" s="1"/>
  <c r="BC178" i="3" s="1"/>
  <c r="BC179" i="3" s="1"/>
  <c r="BC180" i="3" s="1"/>
  <c r="BC181" i="3" s="1"/>
  <c r="BC182" i="3" s="1"/>
  <c r="BC183" i="3" s="1"/>
  <c r="BC184" i="3" s="1"/>
  <c r="BC185" i="3" s="1"/>
  <c r="BC186" i="3" s="1"/>
  <c r="BC187" i="3" s="1"/>
  <c r="BC188" i="3" s="1"/>
  <c r="BC189" i="3" s="1"/>
  <c r="BC190" i="3" s="1"/>
  <c r="BC191" i="3" s="1"/>
  <c r="BC192" i="3" s="1"/>
  <c r="BC193" i="3" s="1"/>
  <c r="BC194" i="3" s="1"/>
  <c r="BC195" i="3" s="1"/>
  <c r="BC196" i="3" s="1"/>
  <c r="BC197" i="3" s="1"/>
  <c r="BC198" i="3" s="1"/>
  <c r="BC199" i="3" s="1"/>
  <c r="BC200" i="3" s="1"/>
  <c r="BC201" i="3" s="1"/>
  <c r="BC202" i="3" s="1"/>
  <c r="BC203" i="3" s="1"/>
  <c r="BC204" i="3" s="1"/>
  <c r="BC205" i="3" s="1"/>
  <c r="BC206" i="3" s="1"/>
  <c r="BC207" i="3" s="1"/>
  <c r="BC208" i="3" s="1"/>
  <c r="BC209" i="3" s="1"/>
  <c r="BC210" i="3" s="1"/>
  <c r="BC211" i="3" s="1"/>
  <c r="BC212" i="3" s="1"/>
  <c r="BC213" i="3" s="1"/>
  <c r="BC214" i="3" s="1"/>
  <c r="BC215" i="3" s="1"/>
  <c r="BC216" i="3" s="1"/>
  <c r="BC217" i="3" s="1"/>
  <c r="BC218" i="3" s="1"/>
  <c r="BC219" i="3" s="1"/>
  <c r="BC220" i="3" s="1"/>
  <c r="BC221" i="3" s="1"/>
  <c r="BC222" i="3" s="1"/>
  <c r="BC223" i="3" s="1"/>
  <c r="BC224" i="3" s="1"/>
  <c r="BC225" i="3" s="1"/>
  <c r="BC226" i="3" s="1"/>
  <c r="BC227" i="3" s="1"/>
  <c r="BC228" i="3" s="1"/>
  <c r="BC229" i="3" s="1"/>
  <c r="BC230" i="3" s="1"/>
  <c r="BC231" i="3" s="1"/>
  <c r="BC232" i="3" s="1"/>
  <c r="BC233" i="3" s="1"/>
  <c r="BC234" i="3" s="1"/>
  <c r="BC235" i="3" s="1"/>
  <c r="BC236" i="3" s="1"/>
  <c r="BC237" i="3" s="1"/>
  <c r="BC238" i="3" s="1"/>
  <c r="BC239" i="3" s="1"/>
  <c r="BC240" i="3" s="1"/>
  <c r="BC241" i="3" s="1"/>
  <c r="BC242" i="3" s="1"/>
  <c r="BC243" i="3" s="1"/>
  <c r="BC244" i="3" s="1"/>
  <c r="BC245" i="3" s="1"/>
  <c r="BC246" i="3" s="1"/>
  <c r="BC247" i="3" s="1"/>
  <c r="BC248" i="3" s="1"/>
  <c r="BC249" i="3" s="1"/>
  <c r="BC250" i="3" s="1"/>
  <c r="BC251" i="3" s="1"/>
  <c r="BC252" i="3" s="1"/>
  <c r="BC253" i="3" s="1"/>
  <c r="BC254" i="3" s="1"/>
  <c r="BC255" i="3" s="1"/>
  <c r="BC256" i="3" s="1"/>
  <c r="BC257" i="3" s="1"/>
  <c r="BC258" i="3" s="1"/>
  <c r="BC259" i="3" s="1"/>
  <c r="BC260" i="3" s="1"/>
  <c r="BC261" i="3" s="1"/>
  <c r="BC262" i="3" s="1"/>
  <c r="BC263" i="3" s="1"/>
  <c r="BC264" i="3" s="1"/>
  <c r="BC265" i="3" s="1"/>
  <c r="BC266" i="3" s="1"/>
  <c r="BC267" i="3" s="1"/>
  <c r="BC268" i="3" s="1"/>
  <c r="BC269" i="3" s="1"/>
  <c r="BC270" i="3" s="1"/>
  <c r="BC271" i="3" s="1"/>
  <c r="BC272" i="3" s="1"/>
  <c r="BC273" i="3" s="1"/>
  <c r="BC274" i="3" s="1"/>
  <c r="BC275" i="3" s="1"/>
  <c r="BC276" i="3" s="1"/>
  <c r="BC277" i="3" s="1"/>
  <c r="BC278" i="3" s="1"/>
  <c r="BC279" i="3" s="1"/>
  <c r="BC280" i="3" s="1"/>
  <c r="BC281" i="3" s="1"/>
  <c r="BC282" i="3" s="1"/>
  <c r="BC283" i="3" s="1"/>
  <c r="BC284" i="3" s="1"/>
  <c r="BC285" i="3" s="1"/>
  <c r="BC286" i="3" s="1"/>
  <c r="BC287" i="3" s="1"/>
  <c r="BC288" i="3" s="1"/>
  <c r="BC289" i="3" s="1"/>
  <c r="BC290" i="3" s="1"/>
  <c r="BC291" i="3" s="1"/>
  <c r="BC292" i="3" s="1"/>
  <c r="BC293" i="3" s="1"/>
  <c r="BC294" i="3" s="1"/>
  <c r="BC295" i="3" s="1"/>
  <c r="BC296" i="3" s="1"/>
  <c r="BC297" i="3" s="1"/>
  <c r="BC298" i="3" s="1"/>
  <c r="BC299" i="3" s="1"/>
  <c r="BC300" i="3" s="1"/>
  <c r="BC301" i="3" s="1"/>
  <c r="BC302" i="3" s="1"/>
  <c r="BC303" i="3" s="1"/>
  <c r="BC304" i="3" s="1"/>
  <c r="BC305" i="3" s="1"/>
  <c r="BC306" i="3" s="1"/>
  <c r="BC307" i="3" s="1"/>
  <c r="BC308" i="3" s="1"/>
  <c r="BC309" i="3" s="1"/>
  <c r="BC310" i="3" s="1"/>
  <c r="BC311" i="3" s="1"/>
  <c r="BC312" i="3" s="1"/>
  <c r="BC313" i="3" s="1"/>
  <c r="BD161" i="3"/>
  <c r="BD162" i="3" s="1"/>
  <c r="BD163" i="3" s="1"/>
  <c r="BD164" i="3" s="1"/>
  <c r="BD165" i="3" s="1"/>
  <c r="BD166" i="3" s="1"/>
  <c r="BD167" i="3" s="1"/>
  <c r="BD168" i="3" s="1"/>
  <c r="BD169" i="3" s="1"/>
  <c r="BD170" i="3" s="1"/>
  <c r="BD171" i="3" s="1"/>
  <c r="BD172" i="3" s="1"/>
  <c r="BD173" i="3" s="1"/>
  <c r="BD174" i="3" s="1"/>
  <c r="BD175" i="3" s="1"/>
  <c r="BD176" i="3" s="1"/>
  <c r="BD177" i="3" s="1"/>
  <c r="BD178" i="3" s="1"/>
  <c r="BD179" i="3" s="1"/>
  <c r="BD180" i="3" s="1"/>
  <c r="BD181" i="3" s="1"/>
  <c r="BD182" i="3" s="1"/>
  <c r="BD183" i="3" s="1"/>
  <c r="BD184" i="3" s="1"/>
  <c r="BD185" i="3" s="1"/>
  <c r="BD186" i="3" s="1"/>
  <c r="BD187" i="3" s="1"/>
  <c r="BD188" i="3" s="1"/>
  <c r="BD189" i="3" s="1"/>
  <c r="BD190" i="3" s="1"/>
  <c r="BD191" i="3" s="1"/>
  <c r="BD192" i="3" s="1"/>
  <c r="BD193" i="3" s="1"/>
  <c r="BD194" i="3" s="1"/>
  <c r="BD195" i="3" s="1"/>
  <c r="BD196" i="3" s="1"/>
  <c r="BD197" i="3" s="1"/>
  <c r="BD198" i="3" s="1"/>
  <c r="BD199" i="3" s="1"/>
  <c r="BD200" i="3" s="1"/>
  <c r="BD201" i="3" s="1"/>
  <c r="BD202" i="3" s="1"/>
  <c r="BD203" i="3" s="1"/>
  <c r="BD204" i="3" s="1"/>
  <c r="BD205" i="3" s="1"/>
  <c r="BD206" i="3" s="1"/>
  <c r="BD207" i="3" s="1"/>
  <c r="BD208" i="3" s="1"/>
  <c r="BD209" i="3" s="1"/>
  <c r="BD210" i="3" s="1"/>
  <c r="BD211" i="3" s="1"/>
  <c r="BD212" i="3" s="1"/>
  <c r="BD213" i="3" s="1"/>
  <c r="BD214" i="3" s="1"/>
  <c r="BD215" i="3" s="1"/>
  <c r="BD216" i="3" s="1"/>
  <c r="BD217" i="3" s="1"/>
  <c r="BD218" i="3" s="1"/>
  <c r="BD219" i="3" s="1"/>
  <c r="BD220" i="3" s="1"/>
  <c r="BD221" i="3" s="1"/>
  <c r="BD222" i="3" s="1"/>
  <c r="BD223" i="3" s="1"/>
  <c r="BD224" i="3" s="1"/>
  <c r="BD225" i="3" s="1"/>
  <c r="BD226" i="3" s="1"/>
  <c r="BD227" i="3" s="1"/>
  <c r="BD228" i="3" s="1"/>
  <c r="BD229" i="3" s="1"/>
  <c r="BD230" i="3" s="1"/>
  <c r="BD231" i="3" s="1"/>
  <c r="BD232" i="3" s="1"/>
  <c r="BD233" i="3" s="1"/>
  <c r="BD234" i="3" s="1"/>
  <c r="BD235" i="3" s="1"/>
  <c r="BD236" i="3" s="1"/>
  <c r="BD237" i="3" s="1"/>
  <c r="BD238" i="3" s="1"/>
  <c r="BD239" i="3" s="1"/>
  <c r="BD240" i="3" s="1"/>
  <c r="BD241" i="3" s="1"/>
  <c r="BD242" i="3" s="1"/>
  <c r="BD243" i="3" s="1"/>
  <c r="BD244" i="3" s="1"/>
  <c r="BD245" i="3" s="1"/>
  <c r="BD246" i="3" s="1"/>
  <c r="BD247" i="3" s="1"/>
  <c r="BD248" i="3" s="1"/>
  <c r="BD249" i="3" s="1"/>
  <c r="BD250" i="3" s="1"/>
  <c r="BD251" i="3" s="1"/>
  <c r="BD252" i="3" s="1"/>
  <c r="BD253" i="3" s="1"/>
  <c r="BD254" i="3" s="1"/>
  <c r="BD255" i="3" s="1"/>
  <c r="BD256" i="3" s="1"/>
  <c r="BD257" i="3" s="1"/>
  <c r="BD258" i="3" s="1"/>
  <c r="BD259" i="3" s="1"/>
  <c r="BD260" i="3" s="1"/>
  <c r="BD261" i="3" s="1"/>
  <c r="BD262" i="3" s="1"/>
  <c r="BD263" i="3" s="1"/>
  <c r="BD264" i="3" s="1"/>
  <c r="BD265" i="3" s="1"/>
  <c r="BD266" i="3" s="1"/>
  <c r="BD267" i="3" s="1"/>
  <c r="BD268" i="3" s="1"/>
  <c r="BD269" i="3" s="1"/>
  <c r="BD270" i="3" s="1"/>
  <c r="BD271" i="3" s="1"/>
  <c r="BD272" i="3" s="1"/>
  <c r="BD273" i="3" s="1"/>
  <c r="BD274" i="3" s="1"/>
  <c r="BD275" i="3" s="1"/>
  <c r="BD276" i="3" s="1"/>
  <c r="BD277" i="3" s="1"/>
  <c r="BD278" i="3" s="1"/>
  <c r="BD279" i="3" s="1"/>
  <c r="BD280" i="3" s="1"/>
  <c r="BD281" i="3" s="1"/>
  <c r="BD282" i="3" s="1"/>
  <c r="BD283" i="3" s="1"/>
  <c r="BD284" i="3" s="1"/>
  <c r="BD285" i="3" s="1"/>
  <c r="BD286" i="3" s="1"/>
  <c r="BD287" i="3" s="1"/>
  <c r="BD288" i="3" s="1"/>
  <c r="BD289" i="3" s="1"/>
  <c r="BD290" i="3" s="1"/>
  <c r="BD291" i="3" s="1"/>
  <c r="BD292" i="3" s="1"/>
  <c r="BD293" i="3" s="1"/>
  <c r="BD294" i="3" s="1"/>
  <c r="BD295" i="3" s="1"/>
  <c r="BD296" i="3" s="1"/>
  <c r="BD297" i="3" s="1"/>
  <c r="BD298" i="3" s="1"/>
  <c r="BD299" i="3" s="1"/>
  <c r="BD300" i="3" s="1"/>
  <c r="BD301" i="3" s="1"/>
  <c r="BD302" i="3" s="1"/>
  <c r="BD303" i="3" s="1"/>
  <c r="BD304" i="3" s="1"/>
  <c r="BD305" i="3" s="1"/>
  <c r="BD306" i="3" s="1"/>
  <c r="BD307" i="3" s="1"/>
  <c r="BD308" i="3" s="1"/>
  <c r="BD309" i="3" s="1"/>
  <c r="BD310" i="3" s="1"/>
  <c r="BD311" i="3" s="1"/>
  <c r="BD312" i="3" s="1"/>
  <c r="BD313" i="3" s="1"/>
  <c r="BE161" i="3"/>
  <c r="BE162" i="3" s="1"/>
  <c r="BE163" i="3" s="1"/>
  <c r="BE164" i="3" s="1"/>
  <c r="BE165" i="3" s="1"/>
  <c r="BE166" i="3" s="1"/>
  <c r="BE167" i="3" s="1"/>
  <c r="BE168" i="3" s="1"/>
  <c r="BE169" i="3" s="1"/>
  <c r="BE170" i="3" s="1"/>
  <c r="BE171" i="3" s="1"/>
  <c r="BE172" i="3" s="1"/>
  <c r="BE173" i="3" s="1"/>
  <c r="BE174" i="3" s="1"/>
  <c r="BE175" i="3" s="1"/>
  <c r="BE176" i="3" s="1"/>
  <c r="BE177" i="3" s="1"/>
  <c r="BE178" i="3" s="1"/>
  <c r="BE179" i="3" s="1"/>
  <c r="BE180" i="3" s="1"/>
  <c r="BE181" i="3" s="1"/>
  <c r="BE182" i="3" s="1"/>
  <c r="BE183" i="3" s="1"/>
  <c r="BE184" i="3" s="1"/>
  <c r="BE185" i="3" s="1"/>
  <c r="BE186" i="3" s="1"/>
  <c r="BE187" i="3" s="1"/>
  <c r="BE188" i="3" s="1"/>
  <c r="BE189" i="3" s="1"/>
  <c r="BE190" i="3" s="1"/>
  <c r="BE191" i="3" s="1"/>
  <c r="BE192" i="3" s="1"/>
  <c r="BE193" i="3" s="1"/>
  <c r="BE194" i="3" s="1"/>
  <c r="BE195" i="3" s="1"/>
  <c r="BE196" i="3" s="1"/>
  <c r="BE197" i="3" s="1"/>
  <c r="BE198" i="3" s="1"/>
  <c r="BE199" i="3" s="1"/>
  <c r="BE200" i="3" s="1"/>
  <c r="BE201" i="3" s="1"/>
  <c r="BE202" i="3" s="1"/>
  <c r="BE203" i="3" s="1"/>
  <c r="BE204" i="3" s="1"/>
  <c r="BE205" i="3" s="1"/>
  <c r="BE206" i="3" s="1"/>
  <c r="BE207" i="3" s="1"/>
  <c r="BE208" i="3" s="1"/>
  <c r="BE209" i="3" s="1"/>
  <c r="BE210" i="3" s="1"/>
  <c r="BE211" i="3" s="1"/>
  <c r="BE212" i="3" s="1"/>
  <c r="BE213" i="3" s="1"/>
  <c r="BE214" i="3" s="1"/>
  <c r="BE215" i="3" s="1"/>
  <c r="BE216" i="3" s="1"/>
  <c r="BE217" i="3" s="1"/>
  <c r="BE218" i="3" s="1"/>
  <c r="BE219" i="3" s="1"/>
  <c r="BE220" i="3" s="1"/>
  <c r="BE221" i="3" s="1"/>
  <c r="BE222" i="3" s="1"/>
  <c r="BE223" i="3" s="1"/>
  <c r="BE224" i="3" s="1"/>
  <c r="BE225" i="3" s="1"/>
  <c r="BE226" i="3" s="1"/>
  <c r="BE227" i="3" s="1"/>
  <c r="BE228" i="3" s="1"/>
  <c r="BE229" i="3" s="1"/>
  <c r="BE230" i="3" s="1"/>
  <c r="BE231" i="3" s="1"/>
  <c r="BE232" i="3" s="1"/>
  <c r="BE233" i="3" s="1"/>
  <c r="BE234" i="3" s="1"/>
  <c r="BE235" i="3" s="1"/>
  <c r="BE236" i="3" s="1"/>
  <c r="BE237" i="3" s="1"/>
  <c r="BE238" i="3" s="1"/>
  <c r="BE239" i="3" s="1"/>
  <c r="BE240" i="3" s="1"/>
  <c r="BE241" i="3" s="1"/>
  <c r="BE242" i="3" s="1"/>
  <c r="BE243" i="3" s="1"/>
  <c r="BE244" i="3" s="1"/>
  <c r="BE245" i="3" s="1"/>
  <c r="BE246" i="3" s="1"/>
  <c r="BE247" i="3" s="1"/>
  <c r="BE248" i="3" s="1"/>
  <c r="BE249" i="3" s="1"/>
  <c r="BE250" i="3" s="1"/>
  <c r="BE251" i="3" s="1"/>
  <c r="BE252" i="3" s="1"/>
  <c r="BE253" i="3" s="1"/>
  <c r="BE254" i="3" s="1"/>
  <c r="BE255" i="3" s="1"/>
  <c r="BE256" i="3" s="1"/>
  <c r="BE257" i="3" s="1"/>
  <c r="BE258" i="3" s="1"/>
  <c r="BE259" i="3" s="1"/>
  <c r="BE260" i="3" s="1"/>
  <c r="BE261" i="3" s="1"/>
  <c r="BE262" i="3" s="1"/>
  <c r="BE263" i="3" s="1"/>
  <c r="BE264" i="3" s="1"/>
  <c r="BE265" i="3" s="1"/>
  <c r="BE266" i="3" s="1"/>
  <c r="BE267" i="3" s="1"/>
  <c r="BE268" i="3" s="1"/>
  <c r="BE269" i="3" s="1"/>
  <c r="BE270" i="3" s="1"/>
  <c r="BE271" i="3" s="1"/>
  <c r="BE272" i="3" s="1"/>
  <c r="BE273" i="3" s="1"/>
  <c r="BE274" i="3" s="1"/>
  <c r="BE275" i="3" s="1"/>
  <c r="BE276" i="3" s="1"/>
  <c r="BE277" i="3" s="1"/>
  <c r="BE278" i="3" s="1"/>
  <c r="BE279" i="3" s="1"/>
  <c r="BE280" i="3" s="1"/>
  <c r="BE281" i="3" s="1"/>
  <c r="BE282" i="3" s="1"/>
  <c r="BE283" i="3" s="1"/>
  <c r="BE284" i="3" s="1"/>
  <c r="BE285" i="3" s="1"/>
  <c r="BE286" i="3" s="1"/>
  <c r="BE287" i="3" s="1"/>
  <c r="BE288" i="3" s="1"/>
  <c r="BE289" i="3" s="1"/>
  <c r="BE290" i="3" s="1"/>
  <c r="BE291" i="3" s="1"/>
  <c r="BE292" i="3" s="1"/>
  <c r="BE293" i="3" s="1"/>
  <c r="BE294" i="3" s="1"/>
  <c r="BE295" i="3" s="1"/>
  <c r="BE296" i="3" s="1"/>
  <c r="BE297" i="3" s="1"/>
  <c r="BE298" i="3" s="1"/>
  <c r="BE299" i="3" s="1"/>
  <c r="BE300" i="3" s="1"/>
  <c r="BE301" i="3" s="1"/>
  <c r="BE302" i="3" s="1"/>
  <c r="BE303" i="3" s="1"/>
  <c r="BE304" i="3" s="1"/>
  <c r="BE305" i="3" s="1"/>
  <c r="BE306" i="3" s="1"/>
  <c r="BE307" i="3" s="1"/>
  <c r="BE308" i="3" s="1"/>
  <c r="BE309" i="3" s="1"/>
  <c r="BE310" i="3" s="1"/>
  <c r="BE311" i="3" s="1"/>
  <c r="BE312" i="3" s="1"/>
  <c r="BE313" i="3" s="1"/>
  <c r="BF161" i="3"/>
  <c r="BF162" i="3" s="1"/>
  <c r="BF163" i="3" s="1"/>
  <c r="BF164" i="3" s="1"/>
  <c r="BF165" i="3" s="1"/>
  <c r="BF166" i="3" s="1"/>
  <c r="BF167" i="3" s="1"/>
  <c r="BF168" i="3" s="1"/>
  <c r="BF169" i="3" s="1"/>
  <c r="BF170" i="3" s="1"/>
  <c r="BF171" i="3" s="1"/>
  <c r="BF172" i="3" s="1"/>
  <c r="BF173" i="3" s="1"/>
  <c r="BF174" i="3" s="1"/>
  <c r="BF175" i="3" s="1"/>
  <c r="BF176" i="3" s="1"/>
  <c r="BF177" i="3" s="1"/>
  <c r="BF178" i="3" s="1"/>
  <c r="BF179" i="3" s="1"/>
  <c r="BF180" i="3" s="1"/>
  <c r="BF181" i="3" s="1"/>
  <c r="BF182" i="3" s="1"/>
  <c r="BF183" i="3" s="1"/>
  <c r="BF184" i="3" s="1"/>
  <c r="BF185" i="3" s="1"/>
  <c r="BF186" i="3" s="1"/>
  <c r="BF187" i="3" s="1"/>
  <c r="BF188" i="3" s="1"/>
  <c r="BF189" i="3" s="1"/>
  <c r="BF190" i="3" s="1"/>
  <c r="BF191" i="3" s="1"/>
  <c r="BF192" i="3" s="1"/>
  <c r="BF193" i="3" s="1"/>
  <c r="BF194" i="3" s="1"/>
  <c r="BF195" i="3" s="1"/>
  <c r="BF196" i="3" s="1"/>
  <c r="BF197" i="3" s="1"/>
  <c r="BF198" i="3" s="1"/>
  <c r="BF199" i="3" s="1"/>
  <c r="BF200" i="3" s="1"/>
  <c r="BF201" i="3" s="1"/>
  <c r="BF202" i="3" s="1"/>
  <c r="BF203" i="3" s="1"/>
  <c r="BF204" i="3" s="1"/>
  <c r="BF205" i="3" s="1"/>
  <c r="BF206" i="3" s="1"/>
  <c r="BF207" i="3" s="1"/>
  <c r="BF208" i="3" s="1"/>
  <c r="BF209" i="3" s="1"/>
  <c r="BF210" i="3" s="1"/>
  <c r="BF211" i="3" s="1"/>
  <c r="BF212" i="3" s="1"/>
  <c r="BF213" i="3" s="1"/>
  <c r="BF214" i="3" s="1"/>
  <c r="BF215" i="3" s="1"/>
  <c r="BF216" i="3" s="1"/>
  <c r="BF217" i="3" s="1"/>
  <c r="BF218" i="3" s="1"/>
  <c r="BF219" i="3" s="1"/>
  <c r="BF220" i="3" s="1"/>
  <c r="BF221" i="3" s="1"/>
  <c r="BF222" i="3" s="1"/>
  <c r="BF223" i="3" s="1"/>
  <c r="BF224" i="3" s="1"/>
  <c r="BF225" i="3" s="1"/>
  <c r="BF226" i="3" s="1"/>
  <c r="BF227" i="3" s="1"/>
  <c r="BF228" i="3" s="1"/>
  <c r="BF229" i="3" s="1"/>
  <c r="BF230" i="3" s="1"/>
  <c r="BF231" i="3" s="1"/>
  <c r="BF232" i="3" s="1"/>
  <c r="BF233" i="3" s="1"/>
  <c r="BF234" i="3" s="1"/>
  <c r="BF235" i="3" s="1"/>
  <c r="BF236" i="3" s="1"/>
  <c r="BF237" i="3" s="1"/>
  <c r="BF238" i="3" s="1"/>
  <c r="BF239" i="3" s="1"/>
  <c r="BF240" i="3" s="1"/>
  <c r="BF241" i="3" s="1"/>
  <c r="BF242" i="3" s="1"/>
  <c r="BF243" i="3" s="1"/>
  <c r="BF244" i="3" s="1"/>
  <c r="BF245" i="3" s="1"/>
  <c r="BF246" i="3" s="1"/>
  <c r="BF247" i="3" s="1"/>
  <c r="BF248" i="3" s="1"/>
  <c r="BF249" i="3" s="1"/>
  <c r="BF250" i="3" s="1"/>
  <c r="BF251" i="3" s="1"/>
  <c r="BF252" i="3" s="1"/>
  <c r="BF253" i="3" s="1"/>
  <c r="BF254" i="3" s="1"/>
  <c r="BF255" i="3" s="1"/>
  <c r="BF256" i="3" s="1"/>
  <c r="BF257" i="3" s="1"/>
  <c r="BF258" i="3" s="1"/>
  <c r="BF259" i="3" s="1"/>
  <c r="BF260" i="3" s="1"/>
  <c r="BF261" i="3" s="1"/>
  <c r="BF262" i="3" s="1"/>
  <c r="BF263" i="3" s="1"/>
  <c r="BF264" i="3" s="1"/>
  <c r="BF265" i="3" s="1"/>
  <c r="BF266" i="3" s="1"/>
  <c r="BF267" i="3" s="1"/>
  <c r="BF268" i="3" s="1"/>
  <c r="BF269" i="3" s="1"/>
  <c r="BF270" i="3" s="1"/>
  <c r="BF271" i="3" s="1"/>
  <c r="BF272" i="3" s="1"/>
  <c r="BF273" i="3" s="1"/>
  <c r="BF274" i="3" s="1"/>
  <c r="BF275" i="3" s="1"/>
  <c r="BF276" i="3" s="1"/>
  <c r="BF277" i="3" s="1"/>
  <c r="BF278" i="3" s="1"/>
  <c r="BF279" i="3" s="1"/>
  <c r="BF280" i="3" s="1"/>
  <c r="BF281" i="3" s="1"/>
  <c r="BF282" i="3" s="1"/>
  <c r="BF283" i="3" s="1"/>
  <c r="BF284" i="3" s="1"/>
  <c r="BF285" i="3" s="1"/>
  <c r="BF286" i="3" s="1"/>
  <c r="BF287" i="3" s="1"/>
  <c r="BF288" i="3" s="1"/>
  <c r="BF289" i="3" s="1"/>
  <c r="BF290" i="3" s="1"/>
  <c r="BF291" i="3" s="1"/>
  <c r="BF292" i="3" s="1"/>
  <c r="BF293" i="3" s="1"/>
  <c r="BF294" i="3" s="1"/>
  <c r="BF295" i="3" s="1"/>
  <c r="BF296" i="3" s="1"/>
  <c r="BF297" i="3" s="1"/>
  <c r="BF298" i="3" s="1"/>
  <c r="BF299" i="3" s="1"/>
  <c r="BF300" i="3" s="1"/>
  <c r="BF301" i="3" s="1"/>
  <c r="BF302" i="3" s="1"/>
  <c r="BF303" i="3" s="1"/>
  <c r="BF304" i="3" s="1"/>
  <c r="BF305" i="3" s="1"/>
  <c r="BF306" i="3" s="1"/>
  <c r="BF307" i="3" s="1"/>
  <c r="BF308" i="3" s="1"/>
  <c r="BF309" i="3" s="1"/>
  <c r="BF310" i="3" s="1"/>
  <c r="BF311" i="3" s="1"/>
  <c r="BF312" i="3" s="1"/>
  <c r="BF313" i="3" s="1"/>
  <c r="BG161" i="3"/>
  <c r="BG162" i="3" s="1"/>
  <c r="BG163" i="3" s="1"/>
  <c r="BG164" i="3" s="1"/>
  <c r="BG165" i="3" s="1"/>
  <c r="BG166" i="3" s="1"/>
  <c r="BG167" i="3" s="1"/>
  <c r="BG168" i="3" s="1"/>
  <c r="BG169" i="3" s="1"/>
  <c r="BG170" i="3" s="1"/>
  <c r="BG171" i="3" s="1"/>
  <c r="BG172" i="3" s="1"/>
  <c r="BG173" i="3" s="1"/>
  <c r="BG174" i="3" s="1"/>
  <c r="BG175" i="3" s="1"/>
  <c r="BG176" i="3" s="1"/>
  <c r="BG177" i="3" s="1"/>
  <c r="BG178" i="3" s="1"/>
  <c r="BG179" i="3" s="1"/>
  <c r="BG180" i="3" s="1"/>
  <c r="BG181" i="3" s="1"/>
  <c r="BG182" i="3" s="1"/>
  <c r="BG183" i="3" s="1"/>
  <c r="BG184" i="3" s="1"/>
  <c r="BG185" i="3" s="1"/>
  <c r="BG186" i="3" s="1"/>
  <c r="BG187" i="3" s="1"/>
  <c r="BG188" i="3" s="1"/>
  <c r="BG189" i="3" s="1"/>
  <c r="BG190" i="3" s="1"/>
  <c r="BG191" i="3" s="1"/>
  <c r="BG192" i="3" s="1"/>
  <c r="BG193" i="3" s="1"/>
  <c r="BG194" i="3" s="1"/>
  <c r="BG195" i="3" s="1"/>
  <c r="BG196" i="3" s="1"/>
  <c r="BG197" i="3" s="1"/>
  <c r="BG198" i="3" s="1"/>
  <c r="BG199" i="3" s="1"/>
  <c r="BG200" i="3" s="1"/>
  <c r="BG201" i="3" s="1"/>
  <c r="BG202" i="3" s="1"/>
  <c r="BG203" i="3" s="1"/>
  <c r="BG204" i="3" s="1"/>
  <c r="BG205" i="3" s="1"/>
  <c r="BG206" i="3" s="1"/>
  <c r="BG207" i="3" s="1"/>
  <c r="BG208" i="3" s="1"/>
  <c r="BG209" i="3" s="1"/>
  <c r="BG210" i="3" s="1"/>
  <c r="BG211" i="3" s="1"/>
  <c r="BG212" i="3" s="1"/>
  <c r="BG213" i="3" s="1"/>
  <c r="BG214" i="3" s="1"/>
  <c r="BG215" i="3" s="1"/>
  <c r="BG216" i="3" s="1"/>
  <c r="BG217" i="3" s="1"/>
  <c r="BG218" i="3" s="1"/>
  <c r="BG219" i="3" s="1"/>
  <c r="BG220" i="3" s="1"/>
  <c r="BG221" i="3" s="1"/>
  <c r="BG222" i="3" s="1"/>
  <c r="BG223" i="3" s="1"/>
  <c r="BG224" i="3" s="1"/>
  <c r="BG225" i="3" s="1"/>
  <c r="BG226" i="3" s="1"/>
  <c r="BG227" i="3" s="1"/>
  <c r="BG228" i="3" s="1"/>
  <c r="BG229" i="3" s="1"/>
  <c r="BG230" i="3" s="1"/>
  <c r="BG231" i="3" s="1"/>
  <c r="BG232" i="3" s="1"/>
  <c r="BG233" i="3" s="1"/>
  <c r="BG234" i="3" s="1"/>
  <c r="BG235" i="3" s="1"/>
  <c r="BG236" i="3" s="1"/>
  <c r="BG237" i="3" s="1"/>
  <c r="BG238" i="3" s="1"/>
  <c r="BG239" i="3" s="1"/>
  <c r="BG240" i="3" s="1"/>
  <c r="BG241" i="3" s="1"/>
  <c r="BG242" i="3" s="1"/>
  <c r="BG243" i="3" s="1"/>
  <c r="BG244" i="3" s="1"/>
  <c r="BG245" i="3" s="1"/>
  <c r="BG246" i="3" s="1"/>
  <c r="BG247" i="3" s="1"/>
  <c r="BG248" i="3" s="1"/>
  <c r="BG249" i="3" s="1"/>
  <c r="BG250" i="3" s="1"/>
  <c r="BG251" i="3" s="1"/>
  <c r="BG252" i="3" s="1"/>
  <c r="BG253" i="3" s="1"/>
  <c r="BG254" i="3" s="1"/>
  <c r="BG255" i="3" s="1"/>
  <c r="BG256" i="3" s="1"/>
  <c r="BG257" i="3" s="1"/>
  <c r="BG258" i="3" s="1"/>
  <c r="BG259" i="3" s="1"/>
  <c r="BG260" i="3" s="1"/>
  <c r="BG261" i="3" s="1"/>
  <c r="BG262" i="3" s="1"/>
  <c r="BG263" i="3" s="1"/>
  <c r="BG264" i="3" s="1"/>
  <c r="BG265" i="3" s="1"/>
  <c r="BG266" i="3" s="1"/>
  <c r="BG267" i="3" s="1"/>
  <c r="BG268" i="3" s="1"/>
  <c r="BG269" i="3" s="1"/>
  <c r="BG270" i="3" s="1"/>
  <c r="BG271" i="3" s="1"/>
  <c r="BG272" i="3" s="1"/>
  <c r="BG273" i="3" s="1"/>
  <c r="BG274" i="3" s="1"/>
  <c r="BG275" i="3" s="1"/>
  <c r="BG276" i="3" s="1"/>
  <c r="BG277" i="3" s="1"/>
  <c r="BG278" i="3" s="1"/>
  <c r="BG279" i="3" s="1"/>
  <c r="BG280" i="3" s="1"/>
  <c r="BG281" i="3" s="1"/>
  <c r="BG282" i="3" s="1"/>
  <c r="BG283" i="3" s="1"/>
  <c r="BG284" i="3" s="1"/>
  <c r="BG285" i="3" s="1"/>
  <c r="BG286" i="3" s="1"/>
  <c r="BG287" i="3" s="1"/>
  <c r="BG288" i="3" s="1"/>
  <c r="BG289" i="3" s="1"/>
  <c r="BG290" i="3" s="1"/>
  <c r="BG291" i="3" s="1"/>
  <c r="BG292" i="3" s="1"/>
  <c r="BG293" i="3" s="1"/>
  <c r="BG294" i="3" s="1"/>
  <c r="BG295" i="3" s="1"/>
  <c r="BG296" i="3" s="1"/>
  <c r="BG297" i="3" s="1"/>
  <c r="BG298" i="3" s="1"/>
  <c r="BG299" i="3" s="1"/>
  <c r="BG300" i="3" s="1"/>
  <c r="BG301" i="3" s="1"/>
  <c r="BG302" i="3" s="1"/>
  <c r="BG303" i="3" s="1"/>
  <c r="BG304" i="3" s="1"/>
  <c r="BG305" i="3" s="1"/>
  <c r="BG306" i="3" s="1"/>
  <c r="BG307" i="3" s="1"/>
  <c r="BG308" i="3" s="1"/>
  <c r="BG309" i="3" s="1"/>
  <c r="BG310" i="3" s="1"/>
  <c r="BG311" i="3" s="1"/>
  <c r="BG312" i="3" s="1"/>
  <c r="BG313" i="3" s="1"/>
  <c r="BH161" i="3"/>
  <c r="BH162" i="3" s="1"/>
  <c r="BH163" i="3" s="1"/>
  <c r="BH164" i="3" s="1"/>
  <c r="BH165" i="3" s="1"/>
  <c r="BH166" i="3" s="1"/>
  <c r="BH167" i="3" s="1"/>
  <c r="BH168" i="3" s="1"/>
  <c r="BH169" i="3" s="1"/>
  <c r="BH170" i="3" s="1"/>
  <c r="BH171" i="3" s="1"/>
  <c r="BH172" i="3" s="1"/>
  <c r="BH173" i="3" s="1"/>
  <c r="BH174" i="3" s="1"/>
  <c r="BH175" i="3" s="1"/>
  <c r="BH176" i="3" s="1"/>
  <c r="BH177" i="3" s="1"/>
  <c r="BH178" i="3" s="1"/>
  <c r="BH179" i="3" s="1"/>
  <c r="BH180" i="3" s="1"/>
  <c r="BH181" i="3" s="1"/>
  <c r="BH182" i="3" s="1"/>
  <c r="BH183" i="3" s="1"/>
  <c r="BH184" i="3" s="1"/>
  <c r="BH185" i="3" s="1"/>
  <c r="BH186" i="3" s="1"/>
  <c r="BH187" i="3" s="1"/>
  <c r="BH188" i="3" s="1"/>
  <c r="BH189" i="3" s="1"/>
  <c r="BH190" i="3" s="1"/>
  <c r="BH191" i="3" s="1"/>
  <c r="BH192" i="3" s="1"/>
  <c r="BH193" i="3" s="1"/>
  <c r="BH194" i="3" s="1"/>
  <c r="BH195" i="3" s="1"/>
  <c r="BH196" i="3" s="1"/>
  <c r="BH197" i="3" s="1"/>
  <c r="BH198" i="3" s="1"/>
  <c r="BH199" i="3" s="1"/>
  <c r="BH200" i="3" s="1"/>
  <c r="BH201" i="3" s="1"/>
  <c r="BH202" i="3" s="1"/>
  <c r="BH203" i="3" s="1"/>
  <c r="BH204" i="3" s="1"/>
  <c r="BH205" i="3" s="1"/>
  <c r="BH206" i="3" s="1"/>
  <c r="BH207" i="3" s="1"/>
  <c r="BH208" i="3" s="1"/>
  <c r="BH209" i="3" s="1"/>
  <c r="BH210" i="3" s="1"/>
  <c r="BH211" i="3" s="1"/>
  <c r="BH212" i="3" s="1"/>
  <c r="BH213" i="3" s="1"/>
  <c r="BH214" i="3" s="1"/>
  <c r="BH215" i="3" s="1"/>
  <c r="BH216" i="3" s="1"/>
  <c r="BH217" i="3" s="1"/>
  <c r="BH218" i="3" s="1"/>
  <c r="BH219" i="3" s="1"/>
  <c r="BH220" i="3" s="1"/>
  <c r="BH221" i="3" s="1"/>
  <c r="BH222" i="3" s="1"/>
  <c r="BH223" i="3" s="1"/>
  <c r="BH224" i="3" s="1"/>
  <c r="BH225" i="3" s="1"/>
  <c r="BH226" i="3" s="1"/>
  <c r="BH227" i="3" s="1"/>
  <c r="BH228" i="3" s="1"/>
  <c r="BH229" i="3" s="1"/>
  <c r="BH230" i="3" s="1"/>
  <c r="BH231" i="3" s="1"/>
  <c r="BH232" i="3" s="1"/>
  <c r="BH233" i="3" s="1"/>
  <c r="BH234" i="3" s="1"/>
  <c r="BH235" i="3" s="1"/>
  <c r="BH236" i="3" s="1"/>
  <c r="BH237" i="3" s="1"/>
  <c r="BH238" i="3" s="1"/>
  <c r="BH239" i="3" s="1"/>
  <c r="BH240" i="3" s="1"/>
  <c r="BH241" i="3" s="1"/>
  <c r="BH242" i="3" s="1"/>
  <c r="BH243" i="3" s="1"/>
  <c r="BH244" i="3" s="1"/>
  <c r="BH245" i="3" s="1"/>
  <c r="BH246" i="3" s="1"/>
  <c r="BH247" i="3" s="1"/>
  <c r="BH248" i="3" s="1"/>
  <c r="BH249" i="3" s="1"/>
  <c r="BH250" i="3" s="1"/>
  <c r="BH251" i="3" s="1"/>
  <c r="BH252" i="3" s="1"/>
  <c r="BH253" i="3" s="1"/>
  <c r="BH254" i="3" s="1"/>
  <c r="BH255" i="3" s="1"/>
  <c r="BH256" i="3" s="1"/>
  <c r="BH257" i="3" s="1"/>
  <c r="BH258" i="3" s="1"/>
  <c r="BH259" i="3" s="1"/>
  <c r="BH260" i="3" s="1"/>
  <c r="BH261" i="3" s="1"/>
  <c r="BH262" i="3" s="1"/>
  <c r="BH263" i="3" s="1"/>
  <c r="BH264" i="3" s="1"/>
  <c r="BH265" i="3" s="1"/>
  <c r="BH266" i="3" s="1"/>
  <c r="BH267" i="3" s="1"/>
  <c r="BH268" i="3" s="1"/>
  <c r="BH269" i="3" s="1"/>
  <c r="BH270" i="3" s="1"/>
  <c r="BH271" i="3" s="1"/>
  <c r="BH272" i="3" s="1"/>
  <c r="BH273" i="3" s="1"/>
  <c r="BH274" i="3" s="1"/>
  <c r="BH275" i="3" s="1"/>
  <c r="BH276" i="3" s="1"/>
  <c r="BH277" i="3" s="1"/>
  <c r="BH278" i="3" s="1"/>
  <c r="BH279" i="3" s="1"/>
  <c r="BH280" i="3" s="1"/>
  <c r="BH281" i="3" s="1"/>
  <c r="BH282" i="3" s="1"/>
  <c r="BH283" i="3" s="1"/>
  <c r="BH284" i="3" s="1"/>
  <c r="BH285" i="3" s="1"/>
  <c r="BH286" i="3" s="1"/>
  <c r="BH287" i="3" s="1"/>
  <c r="BH288" i="3" s="1"/>
  <c r="BH289" i="3" s="1"/>
  <c r="BH290" i="3" s="1"/>
  <c r="BH291" i="3" s="1"/>
  <c r="BH292" i="3" s="1"/>
  <c r="BH293" i="3" s="1"/>
  <c r="BH294" i="3" s="1"/>
  <c r="BH295" i="3" s="1"/>
  <c r="BH296" i="3" s="1"/>
  <c r="BH297" i="3" s="1"/>
  <c r="BH298" i="3" s="1"/>
  <c r="BH299" i="3" s="1"/>
  <c r="BH300" i="3" s="1"/>
  <c r="BH301" i="3" s="1"/>
  <c r="BH302" i="3" s="1"/>
  <c r="BH303" i="3" s="1"/>
  <c r="BH304" i="3" s="1"/>
  <c r="BH305" i="3" s="1"/>
  <c r="BH306" i="3" s="1"/>
  <c r="BH307" i="3" s="1"/>
  <c r="BH308" i="3" s="1"/>
  <c r="BH309" i="3" s="1"/>
  <c r="BH310" i="3" s="1"/>
  <c r="BH311" i="3" s="1"/>
  <c r="BH312" i="3" s="1"/>
  <c r="BH313" i="3" s="1"/>
  <c r="BI161" i="3"/>
  <c r="BI162" i="3" s="1"/>
  <c r="BI163" i="3" s="1"/>
  <c r="BI164" i="3" s="1"/>
  <c r="BI165" i="3" s="1"/>
  <c r="BI166" i="3" s="1"/>
  <c r="BI167" i="3" s="1"/>
  <c r="BI168" i="3" s="1"/>
  <c r="BI169" i="3" s="1"/>
  <c r="BI170" i="3" s="1"/>
  <c r="BI171" i="3" s="1"/>
  <c r="BI172" i="3" s="1"/>
  <c r="BI173" i="3" s="1"/>
  <c r="BI174" i="3" s="1"/>
  <c r="BI175" i="3" s="1"/>
  <c r="BI176" i="3" s="1"/>
  <c r="BI177" i="3" s="1"/>
  <c r="BI178" i="3" s="1"/>
  <c r="BI179" i="3" s="1"/>
  <c r="BI180" i="3" s="1"/>
  <c r="BI181" i="3" s="1"/>
  <c r="BI182" i="3" s="1"/>
  <c r="BI183" i="3" s="1"/>
  <c r="BI184" i="3" s="1"/>
  <c r="BI185" i="3" s="1"/>
  <c r="BI186" i="3" s="1"/>
  <c r="BI187" i="3" s="1"/>
  <c r="BI188" i="3" s="1"/>
  <c r="BI189" i="3" s="1"/>
  <c r="BI190" i="3" s="1"/>
  <c r="BI191" i="3" s="1"/>
  <c r="BI192" i="3" s="1"/>
  <c r="BI193" i="3" s="1"/>
  <c r="BI194" i="3" s="1"/>
  <c r="BI195" i="3" s="1"/>
  <c r="BI196" i="3" s="1"/>
  <c r="BI197" i="3" s="1"/>
  <c r="BI198" i="3" s="1"/>
  <c r="BI199" i="3" s="1"/>
  <c r="BI200" i="3" s="1"/>
  <c r="BI201" i="3" s="1"/>
  <c r="BI202" i="3" s="1"/>
  <c r="BI203" i="3" s="1"/>
  <c r="BI204" i="3" s="1"/>
  <c r="BI205" i="3" s="1"/>
  <c r="BI206" i="3" s="1"/>
  <c r="BI207" i="3" s="1"/>
  <c r="BI208" i="3" s="1"/>
  <c r="BI209" i="3" s="1"/>
  <c r="BI210" i="3" s="1"/>
  <c r="BI211" i="3" s="1"/>
  <c r="BI212" i="3" s="1"/>
  <c r="BI213" i="3" s="1"/>
  <c r="BI214" i="3" s="1"/>
  <c r="BI215" i="3" s="1"/>
  <c r="BI216" i="3" s="1"/>
  <c r="BI217" i="3" s="1"/>
  <c r="BI218" i="3" s="1"/>
  <c r="BI219" i="3" s="1"/>
  <c r="BI220" i="3" s="1"/>
  <c r="BI221" i="3" s="1"/>
  <c r="BI222" i="3" s="1"/>
  <c r="BI223" i="3" s="1"/>
  <c r="BI224" i="3" s="1"/>
  <c r="BI225" i="3" s="1"/>
  <c r="BI226" i="3" s="1"/>
  <c r="BI227" i="3" s="1"/>
  <c r="BI228" i="3" s="1"/>
  <c r="BI229" i="3" s="1"/>
  <c r="BI230" i="3" s="1"/>
  <c r="BI231" i="3" s="1"/>
  <c r="BI232" i="3" s="1"/>
  <c r="BI233" i="3" s="1"/>
  <c r="BI234" i="3" s="1"/>
  <c r="BI235" i="3" s="1"/>
  <c r="BI236" i="3" s="1"/>
  <c r="BI237" i="3" s="1"/>
  <c r="BI238" i="3" s="1"/>
  <c r="BI239" i="3" s="1"/>
  <c r="BI240" i="3" s="1"/>
  <c r="BI241" i="3" s="1"/>
  <c r="BI242" i="3" s="1"/>
  <c r="BI243" i="3" s="1"/>
  <c r="BI244" i="3" s="1"/>
  <c r="BI245" i="3" s="1"/>
  <c r="BI246" i="3" s="1"/>
  <c r="BI247" i="3" s="1"/>
  <c r="BI248" i="3" s="1"/>
  <c r="BI249" i="3" s="1"/>
  <c r="BI250" i="3" s="1"/>
  <c r="BI251" i="3" s="1"/>
  <c r="BI252" i="3" s="1"/>
  <c r="BI253" i="3" s="1"/>
  <c r="BI254" i="3" s="1"/>
  <c r="BI255" i="3" s="1"/>
  <c r="BI256" i="3" s="1"/>
  <c r="BI257" i="3" s="1"/>
  <c r="BI258" i="3" s="1"/>
  <c r="BI259" i="3" s="1"/>
  <c r="BI260" i="3" s="1"/>
  <c r="BI261" i="3" s="1"/>
  <c r="BI262" i="3" s="1"/>
  <c r="BI263" i="3" s="1"/>
  <c r="BI264" i="3" s="1"/>
  <c r="BI265" i="3" s="1"/>
  <c r="BI266" i="3" s="1"/>
  <c r="BI267" i="3" s="1"/>
  <c r="BI268" i="3" s="1"/>
  <c r="BI269" i="3" s="1"/>
  <c r="BI270" i="3" s="1"/>
  <c r="BI271" i="3" s="1"/>
  <c r="BI272" i="3" s="1"/>
  <c r="BI273" i="3" s="1"/>
  <c r="BI274" i="3" s="1"/>
  <c r="BI275" i="3" s="1"/>
  <c r="BI276" i="3" s="1"/>
  <c r="BI277" i="3" s="1"/>
  <c r="BI278" i="3" s="1"/>
  <c r="BI279" i="3" s="1"/>
  <c r="BI280" i="3" s="1"/>
  <c r="BI281" i="3" s="1"/>
  <c r="BI282" i="3" s="1"/>
  <c r="BI283" i="3" s="1"/>
  <c r="BI284" i="3" s="1"/>
  <c r="BI285" i="3" s="1"/>
  <c r="BI286" i="3" s="1"/>
  <c r="BI287" i="3" s="1"/>
  <c r="BI288" i="3" s="1"/>
  <c r="BI289" i="3" s="1"/>
  <c r="BI290" i="3" s="1"/>
  <c r="BI291" i="3" s="1"/>
  <c r="BI292" i="3" s="1"/>
  <c r="BI293" i="3" s="1"/>
  <c r="BI294" i="3" s="1"/>
  <c r="BI295" i="3" s="1"/>
  <c r="BI296" i="3" s="1"/>
  <c r="BI297" i="3" s="1"/>
  <c r="BI298" i="3" s="1"/>
  <c r="BI299" i="3" s="1"/>
  <c r="BI300" i="3" s="1"/>
  <c r="BI301" i="3" s="1"/>
  <c r="BI302" i="3" s="1"/>
  <c r="BI303" i="3" s="1"/>
  <c r="BI304" i="3" s="1"/>
  <c r="BI305" i="3" s="1"/>
  <c r="BI306" i="3" s="1"/>
  <c r="BI307" i="3" s="1"/>
  <c r="BI308" i="3" s="1"/>
  <c r="BI309" i="3" s="1"/>
  <c r="BI310" i="3" s="1"/>
  <c r="BI311" i="3" s="1"/>
  <c r="BI312" i="3" s="1"/>
  <c r="BI313" i="3" s="1"/>
  <c r="BJ161" i="3"/>
  <c r="BJ162" i="3" s="1"/>
  <c r="BJ163" i="3" s="1"/>
  <c r="BJ164" i="3" s="1"/>
  <c r="BJ165" i="3" s="1"/>
  <c r="BJ166" i="3" s="1"/>
  <c r="BJ167" i="3" s="1"/>
  <c r="BJ168" i="3" s="1"/>
  <c r="BJ169" i="3" s="1"/>
  <c r="BJ170" i="3" s="1"/>
  <c r="BJ171" i="3" s="1"/>
  <c r="BJ172" i="3" s="1"/>
  <c r="BJ173" i="3" s="1"/>
  <c r="BJ174" i="3" s="1"/>
  <c r="BJ175" i="3" s="1"/>
  <c r="BJ176" i="3" s="1"/>
  <c r="BJ177" i="3" s="1"/>
  <c r="BJ178" i="3" s="1"/>
  <c r="BJ179" i="3" s="1"/>
  <c r="BJ180" i="3" s="1"/>
  <c r="BJ181" i="3" s="1"/>
  <c r="BJ182" i="3" s="1"/>
  <c r="BJ183" i="3" s="1"/>
  <c r="BJ184" i="3" s="1"/>
  <c r="BJ185" i="3" s="1"/>
  <c r="BJ186" i="3" s="1"/>
  <c r="BJ187" i="3" s="1"/>
  <c r="BJ188" i="3" s="1"/>
  <c r="BJ189" i="3" s="1"/>
  <c r="BJ190" i="3" s="1"/>
  <c r="BJ191" i="3" s="1"/>
  <c r="BJ192" i="3" s="1"/>
  <c r="BJ193" i="3" s="1"/>
  <c r="BJ194" i="3" s="1"/>
  <c r="BJ195" i="3" s="1"/>
  <c r="BJ196" i="3" s="1"/>
  <c r="BJ197" i="3" s="1"/>
  <c r="BJ198" i="3" s="1"/>
  <c r="BJ199" i="3" s="1"/>
  <c r="BJ200" i="3" s="1"/>
  <c r="BJ201" i="3" s="1"/>
  <c r="BJ202" i="3" s="1"/>
  <c r="BJ203" i="3" s="1"/>
  <c r="BJ204" i="3" s="1"/>
  <c r="BJ205" i="3" s="1"/>
  <c r="BJ206" i="3" s="1"/>
  <c r="BJ207" i="3" s="1"/>
  <c r="BJ208" i="3" s="1"/>
  <c r="BJ209" i="3" s="1"/>
  <c r="BJ210" i="3" s="1"/>
  <c r="BJ211" i="3" s="1"/>
  <c r="BJ212" i="3" s="1"/>
  <c r="BJ213" i="3" s="1"/>
  <c r="BJ214" i="3" s="1"/>
  <c r="BJ215" i="3" s="1"/>
  <c r="BJ216" i="3" s="1"/>
  <c r="BJ217" i="3" s="1"/>
  <c r="BJ218" i="3" s="1"/>
  <c r="BJ219" i="3" s="1"/>
  <c r="BJ220" i="3" s="1"/>
  <c r="BJ221" i="3" s="1"/>
  <c r="BJ222" i="3" s="1"/>
  <c r="BJ223" i="3" s="1"/>
  <c r="BJ224" i="3" s="1"/>
  <c r="BJ225" i="3" s="1"/>
  <c r="BJ226" i="3" s="1"/>
  <c r="BJ227" i="3" s="1"/>
  <c r="BJ228" i="3" s="1"/>
  <c r="BJ229" i="3" s="1"/>
  <c r="BJ230" i="3" s="1"/>
  <c r="BJ231" i="3" s="1"/>
  <c r="BJ232" i="3" s="1"/>
  <c r="BJ233" i="3" s="1"/>
  <c r="BJ234" i="3" s="1"/>
  <c r="BJ235" i="3" s="1"/>
  <c r="BJ236" i="3" s="1"/>
  <c r="BJ237" i="3" s="1"/>
  <c r="BJ238" i="3" s="1"/>
  <c r="BJ239" i="3" s="1"/>
  <c r="BJ240" i="3" s="1"/>
  <c r="BJ241" i="3" s="1"/>
  <c r="BJ242" i="3" s="1"/>
  <c r="BJ243" i="3" s="1"/>
  <c r="BJ244" i="3" s="1"/>
  <c r="BJ245" i="3" s="1"/>
  <c r="BJ246" i="3" s="1"/>
  <c r="BJ247" i="3" s="1"/>
  <c r="BJ248" i="3" s="1"/>
  <c r="BJ249" i="3" s="1"/>
  <c r="BJ250" i="3" s="1"/>
  <c r="BJ251" i="3" s="1"/>
  <c r="BJ252" i="3" s="1"/>
  <c r="BJ253" i="3" s="1"/>
  <c r="BJ254" i="3" s="1"/>
  <c r="BJ255" i="3" s="1"/>
  <c r="BJ256" i="3" s="1"/>
  <c r="BJ257" i="3" s="1"/>
  <c r="BJ258" i="3" s="1"/>
  <c r="BJ259" i="3" s="1"/>
  <c r="BJ260" i="3" s="1"/>
  <c r="BJ261" i="3" s="1"/>
  <c r="BJ262" i="3" s="1"/>
  <c r="BJ263" i="3" s="1"/>
  <c r="BJ264" i="3" s="1"/>
  <c r="BJ265" i="3" s="1"/>
  <c r="BJ266" i="3" s="1"/>
  <c r="BJ267" i="3" s="1"/>
  <c r="BJ268" i="3" s="1"/>
  <c r="BJ269" i="3" s="1"/>
  <c r="BJ270" i="3" s="1"/>
  <c r="BJ271" i="3" s="1"/>
  <c r="BJ272" i="3" s="1"/>
  <c r="BJ273" i="3" s="1"/>
  <c r="BJ274" i="3" s="1"/>
  <c r="BJ275" i="3" s="1"/>
  <c r="BJ276" i="3" s="1"/>
  <c r="BJ277" i="3" s="1"/>
  <c r="BJ278" i="3" s="1"/>
  <c r="BJ279" i="3" s="1"/>
  <c r="BJ280" i="3" s="1"/>
  <c r="BJ281" i="3" s="1"/>
  <c r="BJ282" i="3" s="1"/>
  <c r="BJ283" i="3" s="1"/>
  <c r="BJ284" i="3" s="1"/>
  <c r="BJ285" i="3" s="1"/>
  <c r="BJ286" i="3" s="1"/>
  <c r="BJ287" i="3" s="1"/>
  <c r="BJ288" i="3" s="1"/>
  <c r="BJ289" i="3" s="1"/>
  <c r="BJ290" i="3" s="1"/>
  <c r="BJ291" i="3" s="1"/>
  <c r="BJ292" i="3" s="1"/>
  <c r="BJ293" i="3" s="1"/>
  <c r="BJ294" i="3" s="1"/>
  <c r="BJ295" i="3" s="1"/>
  <c r="BJ296" i="3" s="1"/>
  <c r="BJ297" i="3" s="1"/>
  <c r="BJ298" i="3" s="1"/>
  <c r="BJ299" i="3" s="1"/>
  <c r="BJ300" i="3" s="1"/>
  <c r="BJ301" i="3" s="1"/>
  <c r="BJ302" i="3" s="1"/>
  <c r="BJ303" i="3" s="1"/>
  <c r="BJ304" i="3" s="1"/>
  <c r="BJ305" i="3" s="1"/>
  <c r="BJ306" i="3" s="1"/>
  <c r="BJ307" i="3" s="1"/>
  <c r="BJ308" i="3" s="1"/>
  <c r="BJ309" i="3" s="1"/>
  <c r="BJ310" i="3" s="1"/>
  <c r="BJ311" i="3" s="1"/>
  <c r="BJ312" i="3" s="1"/>
  <c r="BJ313" i="3" s="1"/>
  <c r="BK161" i="3"/>
  <c r="BK162" i="3" s="1"/>
  <c r="BK163" i="3" s="1"/>
  <c r="BK164" i="3" s="1"/>
  <c r="BK165" i="3" s="1"/>
  <c r="BK166" i="3" s="1"/>
  <c r="BK167" i="3" s="1"/>
  <c r="BK168" i="3" s="1"/>
  <c r="BK169" i="3" s="1"/>
  <c r="BK170" i="3" s="1"/>
  <c r="BK171" i="3" s="1"/>
  <c r="BK172" i="3" s="1"/>
  <c r="BK173" i="3" s="1"/>
  <c r="BK174" i="3" s="1"/>
  <c r="BK175" i="3" s="1"/>
  <c r="BK176" i="3" s="1"/>
  <c r="BK177" i="3" s="1"/>
  <c r="BK178" i="3" s="1"/>
  <c r="BK179" i="3" s="1"/>
  <c r="BK180" i="3" s="1"/>
  <c r="BK181" i="3" s="1"/>
  <c r="BK182" i="3" s="1"/>
  <c r="BK183" i="3" s="1"/>
  <c r="BK184" i="3" s="1"/>
  <c r="BK185" i="3" s="1"/>
  <c r="BK186" i="3" s="1"/>
  <c r="BK187" i="3" s="1"/>
  <c r="BK188" i="3" s="1"/>
  <c r="BK189" i="3" s="1"/>
  <c r="BK190" i="3" s="1"/>
  <c r="BK191" i="3" s="1"/>
  <c r="BK192" i="3" s="1"/>
  <c r="BK193" i="3" s="1"/>
  <c r="BK194" i="3" s="1"/>
  <c r="BK195" i="3" s="1"/>
  <c r="BK196" i="3" s="1"/>
  <c r="BK197" i="3" s="1"/>
  <c r="BK198" i="3" s="1"/>
  <c r="BK199" i="3" s="1"/>
  <c r="BK200" i="3" s="1"/>
  <c r="BK201" i="3" s="1"/>
  <c r="BK202" i="3" s="1"/>
  <c r="BK203" i="3" s="1"/>
  <c r="BK204" i="3" s="1"/>
  <c r="BK205" i="3" s="1"/>
  <c r="BK206" i="3" s="1"/>
  <c r="BK207" i="3" s="1"/>
  <c r="BK208" i="3" s="1"/>
  <c r="BK209" i="3" s="1"/>
  <c r="BK210" i="3" s="1"/>
  <c r="BK211" i="3" s="1"/>
  <c r="BK212" i="3" s="1"/>
  <c r="BK213" i="3" s="1"/>
  <c r="BK214" i="3" s="1"/>
  <c r="BK215" i="3" s="1"/>
  <c r="BK216" i="3" s="1"/>
  <c r="BK217" i="3" s="1"/>
  <c r="BK218" i="3" s="1"/>
  <c r="BK219" i="3" s="1"/>
  <c r="BK220" i="3" s="1"/>
  <c r="BK221" i="3" s="1"/>
  <c r="BK222" i="3" s="1"/>
  <c r="BK223" i="3" s="1"/>
  <c r="BK224" i="3" s="1"/>
  <c r="BK225" i="3" s="1"/>
  <c r="BK226" i="3" s="1"/>
  <c r="BK227" i="3" s="1"/>
  <c r="BK228" i="3" s="1"/>
  <c r="BK229" i="3" s="1"/>
  <c r="BK230" i="3" s="1"/>
  <c r="BK231" i="3" s="1"/>
  <c r="BK232" i="3" s="1"/>
  <c r="BK233" i="3" s="1"/>
  <c r="BK234" i="3" s="1"/>
  <c r="BK235" i="3" s="1"/>
  <c r="BK236" i="3" s="1"/>
  <c r="BK237" i="3" s="1"/>
  <c r="BK238" i="3" s="1"/>
  <c r="BK239" i="3" s="1"/>
  <c r="BK240" i="3" s="1"/>
  <c r="BK241" i="3" s="1"/>
  <c r="BK242" i="3" s="1"/>
  <c r="BK243" i="3" s="1"/>
  <c r="BK244" i="3" s="1"/>
  <c r="BK245" i="3" s="1"/>
  <c r="BK246" i="3" s="1"/>
  <c r="BK247" i="3" s="1"/>
  <c r="BK248" i="3" s="1"/>
  <c r="BK249" i="3" s="1"/>
  <c r="BK250" i="3" s="1"/>
  <c r="BK251" i="3" s="1"/>
  <c r="BK252" i="3" s="1"/>
  <c r="BK253" i="3" s="1"/>
  <c r="BK254" i="3" s="1"/>
  <c r="BK255" i="3" s="1"/>
  <c r="BK256" i="3" s="1"/>
  <c r="BK257" i="3" s="1"/>
  <c r="BK258" i="3" s="1"/>
  <c r="BK259" i="3" s="1"/>
  <c r="BK260" i="3" s="1"/>
  <c r="BK261" i="3" s="1"/>
  <c r="BK262" i="3" s="1"/>
  <c r="BK263" i="3" s="1"/>
  <c r="BK264" i="3" s="1"/>
  <c r="BK265" i="3" s="1"/>
  <c r="BK266" i="3" s="1"/>
  <c r="BK267" i="3" s="1"/>
  <c r="BK268" i="3" s="1"/>
  <c r="BK269" i="3" s="1"/>
  <c r="BK270" i="3" s="1"/>
  <c r="BK271" i="3" s="1"/>
  <c r="BK272" i="3" s="1"/>
  <c r="BK273" i="3" s="1"/>
  <c r="BK274" i="3" s="1"/>
  <c r="BK275" i="3" s="1"/>
  <c r="BK276" i="3" s="1"/>
  <c r="BK277" i="3" s="1"/>
  <c r="BK278" i="3" s="1"/>
  <c r="BK279" i="3" s="1"/>
  <c r="BK280" i="3" s="1"/>
  <c r="BK281" i="3" s="1"/>
  <c r="BK282" i="3" s="1"/>
  <c r="BK283" i="3" s="1"/>
  <c r="BK284" i="3" s="1"/>
  <c r="BK285" i="3" s="1"/>
  <c r="BK286" i="3" s="1"/>
  <c r="BK287" i="3" s="1"/>
  <c r="BK288" i="3" s="1"/>
  <c r="BK289" i="3" s="1"/>
  <c r="BK290" i="3" s="1"/>
  <c r="BK291" i="3" s="1"/>
  <c r="BK292" i="3" s="1"/>
  <c r="BK293" i="3" s="1"/>
  <c r="BK294" i="3" s="1"/>
  <c r="BK295" i="3" s="1"/>
  <c r="BK296" i="3" s="1"/>
  <c r="BK297" i="3" s="1"/>
  <c r="BK298" i="3" s="1"/>
  <c r="BK299" i="3" s="1"/>
  <c r="BK300" i="3" s="1"/>
  <c r="BK301" i="3" s="1"/>
  <c r="BK302" i="3" s="1"/>
  <c r="BK303" i="3" s="1"/>
  <c r="BK304" i="3" s="1"/>
  <c r="BK305" i="3" s="1"/>
  <c r="BK306" i="3" s="1"/>
  <c r="BK307" i="3" s="1"/>
  <c r="BK308" i="3" s="1"/>
  <c r="BK309" i="3" s="1"/>
  <c r="BK310" i="3" s="1"/>
  <c r="BK311" i="3" s="1"/>
  <c r="BK312" i="3" s="1"/>
  <c r="BK313" i="3" s="1"/>
  <c r="BL161" i="3"/>
  <c r="BL162" i="3" s="1"/>
  <c r="BL163" i="3" s="1"/>
  <c r="BL164" i="3" s="1"/>
  <c r="BL165" i="3" s="1"/>
  <c r="BL166" i="3" s="1"/>
  <c r="BL167" i="3" s="1"/>
  <c r="BL168" i="3" s="1"/>
  <c r="BL169" i="3" s="1"/>
  <c r="BL170" i="3" s="1"/>
  <c r="BL171" i="3" s="1"/>
  <c r="BL172" i="3" s="1"/>
  <c r="BL173" i="3" s="1"/>
  <c r="BL174" i="3" s="1"/>
  <c r="BL175" i="3" s="1"/>
  <c r="BL176" i="3" s="1"/>
  <c r="BL177" i="3" s="1"/>
  <c r="BL178" i="3" s="1"/>
  <c r="BL179" i="3" s="1"/>
  <c r="BL180" i="3" s="1"/>
  <c r="BL181" i="3" s="1"/>
  <c r="BL182" i="3" s="1"/>
  <c r="BL183" i="3" s="1"/>
  <c r="BL184" i="3" s="1"/>
  <c r="BL185" i="3" s="1"/>
  <c r="BL186" i="3" s="1"/>
  <c r="BL187" i="3" s="1"/>
  <c r="BL188" i="3" s="1"/>
  <c r="BL189" i="3" s="1"/>
  <c r="BL190" i="3" s="1"/>
  <c r="BL191" i="3" s="1"/>
  <c r="BL192" i="3" s="1"/>
  <c r="BL193" i="3" s="1"/>
  <c r="BL194" i="3" s="1"/>
  <c r="BL195" i="3" s="1"/>
  <c r="BL196" i="3" s="1"/>
  <c r="BL197" i="3" s="1"/>
  <c r="BL198" i="3" s="1"/>
  <c r="BL199" i="3" s="1"/>
  <c r="BL200" i="3" s="1"/>
  <c r="BL201" i="3" s="1"/>
  <c r="BL202" i="3" s="1"/>
  <c r="BL203" i="3" s="1"/>
  <c r="BL204" i="3" s="1"/>
  <c r="BL205" i="3" s="1"/>
  <c r="BL206" i="3" s="1"/>
  <c r="BL207" i="3" s="1"/>
  <c r="BL208" i="3" s="1"/>
  <c r="BL209" i="3" s="1"/>
  <c r="BL210" i="3" s="1"/>
  <c r="BL211" i="3" s="1"/>
  <c r="BL212" i="3" s="1"/>
  <c r="BL213" i="3" s="1"/>
  <c r="BL214" i="3" s="1"/>
  <c r="BL215" i="3" s="1"/>
  <c r="BL216" i="3" s="1"/>
  <c r="BL217" i="3" s="1"/>
  <c r="BL218" i="3" s="1"/>
  <c r="BL219" i="3" s="1"/>
  <c r="BL220" i="3" s="1"/>
  <c r="BL221" i="3" s="1"/>
  <c r="BL222" i="3" s="1"/>
  <c r="BL223" i="3" s="1"/>
  <c r="BL224" i="3" s="1"/>
  <c r="BL225" i="3" s="1"/>
  <c r="BL226" i="3" s="1"/>
  <c r="BL227" i="3" s="1"/>
  <c r="BL228" i="3" s="1"/>
  <c r="BL229" i="3" s="1"/>
  <c r="BL230" i="3" s="1"/>
  <c r="BL231" i="3" s="1"/>
  <c r="BL232" i="3" s="1"/>
  <c r="BL233" i="3" s="1"/>
  <c r="BL234" i="3" s="1"/>
  <c r="BL235" i="3" s="1"/>
  <c r="BL236" i="3" s="1"/>
  <c r="BL237" i="3" s="1"/>
  <c r="BL238" i="3" s="1"/>
  <c r="BL239" i="3" s="1"/>
  <c r="BL240" i="3" s="1"/>
  <c r="BL241" i="3" s="1"/>
  <c r="BL242" i="3" s="1"/>
  <c r="BL243" i="3" s="1"/>
  <c r="BL244" i="3" s="1"/>
  <c r="BL245" i="3" s="1"/>
  <c r="BL246" i="3" s="1"/>
  <c r="BL247" i="3" s="1"/>
  <c r="BL248" i="3" s="1"/>
  <c r="BL249" i="3" s="1"/>
  <c r="BL250" i="3" s="1"/>
  <c r="BL251" i="3" s="1"/>
  <c r="BL252" i="3" s="1"/>
  <c r="BL253" i="3" s="1"/>
  <c r="BL254" i="3" s="1"/>
  <c r="BL255" i="3" s="1"/>
  <c r="BL256" i="3" s="1"/>
  <c r="BL257" i="3" s="1"/>
  <c r="BL258" i="3" s="1"/>
  <c r="BL259" i="3" s="1"/>
  <c r="BL260" i="3" s="1"/>
  <c r="BL261" i="3" s="1"/>
  <c r="BL262" i="3" s="1"/>
  <c r="BL263" i="3" s="1"/>
  <c r="BL264" i="3" s="1"/>
  <c r="BL265" i="3" s="1"/>
  <c r="BL266" i="3" s="1"/>
  <c r="BL267" i="3" s="1"/>
  <c r="BL268" i="3" s="1"/>
  <c r="BL269" i="3" s="1"/>
  <c r="BL270" i="3" s="1"/>
  <c r="BL271" i="3" s="1"/>
  <c r="BL272" i="3" s="1"/>
  <c r="BL273" i="3" s="1"/>
  <c r="BL274" i="3" s="1"/>
  <c r="BL275" i="3" s="1"/>
  <c r="BL276" i="3" s="1"/>
  <c r="BL277" i="3" s="1"/>
  <c r="BL278" i="3" s="1"/>
  <c r="BL279" i="3" s="1"/>
  <c r="BL280" i="3" s="1"/>
  <c r="BL281" i="3" s="1"/>
  <c r="BL282" i="3" s="1"/>
  <c r="BL283" i="3" s="1"/>
  <c r="BL284" i="3" s="1"/>
  <c r="BL285" i="3" s="1"/>
  <c r="BL286" i="3" s="1"/>
  <c r="BL287" i="3" s="1"/>
  <c r="BL288" i="3" s="1"/>
  <c r="BL289" i="3" s="1"/>
  <c r="BL290" i="3" s="1"/>
  <c r="BL291" i="3" s="1"/>
  <c r="BL292" i="3" s="1"/>
  <c r="BL293" i="3" s="1"/>
  <c r="BL294" i="3" s="1"/>
  <c r="BL295" i="3" s="1"/>
  <c r="BL296" i="3" s="1"/>
  <c r="BL297" i="3" s="1"/>
  <c r="BL298" i="3" s="1"/>
  <c r="BL299" i="3" s="1"/>
  <c r="BL300" i="3" s="1"/>
  <c r="BL301" i="3" s="1"/>
  <c r="BL302" i="3" s="1"/>
  <c r="BL303" i="3" s="1"/>
  <c r="BL304" i="3" s="1"/>
  <c r="BL305" i="3" s="1"/>
  <c r="BL306" i="3" s="1"/>
  <c r="BL307" i="3" s="1"/>
  <c r="BL308" i="3" s="1"/>
  <c r="BL309" i="3" s="1"/>
  <c r="BL310" i="3" s="1"/>
  <c r="BL311" i="3" s="1"/>
  <c r="BL312" i="3" s="1"/>
  <c r="BL313" i="3" s="1"/>
  <c r="BM161" i="3"/>
  <c r="BM162" i="3" s="1"/>
  <c r="BM163" i="3" s="1"/>
  <c r="BM164" i="3" s="1"/>
  <c r="BM165" i="3" s="1"/>
  <c r="BM166" i="3" s="1"/>
  <c r="BM167" i="3" s="1"/>
  <c r="BM168" i="3" s="1"/>
  <c r="BM169" i="3" s="1"/>
  <c r="BM170" i="3" s="1"/>
  <c r="BM171" i="3" s="1"/>
  <c r="BM172" i="3" s="1"/>
  <c r="BM173" i="3" s="1"/>
  <c r="BM174" i="3" s="1"/>
  <c r="BM175" i="3" s="1"/>
  <c r="BM176" i="3" s="1"/>
  <c r="BM177" i="3" s="1"/>
  <c r="BM178" i="3" s="1"/>
  <c r="BM179" i="3" s="1"/>
  <c r="BM180" i="3" s="1"/>
  <c r="BM181" i="3" s="1"/>
  <c r="BM182" i="3" s="1"/>
  <c r="BM183" i="3" s="1"/>
  <c r="BM184" i="3" s="1"/>
  <c r="BM185" i="3" s="1"/>
  <c r="BM186" i="3" s="1"/>
  <c r="BM187" i="3" s="1"/>
  <c r="BM188" i="3" s="1"/>
  <c r="BM189" i="3" s="1"/>
  <c r="BM190" i="3" s="1"/>
  <c r="BM191" i="3" s="1"/>
  <c r="BM192" i="3" s="1"/>
  <c r="BM193" i="3" s="1"/>
  <c r="BM194" i="3" s="1"/>
  <c r="BM195" i="3" s="1"/>
  <c r="BM196" i="3" s="1"/>
  <c r="BM197" i="3" s="1"/>
  <c r="BM198" i="3" s="1"/>
  <c r="BM199" i="3" s="1"/>
  <c r="BM200" i="3" s="1"/>
  <c r="BM201" i="3" s="1"/>
  <c r="BM202" i="3" s="1"/>
  <c r="BM203" i="3" s="1"/>
  <c r="BM204" i="3" s="1"/>
  <c r="BM205" i="3" s="1"/>
  <c r="BM206" i="3" s="1"/>
  <c r="BM207" i="3" s="1"/>
  <c r="BM208" i="3" s="1"/>
  <c r="BM209" i="3" s="1"/>
  <c r="BM210" i="3" s="1"/>
  <c r="BM211" i="3" s="1"/>
  <c r="BM212" i="3" s="1"/>
  <c r="BM213" i="3" s="1"/>
  <c r="BM214" i="3" s="1"/>
  <c r="BM215" i="3" s="1"/>
  <c r="BM216" i="3" s="1"/>
  <c r="BM217" i="3" s="1"/>
  <c r="BM218" i="3" s="1"/>
  <c r="BM219" i="3" s="1"/>
  <c r="BM220" i="3" s="1"/>
  <c r="BM221" i="3" s="1"/>
  <c r="BM222" i="3" s="1"/>
  <c r="BM223" i="3" s="1"/>
  <c r="BM224" i="3" s="1"/>
  <c r="BM225" i="3" s="1"/>
  <c r="BM226" i="3" s="1"/>
  <c r="BM227" i="3" s="1"/>
  <c r="BM228" i="3" s="1"/>
  <c r="BM229" i="3" s="1"/>
  <c r="BM230" i="3" s="1"/>
  <c r="BM231" i="3" s="1"/>
  <c r="BM232" i="3" s="1"/>
  <c r="BM233" i="3" s="1"/>
  <c r="BM234" i="3" s="1"/>
  <c r="BM235" i="3" s="1"/>
  <c r="BM236" i="3" s="1"/>
  <c r="BM237" i="3" s="1"/>
  <c r="BM238" i="3" s="1"/>
  <c r="BM239" i="3" s="1"/>
  <c r="BM240" i="3" s="1"/>
  <c r="BM241" i="3" s="1"/>
  <c r="BM242" i="3" s="1"/>
  <c r="BM243" i="3" s="1"/>
  <c r="BM244" i="3" s="1"/>
  <c r="BM245" i="3" s="1"/>
  <c r="BM246" i="3" s="1"/>
  <c r="BM247" i="3" s="1"/>
  <c r="BM248" i="3" s="1"/>
  <c r="BM249" i="3" s="1"/>
  <c r="BM250" i="3" s="1"/>
  <c r="BM251" i="3" s="1"/>
  <c r="BM252" i="3" s="1"/>
  <c r="BM253" i="3" s="1"/>
  <c r="BM254" i="3" s="1"/>
  <c r="BM255" i="3" s="1"/>
  <c r="BM256" i="3" s="1"/>
  <c r="BM257" i="3" s="1"/>
  <c r="BM258" i="3" s="1"/>
  <c r="BM259" i="3" s="1"/>
  <c r="BM260" i="3" s="1"/>
  <c r="BM261" i="3" s="1"/>
  <c r="BM262" i="3" s="1"/>
  <c r="BM263" i="3" s="1"/>
  <c r="BM264" i="3" s="1"/>
  <c r="BM265" i="3" s="1"/>
  <c r="BM266" i="3" s="1"/>
  <c r="BM267" i="3" s="1"/>
  <c r="BM268" i="3" s="1"/>
  <c r="BM269" i="3" s="1"/>
  <c r="BM270" i="3" s="1"/>
  <c r="BM271" i="3" s="1"/>
  <c r="BM272" i="3" s="1"/>
  <c r="BM273" i="3" s="1"/>
  <c r="BM274" i="3" s="1"/>
  <c r="BM275" i="3" s="1"/>
  <c r="BM276" i="3" s="1"/>
  <c r="BM277" i="3" s="1"/>
  <c r="BM278" i="3" s="1"/>
  <c r="BM279" i="3" s="1"/>
  <c r="BM280" i="3" s="1"/>
  <c r="BM281" i="3" s="1"/>
  <c r="BM282" i="3" s="1"/>
  <c r="BM283" i="3" s="1"/>
  <c r="BM284" i="3" s="1"/>
  <c r="BM285" i="3" s="1"/>
  <c r="BM286" i="3" s="1"/>
  <c r="BM287" i="3" s="1"/>
  <c r="BM288" i="3" s="1"/>
  <c r="BM289" i="3" s="1"/>
  <c r="BM290" i="3" s="1"/>
  <c r="BM291" i="3" s="1"/>
  <c r="BM292" i="3" s="1"/>
  <c r="BM293" i="3" s="1"/>
  <c r="BM294" i="3" s="1"/>
  <c r="BM295" i="3" s="1"/>
  <c r="BM296" i="3" s="1"/>
  <c r="BM297" i="3" s="1"/>
  <c r="BM298" i="3" s="1"/>
  <c r="BM299" i="3" s="1"/>
  <c r="BM300" i="3" s="1"/>
  <c r="BM301" i="3" s="1"/>
  <c r="BM302" i="3" s="1"/>
  <c r="BM303" i="3" s="1"/>
  <c r="BM304" i="3" s="1"/>
  <c r="BM305" i="3" s="1"/>
  <c r="BM306" i="3" s="1"/>
  <c r="BM307" i="3" s="1"/>
  <c r="BM308" i="3" s="1"/>
  <c r="BM309" i="3" s="1"/>
  <c r="BM310" i="3" s="1"/>
  <c r="BM311" i="3" s="1"/>
  <c r="BM312" i="3" s="1"/>
  <c r="BM313" i="3" s="1"/>
  <c r="BN161" i="3"/>
  <c r="BN162" i="3" s="1"/>
  <c r="BN163" i="3" s="1"/>
  <c r="BN164" i="3" s="1"/>
  <c r="BN165" i="3" s="1"/>
  <c r="BN166" i="3" s="1"/>
  <c r="BN167" i="3" s="1"/>
  <c r="BN168" i="3" s="1"/>
  <c r="BN169" i="3" s="1"/>
  <c r="BN170" i="3" s="1"/>
  <c r="BN171" i="3" s="1"/>
  <c r="BN172" i="3" s="1"/>
  <c r="BN173" i="3" s="1"/>
  <c r="BN174" i="3" s="1"/>
  <c r="BN175" i="3" s="1"/>
  <c r="BN176" i="3" s="1"/>
  <c r="BN177" i="3" s="1"/>
  <c r="BN178" i="3" s="1"/>
  <c r="BN179" i="3" s="1"/>
  <c r="BN180" i="3" s="1"/>
  <c r="BN181" i="3" s="1"/>
  <c r="BN182" i="3" s="1"/>
  <c r="BN183" i="3" s="1"/>
  <c r="BN184" i="3" s="1"/>
  <c r="BN185" i="3" s="1"/>
  <c r="BN186" i="3" s="1"/>
  <c r="BN187" i="3" s="1"/>
  <c r="BN188" i="3" s="1"/>
  <c r="BN189" i="3" s="1"/>
  <c r="BN190" i="3" s="1"/>
  <c r="BN191" i="3" s="1"/>
  <c r="BN192" i="3" s="1"/>
  <c r="BN193" i="3" s="1"/>
  <c r="BN194" i="3" s="1"/>
  <c r="BN195" i="3" s="1"/>
  <c r="BN196" i="3" s="1"/>
  <c r="BN197" i="3" s="1"/>
  <c r="BN198" i="3" s="1"/>
  <c r="BN199" i="3" s="1"/>
  <c r="BN200" i="3" s="1"/>
  <c r="BN201" i="3" s="1"/>
  <c r="BN202" i="3" s="1"/>
  <c r="BN203" i="3" s="1"/>
  <c r="BN204" i="3" s="1"/>
  <c r="BN205" i="3" s="1"/>
  <c r="BN206" i="3" s="1"/>
  <c r="BN207" i="3" s="1"/>
  <c r="BN208" i="3" s="1"/>
  <c r="BN209" i="3" s="1"/>
  <c r="BN210" i="3" s="1"/>
  <c r="BN211" i="3" s="1"/>
  <c r="BN212" i="3" s="1"/>
  <c r="BN213" i="3" s="1"/>
  <c r="BN214" i="3" s="1"/>
  <c r="BN215" i="3" s="1"/>
  <c r="BN216" i="3" s="1"/>
  <c r="BN217" i="3" s="1"/>
  <c r="BN218" i="3" s="1"/>
  <c r="BN219" i="3" s="1"/>
  <c r="BN220" i="3" s="1"/>
  <c r="BN221" i="3" s="1"/>
  <c r="BN222" i="3" s="1"/>
  <c r="BN223" i="3" s="1"/>
  <c r="BN224" i="3" s="1"/>
  <c r="BN225" i="3" s="1"/>
  <c r="BN226" i="3" s="1"/>
  <c r="BN227" i="3" s="1"/>
  <c r="BN228" i="3" s="1"/>
  <c r="BN229" i="3" s="1"/>
  <c r="BN230" i="3" s="1"/>
  <c r="BN231" i="3" s="1"/>
  <c r="BN232" i="3" s="1"/>
  <c r="BN233" i="3" s="1"/>
  <c r="BN234" i="3" s="1"/>
  <c r="BN235" i="3" s="1"/>
  <c r="BN236" i="3" s="1"/>
  <c r="BN237" i="3" s="1"/>
  <c r="BN238" i="3" s="1"/>
  <c r="BN239" i="3" s="1"/>
  <c r="BN240" i="3" s="1"/>
  <c r="BN241" i="3" s="1"/>
  <c r="BN242" i="3" s="1"/>
  <c r="BN243" i="3" s="1"/>
  <c r="BN244" i="3" s="1"/>
  <c r="BN245" i="3" s="1"/>
  <c r="BN246" i="3" s="1"/>
  <c r="BN247" i="3" s="1"/>
  <c r="BN248" i="3" s="1"/>
  <c r="BN249" i="3" s="1"/>
  <c r="BN250" i="3" s="1"/>
  <c r="BN251" i="3" s="1"/>
  <c r="BN252" i="3" s="1"/>
  <c r="BN253" i="3" s="1"/>
  <c r="BN254" i="3" s="1"/>
  <c r="BN255" i="3" s="1"/>
  <c r="BN256" i="3" s="1"/>
  <c r="BN257" i="3" s="1"/>
  <c r="BN258" i="3" s="1"/>
  <c r="BN259" i="3" s="1"/>
  <c r="BN260" i="3" s="1"/>
  <c r="BN261" i="3" s="1"/>
  <c r="BN262" i="3" s="1"/>
  <c r="BN263" i="3" s="1"/>
  <c r="BN264" i="3" s="1"/>
  <c r="BN265" i="3" s="1"/>
  <c r="BN266" i="3" s="1"/>
  <c r="BN267" i="3" s="1"/>
  <c r="BN268" i="3" s="1"/>
  <c r="BN269" i="3" s="1"/>
  <c r="BN270" i="3" s="1"/>
  <c r="BN271" i="3" s="1"/>
  <c r="BN272" i="3" s="1"/>
  <c r="BN273" i="3" s="1"/>
  <c r="BN274" i="3" s="1"/>
  <c r="BN275" i="3" s="1"/>
  <c r="BN276" i="3" s="1"/>
  <c r="BN277" i="3" s="1"/>
  <c r="BN278" i="3" s="1"/>
  <c r="BN279" i="3" s="1"/>
  <c r="BN280" i="3" s="1"/>
  <c r="BN281" i="3" s="1"/>
  <c r="BN282" i="3" s="1"/>
  <c r="BN283" i="3" s="1"/>
  <c r="BN284" i="3" s="1"/>
  <c r="BN285" i="3" s="1"/>
  <c r="BN286" i="3" s="1"/>
  <c r="BN287" i="3" s="1"/>
  <c r="BN288" i="3" s="1"/>
  <c r="BN289" i="3" s="1"/>
  <c r="BN290" i="3" s="1"/>
  <c r="BN291" i="3" s="1"/>
  <c r="BN292" i="3" s="1"/>
  <c r="BN293" i="3" s="1"/>
  <c r="BN294" i="3" s="1"/>
  <c r="BN295" i="3" s="1"/>
  <c r="BN296" i="3" s="1"/>
  <c r="BN297" i="3" s="1"/>
  <c r="BN298" i="3" s="1"/>
  <c r="BN299" i="3" s="1"/>
  <c r="BN300" i="3" s="1"/>
  <c r="BN301" i="3" s="1"/>
  <c r="BN302" i="3" s="1"/>
  <c r="BN303" i="3" s="1"/>
  <c r="BN304" i="3" s="1"/>
  <c r="BN305" i="3" s="1"/>
  <c r="BN306" i="3" s="1"/>
  <c r="BN307" i="3" s="1"/>
  <c r="BN308" i="3" s="1"/>
  <c r="BN309" i="3" s="1"/>
  <c r="BN310" i="3" s="1"/>
  <c r="BN311" i="3" s="1"/>
  <c r="BN312" i="3" s="1"/>
  <c r="BN313" i="3" s="1"/>
  <c r="BO161" i="3"/>
  <c r="BO162" i="3" s="1"/>
  <c r="BO163" i="3" s="1"/>
  <c r="BO164" i="3" s="1"/>
  <c r="BO165" i="3" s="1"/>
  <c r="BO166" i="3" s="1"/>
  <c r="BO167" i="3" s="1"/>
  <c r="BO168" i="3" s="1"/>
  <c r="BO169" i="3" s="1"/>
  <c r="BO170" i="3" s="1"/>
  <c r="BO171" i="3" s="1"/>
  <c r="BO172" i="3" s="1"/>
  <c r="BO173" i="3" s="1"/>
  <c r="BO174" i="3" s="1"/>
  <c r="BO175" i="3" s="1"/>
  <c r="BO176" i="3" s="1"/>
  <c r="BO177" i="3" s="1"/>
  <c r="BO178" i="3" s="1"/>
  <c r="BO179" i="3" s="1"/>
  <c r="BO180" i="3" s="1"/>
  <c r="BO181" i="3" s="1"/>
  <c r="BO182" i="3" s="1"/>
  <c r="BO183" i="3" s="1"/>
  <c r="BO184" i="3" s="1"/>
  <c r="BO185" i="3" s="1"/>
  <c r="BO186" i="3" s="1"/>
  <c r="BO187" i="3" s="1"/>
  <c r="BO188" i="3" s="1"/>
  <c r="BO189" i="3" s="1"/>
  <c r="BO190" i="3" s="1"/>
  <c r="BO191" i="3" s="1"/>
  <c r="BO192" i="3" s="1"/>
  <c r="BO193" i="3" s="1"/>
  <c r="BO194" i="3" s="1"/>
  <c r="BO195" i="3" s="1"/>
  <c r="BO196" i="3" s="1"/>
  <c r="BO197" i="3" s="1"/>
  <c r="BO198" i="3" s="1"/>
  <c r="BO199" i="3" s="1"/>
  <c r="BO200" i="3" s="1"/>
  <c r="BO201" i="3" s="1"/>
  <c r="BO202" i="3" s="1"/>
  <c r="BO203" i="3" s="1"/>
  <c r="BO204" i="3" s="1"/>
  <c r="BO205" i="3" s="1"/>
  <c r="BO206" i="3" s="1"/>
  <c r="BO207" i="3" s="1"/>
  <c r="BO208" i="3" s="1"/>
  <c r="BO209" i="3" s="1"/>
  <c r="BO210" i="3" s="1"/>
  <c r="BO211" i="3" s="1"/>
  <c r="BO212" i="3" s="1"/>
  <c r="BO213" i="3" s="1"/>
  <c r="BO214" i="3" s="1"/>
  <c r="BO215" i="3" s="1"/>
  <c r="BO216" i="3" s="1"/>
  <c r="BO217" i="3" s="1"/>
  <c r="BO218" i="3" s="1"/>
  <c r="BO219" i="3" s="1"/>
  <c r="BO220" i="3" s="1"/>
  <c r="BO221" i="3" s="1"/>
  <c r="BO222" i="3" s="1"/>
  <c r="BO223" i="3" s="1"/>
  <c r="BO224" i="3" s="1"/>
  <c r="BO225" i="3" s="1"/>
  <c r="BO226" i="3" s="1"/>
  <c r="BO227" i="3" s="1"/>
  <c r="BO228" i="3" s="1"/>
  <c r="BO229" i="3" s="1"/>
  <c r="BO230" i="3" s="1"/>
  <c r="BO231" i="3" s="1"/>
  <c r="BO232" i="3" s="1"/>
  <c r="BO233" i="3" s="1"/>
  <c r="BO234" i="3" s="1"/>
  <c r="BO235" i="3" s="1"/>
  <c r="BO236" i="3" s="1"/>
  <c r="BO237" i="3" s="1"/>
  <c r="BO238" i="3" s="1"/>
  <c r="BO239" i="3" s="1"/>
  <c r="BO240" i="3" s="1"/>
  <c r="BO241" i="3" s="1"/>
  <c r="BO242" i="3" s="1"/>
  <c r="BO243" i="3" s="1"/>
  <c r="BO244" i="3" s="1"/>
  <c r="BO245" i="3" s="1"/>
  <c r="BO246" i="3" s="1"/>
  <c r="BO247" i="3" s="1"/>
  <c r="BO248" i="3" s="1"/>
  <c r="BO249" i="3" s="1"/>
  <c r="BO250" i="3" s="1"/>
  <c r="BO251" i="3" s="1"/>
  <c r="BO252" i="3" s="1"/>
  <c r="BO253" i="3" s="1"/>
  <c r="BO254" i="3" s="1"/>
  <c r="BO255" i="3" s="1"/>
  <c r="BO256" i="3" s="1"/>
  <c r="BO257" i="3" s="1"/>
  <c r="BO258" i="3" s="1"/>
  <c r="BO259" i="3" s="1"/>
  <c r="BO260" i="3" s="1"/>
  <c r="BO261" i="3" s="1"/>
  <c r="BO262" i="3" s="1"/>
  <c r="BO263" i="3" s="1"/>
  <c r="BO264" i="3" s="1"/>
  <c r="BO265" i="3" s="1"/>
  <c r="BO266" i="3" s="1"/>
  <c r="BO267" i="3" s="1"/>
  <c r="BO268" i="3" s="1"/>
  <c r="BO269" i="3" s="1"/>
  <c r="BO270" i="3" s="1"/>
  <c r="BO271" i="3" s="1"/>
  <c r="BO272" i="3" s="1"/>
  <c r="BO273" i="3" s="1"/>
  <c r="BO274" i="3" s="1"/>
  <c r="BO275" i="3" s="1"/>
  <c r="BO276" i="3" s="1"/>
  <c r="BO277" i="3" s="1"/>
  <c r="BO278" i="3" s="1"/>
  <c r="BO279" i="3" s="1"/>
  <c r="BO280" i="3" s="1"/>
  <c r="BO281" i="3" s="1"/>
  <c r="BO282" i="3" s="1"/>
  <c r="BO283" i="3" s="1"/>
  <c r="BO284" i="3" s="1"/>
  <c r="BO285" i="3" s="1"/>
  <c r="BO286" i="3" s="1"/>
  <c r="BO287" i="3" s="1"/>
  <c r="BO288" i="3" s="1"/>
  <c r="BO289" i="3" s="1"/>
  <c r="BO290" i="3" s="1"/>
  <c r="BO291" i="3" s="1"/>
  <c r="BO292" i="3" s="1"/>
  <c r="BO293" i="3" s="1"/>
  <c r="BO294" i="3" s="1"/>
  <c r="BO295" i="3" s="1"/>
  <c r="BO296" i="3" s="1"/>
  <c r="BO297" i="3" s="1"/>
  <c r="BO298" i="3" s="1"/>
  <c r="BO299" i="3" s="1"/>
  <c r="BO300" i="3" s="1"/>
  <c r="BO301" i="3" s="1"/>
  <c r="BO302" i="3" s="1"/>
  <c r="BO303" i="3" s="1"/>
  <c r="BO304" i="3" s="1"/>
  <c r="BO305" i="3" s="1"/>
  <c r="BO306" i="3" s="1"/>
  <c r="BO307" i="3" s="1"/>
  <c r="BO308" i="3" s="1"/>
  <c r="BO309" i="3" s="1"/>
  <c r="BO310" i="3" s="1"/>
  <c r="BO311" i="3" s="1"/>
  <c r="BO312" i="3" s="1"/>
  <c r="BO313" i="3" s="1"/>
  <c r="BP161" i="3"/>
  <c r="BP162" i="3" s="1"/>
  <c r="BP163" i="3" s="1"/>
  <c r="BP164" i="3" s="1"/>
  <c r="BP165" i="3" s="1"/>
  <c r="BP166" i="3" s="1"/>
  <c r="BP167" i="3" s="1"/>
  <c r="BP168" i="3" s="1"/>
  <c r="BP169" i="3" s="1"/>
  <c r="BP170" i="3" s="1"/>
  <c r="BP171" i="3" s="1"/>
  <c r="BP172" i="3" s="1"/>
  <c r="BP173" i="3" s="1"/>
  <c r="BP174" i="3" s="1"/>
  <c r="BP175" i="3" s="1"/>
  <c r="BP176" i="3" s="1"/>
  <c r="BP177" i="3" s="1"/>
  <c r="BP178" i="3" s="1"/>
  <c r="BP179" i="3" s="1"/>
  <c r="BP180" i="3" s="1"/>
  <c r="BP181" i="3" s="1"/>
  <c r="BP182" i="3" s="1"/>
  <c r="BP183" i="3" s="1"/>
  <c r="BP184" i="3" s="1"/>
  <c r="BP185" i="3" s="1"/>
  <c r="BP186" i="3" s="1"/>
  <c r="BP187" i="3" s="1"/>
  <c r="BP188" i="3" s="1"/>
  <c r="BP189" i="3" s="1"/>
  <c r="BP190" i="3" s="1"/>
  <c r="BP191" i="3" s="1"/>
  <c r="BP192" i="3" s="1"/>
  <c r="BP193" i="3" s="1"/>
  <c r="BP194" i="3" s="1"/>
  <c r="BP195" i="3" s="1"/>
  <c r="BP196" i="3" s="1"/>
  <c r="BP197" i="3" s="1"/>
  <c r="BP198" i="3" s="1"/>
  <c r="BP199" i="3" s="1"/>
  <c r="BP200" i="3" s="1"/>
  <c r="BP201" i="3" s="1"/>
  <c r="BP202" i="3" s="1"/>
  <c r="BP203" i="3" s="1"/>
  <c r="BP204" i="3" s="1"/>
  <c r="BP205" i="3" s="1"/>
  <c r="BP206" i="3" s="1"/>
  <c r="BP207" i="3" s="1"/>
  <c r="BP208" i="3" s="1"/>
  <c r="BP209" i="3" s="1"/>
  <c r="BP210" i="3" s="1"/>
  <c r="BP211" i="3" s="1"/>
  <c r="BP212" i="3" s="1"/>
  <c r="BP213" i="3" s="1"/>
  <c r="BP214" i="3" s="1"/>
  <c r="BP215" i="3" s="1"/>
  <c r="BP216" i="3" s="1"/>
  <c r="BP217" i="3" s="1"/>
  <c r="BP218" i="3" s="1"/>
  <c r="BP219" i="3" s="1"/>
  <c r="BP220" i="3" s="1"/>
  <c r="BP221" i="3" s="1"/>
  <c r="BP222" i="3" s="1"/>
  <c r="BP223" i="3" s="1"/>
  <c r="BP224" i="3" s="1"/>
  <c r="BP225" i="3" s="1"/>
  <c r="BP226" i="3" s="1"/>
  <c r="BP227" i="3" s="1"/>
  <c r="BP228" i="3" s="1"/>
  <c r="BP229" i="3" s="1"/>
  <c r="BP230" i="3" s="1"/>
  <c r="BP231" i="3" s="1"/>
  <c r="BP232" i="3" s="1"/>
  <c r="BP233" i="3" s="1"/>
  <c r="BP234" i="3" s="1"/>
  <c r="BP235" i="3" s="1"/>
  <c r="BP236" i="3" s="1"/>
  <c r="BP237" i="3" s="1"/>
  <c r="BP238" i="3" s="1"/>
  <c r="BP239" i="3" s="1"/>
  <c r="BP240" i="3" s="1"/>
  <c r="BP241" i="3" s="1"/>
  <c r="BP242" i="3" s="1"/>
  <c r="BP243" i="3" s="1"/>
  <c r="BP244" i="3" s="1"/>
  <c r="BP245" i="3" s="1"/>
  <c r="BP246" i="3" s="1"/>
  <c r="BP247" i="3" s="1"/>
  <c r="BP248" i="3" s="1"/>
  <c r="BP249" i="3" s="1"/>
  <c r="BP250" i="3" s="1"/>
  <c r="BP251" i="3" s="1"/>
  <c r="BP252" i="3" s="1"/>
  <c r="BP253" i="3" s="1"/>
  <c r="BP254" i="3" s="1"/>
  <c r="BP255" i="3" s="1"/>
  <c r="BP256" i="3" s="1"/>
  <c r="BP257" i="3" s="1"/>
  <c r="BP258" i="3" s="1"/>
  <c r="BP259" i="3" s="1"/>
  <c r="BP260" i="3" s="1"/>
  <c r="BP261" i="3" s="1"/>
  <c r="BP262" i="3" s="1"/>
  <c r="BP263" i="3" s="1"/>
  <c r="BP264" i="3" s="1"/>
  <c r="BP265" i="3" s="1"/>
  <c r="BP266" i="3" s="1"/>
  <c r="BP267" i="3" s="1"/>
  <c r="BP268" i="3" s="1"/>
  <c r="BP269" i="3" s="1"/>
  <c r="BP270" i="3" s="1"/>
  <c r="BP271" i="3" s="1"/>
  <c r="BP272" i="3" s="1"/>
  <c r="BP273" i="3" s="1"/>
  <c r="BP274" i="3" s="1"/>
  <c r="BP275" i="3" s="1"/>
  <c r="BP276" i="3" s="1"/>
  <c r="BP277" i="3" s="1"/>
  <c r="BP278" i="3" s="1"/>
  <c r="BP279" i="3" s="1"/>
  <c r="BP280" i="3" s="1"/>
  <c r="BP281" i="3" s="1"/>
  <c r="BP282" i="3" s="1"/>
  <c r="BP283" i="3" s="1"/>
  <c r="BP284" i="3" s="1"/>
  <c r="BP285" i="3" s="1"/>
  <c r="BP286" i="3" s="1"/>
  <c r="BP287" i="3" s="1"/>
  <c r="BP288" i="3" s="1"/>
  <c r="BP289" i="3" s="1"/>
  <c r="BP290" i="3" s="1"/>
  <c r="BP291" i="3" s="1"/>
  <c r="BP292" i="3" s="1"/>
  <c r="BP293" i="3" s="1"/>
  <c r="BP294" i="3" s="1"/>
  <c r="BP295" i="3" s="1"/>
  <c r="BP296" i="3" s="1"/>
  <c r="BP297" i="3" s="1"/>
  <c r="BP298" i="3" s="1"/>
  <c r="BP299" i="3" s="1"/>
  <c r="BP300" i="3" s="1"/>
  <c r="BP301" i="3" s="1"/>
  <c r="BP302" i="3" s="1"/>
  <c r="BP303" i="3" s="1"/>
  <c r="BP304" i="3" s="1"/>
  <c r="BP305" i="3" s="1"/>
  <c r="BP306" i="3" s="1"/>
  <c r="BP307" i="3" s="1"/>
  <c r="BP308" i="3" s="1"/>
  <c r="BP309" i="3" s="1"/>
  <c r="BP310" i="3" s="1"/>
  <c r="BP311" i="3" s="1"/>
  <c r="BP312" i="3" s="1"/>
  <c r="BP313" i="3" s="1"/>
  <c r="BQ161" i="3"/>
  <c r="BQ162" i="3" s="1"/>
  <c r="BQ163" i="3" s="1"/>
  <c r="BQ164" i="3" s="1"/>
  <c r="BQ165" i="3" s="1"/>
  <c r="BQ166" i="3" s="1"/>
  <c r="BQ167" i="3" s="1"/>
  <c r="BQ168" i="3" s="1"/>
  <c r="BQ169" i="3" s="1"/>
  <c r="BQ170" i="3" s="1"/>
  <c r="BQ171" i="3" s="1"/>
  <c r="BQ172" i="3" s="1"/>
  <c r="BQ173" i="3" s="1"/>
  <c r="BQ174" i="3" s="1"/>
  <c r="BQ175" i="3" s="1"/>
  <c r="BQ176" i="3" s="1"/>
  <c r="BQ177" i="3" s="1"/>
  <c r="BQ178" i="3" s="1"/>
  <c r="BQ179" i="3" s="1"/>
  <c r="BQ180" i="3" s="1"/>
  <c r="BQ181" i="3" s="1"/>
  <c r="BQ182" i="3" s="1"/>
  <c r="BQ183" i="3" s="1"/>
  <c r="BQ184" i="3" s="1"/>
  <c r="BQ185" i="3" s="1"/>
  <c r="BQ186" i="3" s="1"/>
  <c r="BQ187" i="3" s="1"/>
  <c r="BQ188" i="3" s="1"/>
  <c r="BQ189" i="3" s="1"/>
  <c r="BQ190" i="3" s="1"/>
  <c r="BQ191" i="3" s="1"/>
  <c r="BQ192" i="3" s="1"/>
  <c r="BQ193" i="3" s="1"/>
  <c r="BQ194" i="3" s="1"/>
  <c r="BQ195" i="3" s="1"/>
  <c r="BQ196" i="3" s="1"/>
  <c r="BQ197" i="3" s="1"/>
  <c r="BQ198" i="3" s="1"/>
  <c r="BQ199" i="3" s="1"/>
  <c r="BQ200" i="3" s="1"/>
  <c r="BQ201" i="3" s="1"/>
  <c r="BQ202" i="3" s="1"/>
  <c r="BQ203" i="3" s="1"/>
  <c r="BQ204" i="3" s="1"/>
  <c r="BQ205" i="3" s="1"/>
  <c r="BQ206" i="3" s="1"/>
  <c r="BQ207" i="3" s="1"/>
  <c r="BQ208" i="3" s="1"/>
  <c r="BQ209" i="3" s="1"/>
  <c r="BQ210" i="3" s="1"/>
  <c r="BQ211" i="3" s="1"/>
  <c r="BQ212" i="3" s="1"/>
  <c r="BQ213" i="3" s="1"/>
  <c r="BQ214" i="3" s="1"/>
  <c r="BQ215" i="3" s="1"/>
  <c r="BQ216" i="3" s="1"/>
  <c r="BQ217" i="3" s="1"/>
  <c r="BQ218" i="3" s="1"/>
  <c r="BQ219" i="3" s="1"/>
  <c r="BQ220" i="3" s="1"/>
  <c r="BQ221" i="3" s="1"/>
  <c r="BQ222" i="3" s="1"/>
  <c r="BQ223" i="3" s="1"/>
  <c r="BQ224" i="3" s="1"/>
  <c r="BQ225" i="3" s="1"/>
  <c r="BQ226" i="3" s="1"/>
  <c r="BQ227" i="3" s="1"/>
  <c r="BQ228" i="3" s="1"/>
  <c r="BQ229" i="3" s="1"/>
  <c r="BQ230" i="3" s="1"/>
  <c r="BQ231" i="3" s="1"/>
  <c r="BQ232" i="3" s="1"/>
  <c r="BQ233" i="3" s="1"/>
  <c r="BQ234" i="3" s="1"/>
  <c r="BQ235" i="3" s="1"/>
  <c r="BQ236" i="3" s="1"/>
  <c r="BQ237" i="3" s="1"/>
  <c r="BQ238" i="3" s="1"/>
  <c r="BQ239" i="3" s="1"/>
  <c r="BQ240" i="3" s="1"/>
  <c r="BQ241" i="3" s="1"/>
  <c r="BQ242" i="3" s="1"/>
  <c r="BQ243" i="3" s="1"/>
  <c r="BQ244" i="3" s="1"/>
  <c r="BQ245" i="3" s="1"/>
  <c r="BQ246" i="3" s="1"/>
  <c r="BQ247" i="3" s="1"/>
  <c r="BQ248" i="3" s="1"/>
  <c r="BQ249" i="3" s="1"/>
  <c r="BQ250" i="3" s="1"/>
  <c r="BQ251" i="3" s="1"/>
  <c r="BQ252" i="3" s="1"/>
  <c r="BQ253" i="3" s="1"/>
  <c r="BQ254" i="3" s="1"/>
  <c r="BQ255" i="3" s="1"/>
  <c r="BQ256" i="3" s="1"/>
  <c r="BQ257" i="3" s="1"/>
  <c r="BQ258" i="3" s="1"/>
  <c r="BQ259" i="3" s="1"/>
  <c r="BQ260" i="3" s="1"/>
  <c r="BQ261" i="3" s="1"/>
  <c r="BQ262" i="3" s="1"/>
  <c r="BQ263" i="3" s="1"/>
  <c r="BQ264" i="3" s="1"/>
  <c r="BQ265" i="3" s="1"/>
  <c r="BQ266" i="3" s="1"/>
  <c r="BQ267" i="3" s="1"/>
  <c r="BQ268" i="3" s="1"/>
  <c r="BQ269" i="3" s="1"/>
  <c r="BQ270" i="3" s="1"/>
  <c r="BQ271" i="3" s="1"/>
  <c r="BQ272" i="3" s="1"/>
  <c r="BQ273" i="3" s="1"/>
  <c r="BQ274" i="3" s="1"/>
  <c r="BQ275" i="3" s="1"/>
  <c r="BQ276" i="3" s="1"/>
  <c r="BQ277" i="3" s="1"/>
  <c r="BQ278" i="3" s="1"/>
  <c r="BQ279" i="3" s="1"/>
  <c r="BQ280" i="3" s="1"/>
  <c r="BQ281" i="3" s="1"/>
  <c r="BQ282" i="3" s="1"/>
  <c r="BQ283" i="3" s="1"/>
  <c r="BQ284" i="3" s="1"/>
  <c r="BQ285" i="3" s="1"/>
  <c r="BQ286" i="3" s="1"/>
  <c r="BQ287" i="3" s="1"/>
  <c r="BQ288" i="3" s="1"/>
  <c r="BQ289" i="3" s="1"/>
  <c r="BQ290" i="3" s="1"/>
  <c r="BQ291" i="3" s="1"/>
  <c r="BQ292" i="3" s="1"/>
  <c r="BQ293" i="3" s="1"/>
  <c r="BQ294" i="3" s="1"/>
  <c r="BQ295" i="3" s="1"/>
  <c r="BQ296" i="3" s="1"/>
  <c r="BQ297" i="3" s="1"/>
  <c r="BQ298" i="3" s="1"/>
  <c r="BQ299" i="3" s="1"/>
  <c r="BQ300" i="3" s="1"/>
  <c r="BQ301" i="3" s="1"/>
  <c r="BQ302" i="3" s="1"/>
  <c r="BQ303" i="3" s="1"/>
  <c r="BQ304" i="3" s="1"/>
  <c r="BQ305" i="3" s="1"/>
  <c r="BQ306" i="3" s="1"/>
  <c r="BQ307" i="3" s="1"/>
  <c r="BQ308" i="3" s="1"/>
  <c r="BQ309" i="3" s="1"/>
  <c r="BQ310" i="3" s="1"/>
  <c r="BQ311" i="3" s="1"/>
  <c r="BQ312" i="3" s="1"/>
  <c r="BQ313" i="3" s="1"/>
  <c r="BR161" i="3"/>
  <c r="BR162" i="3" s="1"/>
  <c r="BR163" i="3" s="1"/>
  <c r="BR164" i="3" s="1"/>
  <c r="BR165" i="3" s="1"/>
  <c r="BR166" i="3" s="1"/>
  <c r="BR167" i="3" s="1"/>
  <c r="BR168" i="3" s="1"/>
  <c r="BR169" i="3" s="1"/>
  <c r="BR170" i="3" s="1"/>
  <c r="BR171" i="3" s="1"/>
  <c r="BR172" i="3" s="1"/>
  <c r="BR173" i="3" s="1"/>
  <c r="BR174" i="3" s="1"/>
  <c r="BR175" i="3" s="1"/>
  <c r="BR176" i="3" s="1"/>
  <c r="BR177" i="3" s="1"/>
  <c r="BR178" i="3" s="1"/>
  <c r="BR179" i="3" s="1"/>
  <c r="BR180" i="3" s="1"/>
  <c r="BR181" i="3" s="1"/>
  <c r="BR182" i="3" s="1"/>
  <c r="BR183" i="3" s="1"/>
  <c r="BR184" i="3" s="1"/>
  <c r="BR185" i="3" s="1"/>
  <c r="BR186" i="3" s="1"/>
  <c r="BR187" i="3" s="1"/>
  <c r="BR188" i="3" s="1"/>
  <c r="BR189" i="3" s="1"/>
  <c r="BR190" i="3" s="1"/>
  <c r="BR191" i="3" s="1"/>
  <c r="BR192" i="3" s="1"/>
  <c r="BR193" i="3" s="1"/>
  <c r="BR194" i="3" s="1"/>
  <c r="BR195" i="3" s="1"/>
  <c r="BR196" i="3" s="1"/>
  <c r="BR197" i="3" s="1"/>
  <c r="BR198" i="3" s="1"/>
  <c r="BR199" i="3" s="1"/>
  <c r="BR200" i="3" s="1"/>
  <c r="BR201" i="3" s="1"/>
  <c r="BR202" i="3" s="1"/>
  <c r="BR203" i="3" s="1"/>
  <c r="BR204" i="3" s="1"/>
  <c r="BR205" i="3" s="1"/>
  <c r="BR206" i="3" s="1"/>
  <c r="BR207" i="3" s="1"/>
  <c r="BR208" i="3" s="1"/>
  <c r="BR209" i="3" s="1"/>
  <c r="BR210" i="3" s="1"/>
  <c r="BR211" i="3" s="1"/>
  <c r="BR212" i="3" s="1"/>
  <c r="BR213" i="3" s="1"/>
  <c r="BR214" i="3" s="1"/>
  <c r="BR215" i="3" s="1"/>
  <c r="BR216" i="3" s="1"/>
  <c r="BR217" i="3" s="1"/>
  <c r="BR218" i="3" s="1"/>
  <c r="BR219" i="3" s="1"/>
  <c r="BR220" i="3" s="1"/>
  <c r="BR221" i="3" s="1"/>
  <c r="BR222" i="3" s="1"/>
  <c r="BR223" i="3" s="1"/>
  <c r="BR224" i="3" s="1"/>
  <c r="BR225" i="3" s="1"/>
  <c r="BR226" i="3" s="1"/>
  <c r="BR227" i="3" s="1"/>
  <c r="BR228" i="3" s="1"/>
  <c r="BR229" i="3" s="1"/>
  <c r="BR230" i="3" s="1"/>
  <c r="BR231" i="3" s="1"/>
  <c r="BR232" i="3" s="1"/>
  <c r="BR233" i="3" s="1"/>
  <c r="BR234" i="3" s="1"/>
  <c r="BR235" i="3" s="1"/>
  <c r="BR236" i="3" s="1"/>
  <c r="BR237" i="3" s="1"/>
  <c r="BR238" i="3" s="1"/>
  <c r="BR239" i="3" s="1"/>
  <c r="BR240" i="3" s="1"/>
  <c r="BR241" i="3" s="1"/>
  <c r="BR242" i="3" s="1"/>
  <c r="BR243" i="3" s="1"/>
  <c r="BR244" i="3" s="1"/>
  <c r="BR245" i="3" s="1"/>
  <c r="BR246" i="3" s="1"/>
  <c r="BR247" i="3" s="1"/>
  <c r="BR248" i="3" s="1"/>
  <c r="BR249" i="3" s="1"/>
  <c r="BR250" i="3" s="1"/>
  <c r="BR251" i="3" s="1"/>
  <c r="BR252" i="3" s="1"/>
  <c r="BR253" i="3" s="1"/>
  <c r="BR254" i="3" s="1"/>
  <c r="BR255" i="3" s="1"/>
  <c r="BR256" i="3" s="1"/>
  <c r="BR257" i="3" s="1"/>
  <c r="BR258" i="3" s="1"/>
  <c r="BR259" i="3" s="1"/>
  <c r="BR260" i="3" s="1"/>
  <c r="BR261" i="3" s="1"/>
  <c r="BR262" i="3" s="1"/>
  <c r="BR263" i="3" s="1"/>
  <c r="BR264" i="3" s="1"/>
  <c r="BR265" i="3" s="1"/>
  <c r="BR266" i="3" s="1"/>
  <c r="BR267" i="3" s="1"/>
  <c r="BR268" i="3" s="1"/>
  <c r="BR269" i="3" s="1"/>
  <c r="BR270" i="3" s="1"/>
  <c r="BR271" i="3" s="1"/>
  <c r="BR272" i="3" s="1"/>
  <c r="BR273" i="3" s="1"/>
  <c r="BR274" i="3" s="1"/>
  <c r="BR275" i="3" s="1"/>
  <c r="BR276" i="3" s="1"/>
  <c r="BR277" i="3" s="1"/>
  <c r="BR278" i="3" s="1"/>
  <c r="BR279" i="3" s="1"/>
  <c r="BR280" i="3" s="1"/>
  <c r="BR281" i="3" s="1"/>
  <c r="BR282" i="3" s="1"/>
  <c r="BR283" i="3" s="1"/>
  <c r="BR284" i="3" s="1"/>
  <c r="BR285" i="3" s="1"/>
  <c r="BR286" i="3" s="1"/>
  <c r="BR287" i="3" s="1"/>
  <c r="BR288" i="3" s="1"/>
  <c r="BR289" i="3" s="1"/>
  <c r="BR290" i="3" s="1"/>
  <c r="BR291" i="3" s="1"/>
  <c r="BR292" i="3" s="1"/>
  <c r="BR293" i="3" s="1"/>
  <c r="BR294" i="3" s="1"/>
  <c r="BR295" i="3" s="1"/>
  <c r="BR296" i="3" s="1"/>
  <c r="BR297" i="3" s="1"/>
  <c r="BR298" i="3" s="1"/>
  <c r="BR299" i="3" s="1"/>
  <c r="BR300" i="3" s="1"/>
  <c r="BR301" i="3" s="1"/>
  <c r="BR302" i="3" s="1"/>
  <c r="BR303" i="3" s="1"/>
  <c r="BR304" i="3" s="1"/>
  <c r="BR305" i="3" s="1"/>
  <c r="BR306" i="3" s="1"/>
  <c r="BR307" i="3" s="1"/>
  <c r="BR308" i="3" s="1"/>
  <c r="BR309" i="3" s="1"/>
  <c r="BR310" i="3" s="1"/>
  <c r="BR311" i="3" s="1"/>
  <c r="BR312" i="3" s="1"/>
  <c r="BR313" i="3" s="1"/>
  <c r="BS161" i="3"/>
  <c r="BS162" i="3" s="1"/>
  <c r="BS163" i="3" s="1"/>
  <c r="BS164" i="3" s="1"/>
  <c r="BS165" i="3" s="1"/>
  <c r="BS166" i="3" s="1"/>
  <c r="BS167" i="3" s="1"/>
  <c r="BS168" i="3" s="1"/>
  <c r="BS169" i="3" s="1"/>
  <c r="BS170" i="3" s="1"/>
  <c r="BS171" i="3" s="1"/>
  <c r="BS172" i="3" s="1"/>
  <c r="BS173" i="3" s="1"/>
  <c r="BS174" i="3" s="1"/>
  <c r="BS175" i="3" s="1"/>
  <c r="BS176" i="3" s="1"/>
  <c r="BS177" i="3" s="1"/>
  <c r="BS178" i="3" s="1"/>
  <c r="BS179" i="3" s="1"/>
  <c r="BS180" i="3" s="1"/>
  <c r="BS181" i="3" s="1"/>
  <c r="BS182" i="3" s="1"/>
  <c r="BS183" i="3" s="1"/>
  <c r="BS184" i="3" s="1"/>
  <c r="BS185" i="3" s="1"/>
  <c r="BS186" i="3" s="1"/>
  <c r="BS187" i="3" s="1"/>
  <c r="BS188" i="3" s="1"/>
  <c r="BS189" i="3" s="1"/>
  <c r="BS190" i="3" s="1"/>
  <c r="BS191" i="3" s="1"/>
  <c r="BS192" i="3" s="1"/>
  <c r="BS193" i="3" s="1"/>
  <c r="BS194" i="3" s="1"/>
  <c r="BS195" i="3" s="1"/>
  <c r="BS196" i="3" s="1"/>
  <c r="BS197" i="3" s="1"/>
  <c r="BS198" i="3" s="1"/>
  <c r="BS199" i="3" s="1"/>
  <c r="BS200" i="3" s="1"/>
  <c r="BS201" i="3" s="1"/>
  <c r="BS202" i="3" s="1"/>
  <c r="BS203" i="3" s="1"/>
  <c r="BS204" i="3" s="1"/>
  <c r="BS205" i="3" s="1"/>
  <c r="BS206" i="3" s="1"/>
  <c r="BS207" i="3" s="1"/>
  <c r="BS208" i="3" s="1"/>
  <c r="BS209" i="3" s="1"/>
  <c r="BS210" i="3" s="1"/>
  <c r="BS211" i="3" s="1"/>
  <c r="BS212" i="3" s="1"/>
  <c r="BS213" i="3" s="1"/>
  <c r="BS214" i="3" s="1"/>
  <c r="BS215" i="3" s="1"/>
  <c r="BS216" i="3" s="1"/>
  <c r="BS217" i="3" s="1"/>
  <c r="BS218" i="3" s="1"/>
  <c r="BS219" i="3" s="1"/>
  <c r="BS220" i="3" s="1"/>
  <c r="BS221" i="3" s="1"/>
  <c r="BS222" i="3" s="1"/>
  <c r="BS223" i="3" s="1"/>
  <c r="BS224" i="3" s="1"/>
  <c r="BS225" i="3" s="1"/>
  <c r="BS226" i="3" s="1"/>
  <c r="BS227" i="3" s="1"/>
  <c r="BS228" i="3" s="1"/>
  <c r="BS229" i="3" s="1"/>
  <c r="BS230" i="3" s="1"/>
  <c r="BS231" i="3" s="1"/>
  <c r="BS232" i="3" s="1"/>
  <c r="BS233" i="3" s="1"/>
  <c r="BS234" i="3" s="1"/>
  <c r="BS235" i="3" s="1"/>
  <c r="BS236" i="3" s="1"/>
  <c r="BS237" i="3" s="1"/>
  <c r="BS238" i="3" s="1"/>
  <c r="BS239" i="3" s="1"/>
  <c r="BS240" i="3" s="1"/>
  <c r="BS241" i="3" s="1"/>
  <c r="BS242" i="3" s="1"/>
  <c r="BS243" i="3" s="1"/>
  <c r="BS244" i="3" s="1"/>
  <c r="BS245" i="3" s="1"/>
  <c r="BS246" i="3" s="1"/>
  <c r="BS247" i="3" s="1"/>
  <c r="BS248" i="3" s="1"/>
  <c r="BS249" i="3" s="1"/>
  <c r="BS250" i="3" s="1"/>
  <c r="BS251" i="3" s="1"/>
  <c r="BS252" i="3" s="1"/>
  <c r="BS253" i="3" s="1"/>
  <c r="BS254" i="3" s="1"/>
  <c r="BS255" i="3" s="1"/>
  <c r="BS256" i="3" s="1"/>
  <c r="BS257" i="3" s="1"/>
  <c r="BS258" i="3" s="1"/>
  <c r="BS259" i="3" s="1"/>
  <c r="BS260" i="3" s="1"/>
  <c r="BS261" i="3" s="1"/>
  <c r="BS262" i="3" s="1"/>
  <c r="BS263" i="3" s="1"/>
  <c r="BS264" i="3" s="1"/>
  <c r="BS265" i="3" s="1"/>
  <c r="BS266" i="3" s="1"/>
  <c r="BS267" i="3" s="1"/>
  <c r="BS268" i="3" s="1"/>
  <c r="BS269" i="3" s="1"/>
  <c r="BS270" i="3" s="1"/>
  <c r="BS271" i="3" s="1"/>
  <c r="BS272" i="3" s="1"/>
  <c r="BS273" i="3" s="1"/>
  <c r="BS274" i="3" s="1"/>
  <c r="BS275" i="3" s="1"/>
  <c r="BS276" i="3" s="1"/>
  <c r="BS277" i="3" s="1"/>
  <c r="BS278" i="3" s="1"/>
  <c r="BS279" i="3" s="1"/>
  <c r="BS280" i="3" s="1"/>
  <c r="BS281" i="3" s="1"/>
  <c r="BS282" i="3" s="1"/>
  <c r="BS283" i="3" s="1"/>
  <c r="BS284" i="3" s="1"/>
  <c r="BS285" i="3" s="1"/>
  <c r="BS286" i="3" s="1"/>
  <c r="BS287" i="3" s="1"/>
  <c r="BS288" i="3" s="1"/>
  <c r="BS289" i="3" s="1"/>
  <c r="BS290" i="3" s="1"/>
  <c r="BS291" i="3" s="1"/>
  <c r="BS292" i="3" s="1"/>
  <c r="BS293" i="3" s="1"/>
  <c r="BS294" i="3" s="1"/>
  <c r="BS295" i="3" s="1"/>
  <c r="BS296" i="3" s="1"/>
  <c r="BS297" i="3" s="1"/>
  <c r="BS298" i="3" s="1"/>
  <c r="BS299" i="3" s="1"/>
  <c r="BS300" i="3" s="1"/>
  <c r="BS301" i="3" s="1"/>
  <c r="BS302" i="3" s="1"/>
  <c r="BS303" i="3" s="1"/>
  <c r="BS304" i="3" s="1"/>
  <c r="BS305" i="3" s="1"/>
  <c r="BS306" i="3" s="1"/>
  <c r="BS307" i="3" s="1"/>
  <c r="BS308" i="3" s="1"/>
  <c r="BS309" i="3" s="1"/>
  <c r="BS310" i="3" s="1"/>
  <c r="BS311" i="3" s="1"/>
  <c r="BS312" i="3" s="1"/>
  <c r="BS313" i="3" s="1"/>
  <c r="BT161" i="3"/>
  <c r="BT162" i="3" s="1"/>
  <c r="BT163" i="3" s="1"/>
  <c r="BT164" i="3" s="1"/>
  <c r="BT165" i="3" s="1"/>
  <c r="BT166" i="3" s="1"/>
  <c r="BT167" i="3" s="1"/>
  <c r="BT168" i="3" s="1"/>
  <c r="BT169" i="3" s="1"/>
  <c r="BT170" i="3" s="1"/>
  <c r="BT171" i="3" s="1"/>
  <c r="BT172" i="3" s="1"/>
  <c r="BT173" i="3" s="1"/>
  <c r="BT174" i="3" s="1"/>
  <c r="BT175" i="3" s="1"/>
  <c r="BT176" i="3" s="1"/>
  <c r="BT177" i="3" s="1"/>
  <c r="BT178" i="3" s="1"/>
  <c r="BT179" i="3" s="1"/>
  <c r="BT180" i="3" s="1"/>
  <c r="BT181" i="3" s="1"/>
  <c r="BT182" i="3" s="1"/>
  <c r="BT183" i="3" s="1"/>
  <c r="BT184" i="3" s="1"/>
  <c r="BT185" i="3" s="1"/>
  <c r="BT186" i="3" s="1"/>
  <c r="BT187" i="3" s="1"/>
  <c r="BT188" i="3" s="1"/>
  <c r="BT189" i="3" s="1"/>
  <c r="BT190" i="3" s="1"/>
  <c r="BT191" i="3" s="1"/>
  <c r="BT192" i="3" s="1"/>
  <c r="BT193" i="3" s="1"/>
  <c r="BT194" i="3" s="1"/>
  <c r="BT195" i="3" s="1"/>
  <c r="BT196" i="3" s="1"/>
  <c r="BT197" i="3" s="1"/>
  <c r="BT198" i="3" s="1"/>
  <c r="BT199" i="3" s="1"/>
  <c r="BT200" i="3" s="1"/>
  <c r="BT201" i="3" s="1"/>
  <c r="BT202" i="3" s="1"/>
  <c r="BT203" i="3" s="1"/>
  <c r="BT204" i="3" s="1"/>
  <c r="BT205" i="3" s="1"/>
  <c r="BT206" i="3" s="1"/>
  <c r="BT207" i="3" s="1"/>
  <c r="BT208" i="3" s="1"/>
  <c r="BT209" i="3" s="1"/>
  <c r="BT210" i="3" s="1"/>
  <c r="BT211" i="3" s="1"/>
  <c r="BT212" i="3" s="1"/>
  <c r="BT213" i="3" s="1"/>
  <c r="BT214" i="3" s="1"/>
  <c r="BT215" i="3" s="1"/>
  <c r="BT216" i="3" s="1"/>
  <c r="BT217" i="3" s="1"/>
  <c r="BT218" i="3" s="1"/>
  <c r="BT219" i="3" s="1"/>
  <c r="BT220" i="3" s="1"/>
  <c r="BT221" i="3" s="1"/>
  <c r="BT222" i="3" s="1"/>
  <c r="BT223" i="3" s="1"/>
  <c r="BT224" i="3" s="1"/>
  <c r="BT225" i="3" s="1"/>
  <c r="BT226" i="3" s="1"/>
  <c r="BT227" i="3" s="1"/>
  <c r="BT228" i="3" s="1"/>
  <c r="BT229" i="3" s="1"/>
  <c r="BT230" i="3" s="1"/>
  <c r="BT231" i="3" s="1"/>
  <c r="BT232" i="3" s="1"/>
  <c r="BT233" i="3" s="1"/>
  <c r="BT234" i="3" s="1"/>
  <c r="BT235" i="3" s="1"/>
  <c r="BT236" i="3" s="1"/>
  <c r="BT237" i="3" s="1"/>
  <c r="BT238" i="3" s="1"/>
  <c r="BT239" i="3" s="1"/>
  <c r="BT240" i="3" s="1"/>
  <c r="BT241" i="3" s="1"/>
  <c r="BT242" i="3" s="1"/>
  <c r="BT243" i="3" s="1"/>
  <c r="BT244" i="3" s="1"/>
  <c r="BT245" i="3" s="1"/>
  <c r="BT246" i="3" s="1"/>
  <c r="BT247" i="3" s="1"/>
  <c r="BT248" i="3" s="1"/>
  <c r="BT249" i="3" s="1"/>
  <c r="BT250" i="3" s="1"/>
  <c r="BT251" i="3" s="1"/>
  <c r="BT252" i="3" s="1"/>
  <c r="BT253" i="3" s="1"/>
  <c r="BT254" i="3" s="1"/>
  <c r="BT255" i="3" s="1"/>
  <c r="BT256" i="3" s="1"/>
  <c r="BT257" i="3" s="1"/>
  <c r="BT258" i="3" s="1"/>
  <c r="BT259" i="3" s="1"/>
  <c r="BT260" i="3" s="1"/>
  <c r="BT261" i="3" s="1"/>
  <c r="BT262" i="3" s="1"/>
  <c r="BT263" i="3" s="1"/>
  <c r="BT264" i="3" s="1"/>
  <c r="BT265" i="3" s="1"/>
  <c r="BT266" i="3" s="1"/>
  <c r="BT267" i="3" s="1"/>
  <c r="BT268" i="3" s="1"/>
  <c r="BT269" i="3" s="1"/>
  <c r="BT270" i="3" s="1"/>
  <c r="BT271" i="3" s="1"/>
  <c r="BT272" i="3" s="1"/>
  <c r="BT273" i="3" s="1"/>
  <c r="BT274" i="3" s="1"/>
  <c r="BT275" i="3" s="1"/>
  <c r="BT276" i="3" s="1"/>
  <c r="BT277" i="3" s="1"/>
  <c r="BT278" i="3" s="1"/>
  <c r="BT279" i="3" s="1"/>
  <c r="BT280" i="3" s="1"/>
  <c r="BT281" i="3" s="1"/>
  <c r="BT282" i="3" s="1"/>
  <c r="BT283" i="3" s="1"/>
  <c r="BT284" i="3" s="1"/>
  <c r="BT285" i="3" s="1"/>
  <c r="BT286" i="3" s="1"/>
  <c r="BT287" i="3" s="1"/>
  <c r="BT288" i="3" s="1"/>
  <c r="BT289" i="3" s="1"/>
  <c r="BT290" i="3" s="1"/>
  <c r="BT291" i="3" s="1"/>
  <c r="BT292" i="3" s="1"/>
  <c r="BT293" i="3" s="1"/>
  <c r="BT294" i="3" s="1"/>
  <c r="BT295" i="3" s="1"/>
  <c r="BT296" i="3" s="1"/>
  <c r="BT297" i="3" s="1"/>
  <c r="BT298" i="3" s="1"/>
  <c r="BT299" i="3" s="1"/>
  <c r="BT300" i="3" s="1"/>
  <c r="BT301" i="3" s="1"/>
  <c r="BT302" i="3" s="1"/>
  <c r="BT303" i="3" s="1"/>
  <c r="BT304" i="3" s="1"/>
  <c r="BT305" i="3" s="1"/>
  <c r="BT306" i="3" s="1"/>
  <c r="BT307" i="3" s="1"/>
  <c r="BT308" i="3" s="1"/>
  <c r="BT309" i="3" s="1"/>
  <c r="BT310" i="3" s="1"/>
  <c r="BT311" i="3" s="1"/>
  <c r="BT312" i="3" s="1"/>
  <c r="BT313" i="3" s="1"/>
  <c r="BU161" i="3"/>
  <c r="BU162" i="3" s="1"/>
  <c r="BU163" i="3" s="1"/>
  <c r="BU164" i="3" s="1"/>
  <c r="BU165" i="3" s="1"/>
  <c r="BU166" i="3" s="1"/>
  <c r="BU167" i="3" s="1"/>
  <c r="BU168" i="3" s="1"/>
  <c r="BU169" i="3" s="1"/>
  <c r="BU170" i="3" s="1"/>
  <c r="BU171" i="3" s="1"/>
  <c r="BU172" i="3" s="1"/>
  <c r="BU173" i="3" s="1"/>
  <c r="BU174" i="3" s="1"/>
  <c r="BU175" i="3" s="1"/>
  <c r="BU176" i="3" s="1"/>
  <c r="BU177" i="3" s="1"/>
  <c r="BU178" i="3" s="1"/>
  <c r="BU179" i="3" s="1"/>
  <c r="BU180" i="3" s="1"/>
  <c r="BU181" i="3" s="1"/>
  <c r="BU182" i="3" s="1"/>
  <c r="BU183" i="3" s="1"/>
  <c r="BU184" i="3" s="1"/>
  <c r="BU185" i="3" s="1"/>
  <c r="BU186" i="3" s="1"/>
  <c r="BU187" i="3" s="1"/>
  <c r="BU188" i="3" s="1"/>
  <c r="BU189" i="3" s="1"/>
  <c r="BU190" i="3" s="1"/>
  <c r="BU191" i="3" s="1"/>
  <c r="BU192" i="3" s="1"/>
  <c r="BU193" i="3" s="1"/>
  <c r="BU194" i="3" s="1"/>
  <c r="BU195" i="3" s="1"/>
  <c r="BU196" i="3" s="1"/>
  <c r="BU197" i="3" s="1"/>
  <c r="BU198" i="3" s="1"/>
  <c r="BU199" i="3" s="1"/>
  <c r="BU200" i="3" s="1"/>
  <c r="BU201" i="3" s="1"/>
  <c r="BU202" i="3" s="1"/>
  <c r="BU203" i="3" s="1"/>
  <c r="BU204" i="3" s="1"/>
  <c r="BU205" i="3" s="1"/>
  <c r="BU206" i="3" s="1"/>
  <c r="BU207" i="3" s="1"/>
  <c r="BU208" i="3" s="1"/>
  <c r="BU209" i="3" s="1"/>
  <c r="BU210" i="3" s="1"/>
  <c r="BU211" i="3" s="1"/>
  <c r="BU212" i="3" s="1"/>
  <c r="BU213" i="3" s="1"/>
  <c r="BU214" i="3" s="1"/>
  <c r="BU215" i="3" s="1"/>
  <c r="BU216" i="3" s="1"/>
  <c r="BU217" i="3" s="1"/>
  <c r="BU218" i="3" s="1"/>
  <c r="BU219" i="3" s="1"/>
  <c r="BU220" i="3" s="1"/>
  <c r="BU221" i="3" s="1"/>
  <c r="BU222" i="3" s="1"/>
  <c r="BU223" i="3" s="1"/>
  <c r="BU224" i="3" s="1"/>
  <c r="BU225" i="3" s="1"/>
  <c r="BU226" i="3" s="1"/>
  <c r="BU227" i="3" s="1"/>
  <c r="BU228" i="3" s="1"/>
  <c r="BU229" i="3" s="1"/>
  <c r="BU230" i="3" s="1"/>
  <c r="BU231" i="3" s="1"/>
  <c r="BU232" i="3" s="1"/>
  <c r="BU233" i="3" s="1"/>
  <c r="BU234" i="3" s="1"/>
  <c r="BU235" i="3" s="1"/>
  <c r="BU236" i="3" s="1"/>
  <c r="BU237" i="3" s="1"/>
  <c r="BU238" i="3" s="1"/>
  <c r="BU239" i="3" s="1"/>
  <c r="BU240" i="3" s="1"/>
  <c r="BU241" i="3" s="1"/>
  <c r="BU242" i="3" s="1"/>
  <c r="BU243" i="3" s="1"/>
  <c r="BU244" i="3" s="1"/>
  <c r="BU245" i="3" s="1"/>
  <c r="BU246" i="3" s="1"/>
  <c r="BU247" i="3" s="1"/>
  <c r="BU248" i="3" s="1"/>
  <c r="BU249" i="3" s="1"/>
  <c r="BU250" i="3" s="1"/>
  <c r="BU251" i="3" s="1"/>
  <c r="BU252" i="3" s="1"/>
  <c r="BU253" i="3" s="1"/>
  <c r="BU254" i="3" s="1"/>
  <c r="BU255" i="3" s="1"/>
  <c r="BU256" i="3" s="1"/>
  <c r="BU257" i="3" s="1"/>
  <c r="BU258" i="3" s="1"/>
  <c r="BU259" i="3" s="1"/>
  <c r="BU260" i="3" s="1"/>
  <c r="BU261" i="3" s="1"/>
  <c r="BU262" i="3" s="1"/>
  <c r="BU263" i="3" s="1"/>
  <c r="BU264" i="3" s="1"/>
  <c r="BU265" i="3" s="1"/>
  <c r="BU266" i="3" s="1"/>
  <c r="BU267" i="3" s="1"/>
  <c r="BU268" i="3" s="1"/>
  <c r="BU269" i="3" s="1"/>
  <c r="BU270" i="3" s="1"/>
  <c r="BU271" i="3" s="1"/>
  <c r="BU272" i="3" s="1"/>
  <c r="BU273" i="3" s="1"/>
  <c r="BU274" i="3" s="1"/>
  <c r="BU275" i="3" s="1"/>
  <c r="BU276" i="3" s="1"/>
  <c r="BU277" i="3" s="1"/>
  <c r="BU278" i="3" s="1"/>
  <c r="BU279" i="3" s="1"/>
  <c r="BU280" i="3" s="1"/>
  <c r="BU281" i="3" s="1"/>
  <c r="BU282" i="3" s="1"/>
  <c r="BU283" i="3" s="1"/>
  <c r="BU284" i="3" s="1"/>
  <c r="BU285" i="3" s="1"/>
  <c r="BU286" i="3" s="1"/>
  <c r="BU287" i="3" s="1"/>
  <c r="BU288" i="3" s="1"/>
  <c r="BU289" i="3" s="1"/>
  <c r="BU290" i="3" s="1"/>
  <c r="BU291" i="3" s="1"/>
  <c r="BU292" i="3" s="1"/>
  <c r="BU293" i="3" s="1"/>
  <c r="BU294" i="3" s="1"/>
  <c r="BU295" i="3" s="1"/>
  <c r="BU296" i="3" s="1"/>
  <c r="BU297" i="3" s="1"/>
  <c r="BU298" i="3" s="1"/>
  <c r="BU299" i="3" s="1"/>
  <c r="BU300" i="3" s="1"/>
  <c r="BU301" i="3" s="1"/>
  <c r="BU302" i="3" s="1"/>
  <c r="BU303" i="3" s="1"/>
  <c r="BU304" i="3" s="1"/>
  <c r="BU305" i="3" s="1"/>
  <c r="BU306" i="3" s="1"/>
  <c r="BU307" i="3" s="1"/>
  <c r="BU308" i="3" s="1"/>
  <c r="BU309" i="3" s="1"/>
  <c r="BU310" i="3" s="1"/>
  <c r="BU311" i="3" s="1"/>
  <c r="BU312" i="3" s="1"/>
  <c r="BU313" i="3" s="1"/>
  <c r="BV161" i="3"/>
  <c r="BV162" i="3" s="1"/>
  <c r="BV163" i="3" s="1"/>
  <c r="BV164" i="3" s="1"/>
  <c r="BV165" i="3" s="1"/>
  <c r="BV166" i="3" s="1"/>
  <c r="BV167" i="3" s="1"/>
  <c r="BV168" i="3" s="1"/>
  <c r="BV169" i="3" s="1"/>
  <c r="BV170" i="3" s="1"/>
  <c r="BV171" i="3" s="1"/>
  <c r="BV172" i="3" s="1"/>
  <c r="BV173" i="3" s="1"/>
  <c r="BV174" i="3" s="1"/>
  <c r="BV175" i="3" s="1"/>
  <c r="BV176" i="3" s="1"/>
  <c r="BV177" i="3" s="1"/>
  <c r="BV178" i="3" s="1"/>
  <c r="BV179" i="3" s="1"/>
  <c r="BV180" i="3" s="1"/>
  <c r="BV181" i="3" s="1"/>
  <c r="BV182" i="3" s="1"/>
  <c r="BV183" i="3" s="1"/>
  <c r="BV184" i="3" s="1"/>
  <c r="BV185" i="3" s="1"/>
  <c r="BV186" i="3" s="1"/>
  <c r="BV187" i="3" s="1"/>
  <c r="BV188" i="3" s="1"/>
  <c r="BV189" i="3" s="1"/>
  <c r="BV190" i="3" s="1"/>
  <c r="BV191" i="3" s="1"/>
  <c r="BV192" i="3" s="1"/>
  <c r="BV193" i="3" s="1"/>
  <c r="BV194" i="3" s="1"/>
  <c r="BV195" i="3" s="1"/>
  <c r="BV196" i="3" s="1"/>
  <c r="BV197" i="3" s="1"/>
  <c r="BV198" i="3" s="1"/>
  <c r="BV199" i="3" s="1"/>
  <c r="BV200" i="3" s="1"/>
  <c r="BV201" i="3" s="1"/>
  <c r="BV202" i="3" s="1"/>
  <c r="BV203" i="3" s="1"/>
  <c r="BV204" i="3" s="1"/>
  <c r="BV205" i="3" s="1"/>
  <c r="BV206" i="3" s="1"/>
  <c r="BV207" i="3" s="1"/>
  <c r="BV208" i="3" s="1"/>
  <c r="BV209" i="3" s="1"/>
  <c r="BV210" i="3" s="1"/>
  <c r="BV211" i="3" s="1"/>
  <c r="BV212" i="3" s="1"/>
  <c r="BV213" i="3" s="1"/>
  <c r="BV214" i="3" s="1"/>
  <c r="BV215" i="3" s="1"/>
  <c r="BV216" i="3" s="1"/>
  <c r="BV217" i="3" s="1"/>
  <c r="BV218" i="3" s="1"/>
  <c r="BV219" i="3" s="1"/>
  <c r="BV220" i="3" s="1"/>
  <c r="BV221" i="3" s="1"/>
  <c r="BV222" i="3" s="1"/>
  <c r="BV223" i="3" s="1"/>
  <c r="BV224" i="3" s="1"/>
  <c r="BV225" i="3" s="1"/>
  <c r="BV226" i="3" s="1"/>
  <c r="BV227" i="3" s="1"/>
  <c r="BV228" i="3" s="1"/>
  <c r="BV229" i="3" s="1"/>
  <c r="BV230" i="3" s="1"/>
  <c r="BV231" i="3" s="1"/>
  <c r="BV232" i="3" s="1"/>
  <c r="BV233" i="3" s="1"/>
  <c r="BV234" i="3" s="1"/>
  <c r="BV235" i="3" s="1"/>
  <c r="BV236" i="3" s="1"/>
  <c r="BV237" i="3" s="1"/>
  <c r="BV238" i="3" s="1"/>
  <c r="BV239" i="3" s="1"/>
  <c r="BV240" i="3" s="1"/>
  <c r="BV241" i="3" s="1"/>
  <c r="BV242" i="3" s="1"/>
  <c r="BV243" i="3" s="1"/>
  <c r="BV244" i="3" s="1"/>
  <c r="BV245" i="3" s="1"/>
  <c r="BV246" i="3" s="1"/>
  <c r="BV247" i="3" s="1"/>
  <c r="BV248" i="3" s="1"/>
  <c r="BV249" i="3" s="1"/>
  <c r="BV250" i="3" s="1"/>
  <c r="BV251" i="3" s="1"/>
  <c r="BV252" i="3" s="1"/>
  <c r="BV253" i="3" s="1"/>
  <c r="BV254" i="3" s="1"/>
  <c r="BV255" i="3" s="1"/>
  <c r="BV256" i="3" s="1"/>
  <c r="BV257" i="3" s="1"/>
  <c r="BV258" i="3" s="1"/>
  <c r="BV259" i="3" s="1"/>
  <c r="BV260" i="3" s="1"/>
  <c r="BV261" i="3" s="1"/>
  <c r="BV262" i="3" s="1"/>
  <c r="BV263" i="3" s="1"/>
  <c r="BV264" i="3" s="1"/>
  <c r="BV265" i="3" s="1"/>
  <c r="BV266" i="3" s="1"/>
  <c r="BV267" i="3" s="1"/>
  <c r="BV268" i="3" s="1"/>
  <c r="BV269" i="3" s="1"/>
  <c r="BV270" i="3" s="1"/>
  <c r="BV271" i="3" s="1"/>
  <c r="BV272" i="3" s="1"/>
  <c r="BV273" i="3" s="1"/>
  <c r="BV274" i="3" s="1"/>
  <c r="BV275" i="3" s="1"/>
  <c r="BV276" i="3" s="1"/>
  <c r="BV277" i="3" s="1"/>
  <c r="BV278" i="3" s="1"/>
  <c r="BV279" i="3" s="1"/>
  <c r="BV280" i="3" s="1"/>
  <c r="BV281" i="3" s="1"/>
  <c r="BV282" i="3" s="1"/>
  <c r="BV283" i="3" s="1"/>
  <c r="BV284" i="3" s="1"/>
  <c r="BV285" i="3" s="1"/>
  <c r="BV286" i="3" s="1"/>
  <c r="BV287" i="3" s="1"/>
  <c r="BV288" i="3" s="1"/>
  <c r="BV289" i="3" s="1"/>
  <c r="BV290" i="3" s="1"/>
  <c r="BV291" i="3" s="1"/>
  <c r="BV292" i="3" s="1"/>
  <c r="BV293" i="3" s="1"/>
  <c r="BV294" i="3" s="1"/>
  <c r="BV295" i="3" s="1"/>
  <c r="BV296" i="3" s="1"/>
  <c r="BV297" i="3" s="1"/>
  <c r="BV298" i="3" s="1"/>
  <c r="BV299" i="3" s="1"/>
  <c r="BV300" i="3" s="1"/>
  <c r="BV301" i="3" s="1"/>
  <c r="BV302" i="3" s="1"/>
  <c r="BV303" i="3" s="1"/>
  <c r="BV304" i="3" s="1"/>
  <c r="BV305" i="3" s="1"/>
  <c r="BV306" i="3" s="1"/>
  <c r="BV307" i="3" s="1"/>
  <c r="BV308" i="3" s="1"/>
  <c r="BV309" i="3" s="1"/>
  <c r="BV310" i="3" s="1"/>
  <c r="BV311" i="3" s="1"/>
  <c r="BV312" i="3" s="1"/>
  <c r="BV313" i="3" s="1"/>
  <c r="BW161" i="3"/>
  <c r="BW162" i="3" s="1"/>
  <c r="BW163" i="3" s="1"/>
  <c r="BW164" i="3" s="1"/>
  <c r="BW165" i="3" s="1"/>
  <c r="BW166" i="3" s="1"/>
  <c r="BW167" i="3" s="1"/>
  <c r="BW168" i="3" s="1"/>
  <c r="BW169" i="3" s="1"/>
  <c r="BW170" i="3" s="1"/>
  <c r="BW171" i="3" s="1"/>
  <c r="BW172" i="3" s="1"/>
  <c r="BW173" i="3" s="1"/>
  <c r="BW174" i="3" s="1"/>
  <c r="BW175" i="3" s="1"/>
  <c r="BW176" i="3" s="1"/>
  <c r="BW177" i="3" s="1"/>
  <c r="BW178" i="3" s="1"/>
  <c r="BW179" i="3" s="1"/>
  <c r="BW180" i="3" s="1"/>
  <c r="BW181" i="3" s="1"/>
  <c r="BW182" i="3" s="1"/>
  <c r="BW183" i="3" s="1"/>
  <c r="BW184" i="3" s="1"/>
  <c r="BW185" i="3" s="1"/>
  <c r="BW186" i="3" s="1"/>
  <c r="BW187" i="3" s="1"/>
  <c r="BW188" i="3" s="1"/>
  <c r="BW189" i="3" s="1"/>
  <c r="BW190" i="3" s="1"/>
  <c r="BW191" i="3" s="1"/>
  <c r="BW192" i="3" s="1"/>
  <c r="BW193" i="3" s="1"/>
  <c r="BW194" i="3" s="1"/>
  <c r="BW195" i="3" s="1"/>
  <c r="BW196" i="3" s="1"/>
  <c r="BW197" i="3" s="1"/>
  <c r="BW198" i="3" s="1"/>
  <c r="BW199" i="3" s="1"/>
  <c r="BW200" i="3" s="1"/>
  <c r="BW201" i="3" s="1"/>
  <c r="BW202" i="3" s="1"/>
  <c r="BW203" i="3" s="1"/>
  <c r="BW204" i="3" s="1"/>
  <c r="BW205" i="3" s="1"/>
  <c r="BW206" i="3" s="1"/>
  <c r="BW207" i="3" s="1"/>
  <c r="BW208" i="3" s="1"/>
  <c r="BW209" i="3" s="1"/>
  <c r="BW210" i="3" s="1"/>
  <c r="BW211" i="3" s="1"/>
  <c r="BW212" i="3" s="1"/>
  <c r="BW213" i="3" s="1"/>
  <c r="BW214" i="3" s="1"/>
  <c r="BW215" i="3" s="1"/>
  <c r="BW216" i="3" s="1"/>
  <c r="BW217" i="3" s="1"/>
  <c r="BW218" i="3" s="1"/>
  <c r="BW219" i="3" s="1"/>
  <c r="BW220" i="3" s="1"/>
  <c r="BW221" i="3" s="1"/>
  <c r="BW222" i="3" s="1"/>
  <c r="BW223" i="3" s="1"/>
  <c r="BW224" i="3" s="1"/>
  <c r="BW225" i="3" s="1"/>
  <c r="BW226" i="3" s="1"/>
  <c r="BW227" i="3" s="1"/>
  <c r="BW228" i="3" s="1"/>
  <c r="BW229" i="3" s="1"/>
  <c r="BW230" i="3" s="1"/>
  <c r="BW231" i="3" s="1"/>
  <c r="BW232" i="3" s="1"/>
  <c r="BW233" i="3" s="1"/>
  <c r="BW234" i="3" s="1"/>
  <c r="BW235" i="3" s="1"/>
  <c r="BW236" i="3" s="1"/>
  <c r="BW237" i="3" s="1"/>
  <c r="BW238" i="3" s="1"/>
  <c r="BW239" i="3" s="1"/>
  <c r="BW240" i="3" s="1"/>
  <c r="BW241" i="3" s="1"/>
  <c r="BW242" i="3" s="1"/>
  <c r="BW243" i="3" s="1"/>
  <c r="BW244" i="3" s="1"/>
  <c r="BW245" i="3" s="1"/>
  <c r="BW246" i="3" s="1"/>
  <c r="BW247" i="3" s="1"/>
  <c r="BW248" i="3" s="1"/>
  <c r="BW249" i="3" s="1"/>
  <c r="BW250" i="3" s="1"/>
  <c r="BW251" i="3" s="1"/>
  <c r="BW252" i="3" s="1"/>
  <c r="BW253" i="3" s="1"/>
  <c r="BW254" i="3" s="1"/>
  <c r="BW255" i="3" s="1"/>
  <c r="BW256" i="3" s="1"/>
  <c r="BW257" i="3" s="1"/>
  <c r="BW258" i="3" s="1"/>
  <c r="BW259" i="3" s="1"/>
  <c r="BW260" i="3" s="1"/>
  <c r="BW261" i="3" s="1"/>
  <c r="BW262" i="3" s="1"/>
  <c r="BW263" i="3" s="1"/>
  <c r="BW264" i="3" s="1"/>
  <c r="BW265" i="3" s="1"/>
  <c r="BW266" i="3" s="1"/>
  <c r="BW267" i="3" s="1"/>
  <c r="BW268" i="3" s="1"/>
  <c r="BW269" i="3" s="1"/>
  <c r="BW270" i="3" s="1"/>
  <c r="BW271" i="3" s="1"/>
  <c r="BW272" i="3" s="1"/>
  <c r="BW273" i="3" s="1"/>
  <c r="BW274" i="3" s="1"/>
  <c r="BW275" i="3" s="1"/>
  <c r="BW276" i="3" s="1"/>
  <c r="BW277" i="3" s="1"/>
  <c r="BW278" i="3" s="1"/>
  <c r="BW279" i="3" s="1"/>
  <c r="BW280" i="3" s="1"/>
  <c r="BW281" i="3" s="1"/>
  <c r="BW282" i="3" s="1"/>
  <c r="BW283" i="3" s="1"/>
  <c r="BW284" i="3" s="1"/>
  <c r="BW285" i="3" s="1"/>
  <c r="BW286" i="3" s="1"/>
  <c r="BW287" i="3" s="1"/>
  <c r="BW288" i="3" s="1"/>
  <c r="BW289" i="3" s="1"/>
  <c r="BW290" i="3" s="1"/>
  <c r="BW291" i="3" s="1"/>
  <c r="BW292" i="3" s="1"/>
  <c r="BW293" i="3" s="1"/>
  <c r="BW294" i="3" s="1"/>
  <c r="BW295" i="3" s="1"/>
  <c r="BW296" i="3" s="1"/>
  <c r="BW297" i="3" s="1"/>
  <c r="BW298" i="3" s="1"/>
  <c r="BW299" i="3" s="1"/>
  <c r="BW300" i="3" s="1"/>
  <c r="BW301" i="3" s="1"/>
  <c r="BW302" i="3" s="1"/>
  <c r="BW303" i="3" s="1"/>
  <c r="BW304" i="3" s="1"/>
  <c r="BW305" i="3" s="1"/>
  <c r="BW306" i="3" s="1"/>
  <c r="BW307" i="3" s="1"/>
  <c r="BW308" i="3" s="1"/>
  <c r="BW309" i="3" s="1"/>
  <c r="BW310" i="3" s="1"/>
  <c r="BW311" i="3" s="1"/>
  <c r="BW312" i="3" s="1"/>
  <c r="BW313" i="3" s="1"/>
  <c r="BX161" i="3"/>
  <c r="BX162" i="3" s="1"/>
  <c r="BX163" i="3" s="1"/>
  <c r="BX164" i="3" s="1"/>
  <c r="BX165" i="3" s="1"/>
  <c r="BX166" i="3" s="1"/>
  <c r="BX167" i="3" s="1"/>
  <c r="BX168" i="3" s="1"/>
  <c r="BX169" i="3" s="1"/>
  <c r="BX170" i="3" s="1"/>
  <c r="BX171" i="3" s="1"/>
  <c r="BX172" i="3" s="1"/>
  <c r="BX173" i="3" s="1"/>
  <c r="BX174" i="3" s="1"/>
  <c r="BX175" i="3" s="1"/>
  <c r="BX176" i="3" s="1"/>
  <c r="BX177" i="3" s="1"/>
  <c r="BX178" i="3" s="1"/>
  <c r="BX179" i="3" s="1"/>
  <c r="BX180" i="3" s="1"/>
  <c r="BX181" i="3" s="1"/>
  <c r="BX182" i="3" s="1"/>
  <c r="BX183" i="3" s="1"/>
  <c r="BX184" i="3" s="1"/>
  <c r="BX185" i="3" s="1"/>
  <c r="BX186" i="3" s="1"/>
  <c r="BX187" i="3" s="1"/>
  <c r="BX188" i="3" s="1"/>
  <c r="BX189" i="3" s="1"/>
  <c r="BX190" i="3" s="1"/>
  <c r="BX191" i="3" s="1"/>
  <c r="BX192" i="3" s="1"/>
  <c r="BX193" i="3" s="1"/>
  <c r="BX194" i="3" s="1"/>
  <c r="BX195" i="3" s="1"/>
  <c r="BX196" i="3" s="1"/>
  <c r="BX197" i="3" s="1"/>
  <c r="BX198" i="3" s="1"/>
  <c r="BX199" i="3" s="1"/>
  <c r="BX200" i="3" s="1"/>
  <c r="BX201" i="3" s="1"/>
  <c r="BX202" i="3" s="1"/>
  <c r="BX203" i="3" s="1"/>
  <c r="BX204" i="3" s="1"/>
  <c r="BX205" i="3" s="1"/>
  <c r="BX206" i="3" s="1"/>
  <c r="BX207" i="3" s="1"/>
  <c r="BX208" i="3" s="1"/>
  <c r="BX209" i="3" s="1"/>
  <c r="BX210" i="3" s="1"/>
  <c r="BX211" i="3" s="1"/>
  <c r="BX212" i="3" s="1"/>
  <c r="BX213" i="3" s="1"/>
  <c r="BX214" i="3" s="1"/>
  <c r="BX215" i="3" s="1"/>
  <c r="BX216" i="3" s="1"/>
  <c r="BX217" i="3" s="1"/>
  <c r="BX218" i="3" s="1"/>
  <c r="BX219" i="3" s="1"/>
  <c r="BX220" i="3" s="1"/>
  <c r="BX221" i="3" s="1"/>
  <c r="BX222" i="3" s="1"/>
  <c r="BX223" i="3" s="1"/>
  <c r="BX224" i="3" s="1"/>
  <c r="BX225" i="3" s="1"/>
  <c r="BX226" i="3" s="1"/>
  <c r="BX227" i="3" s="1"/>
  <c r="BX228" i="3" s="1"/>
  <c r="BX229" i="3" s="1"/>
  <c r="BX230" i="3" s="1"/>
  <c r="BX231" i="3" s="1"/>
  <c r="BX232" i="3" s="1"/>
  <c r="BX233" i="3" s="1"/>
  <c r="BX234" i="3" s="1"/>
  <c r="BX235" i="3" s="1"/>
  <c r="BX236" i="3" s="1"/>
  <c r="BX237" i="3" s="1"/>
  <c r="BX238" i="3" s="1"/>
  <c r="BX239" i="3" s="1"/>
  <c r="BX240" i="3" s="1"/>
  <c r="BX241" i="3" s="1"/>
  <c r="BX242" i="3" s="1"/>
  <c r="BX243" i="3" s="1"/>
  <c r="BX244" i="3" s="1"/>
  <c r="BX245" i="3" s="1"/>
  <c r="BX246" i="3" s="1"/>
  <c r="BX247" i="3" s="1"/>
  <c r="BX248" i="3" s="1"/>
  <c r="BX249" i="3" s="1"/>
  <c r="BX250" i="3" s="1"/>
  <c r="BX251" i="3" s="1"/>
  <c r="BX252" i="3" s="1"/>
  <c r="BX253" i="3" s="1"/>
  <c r="BX254" i="3" s="1"/>
  <c r="BX255" i="3" s="1"/>
  <c r="BX256" i="3" s="1"/>
  <c r="BX257" i="3" s="1"/>
  <c r="BX258" i="3" s="1"/>
  <c r="BX259" i="3" s="1"/>
  <c r="BX260" i="3" s="1"/>
  <c r="BX261" i="3" s="1"/>
  <c r="BX262" i="3" s="1"/>
  <c r="BX263" i="3" s="1"/>
  <c r="BX264" i="3" s="1"/>
  <c r="BX265" i="3" s="1"/>
  <c r="BX266" i="3" s="1"/>
  <c r="BX267" i="3" s="1"/>
  <c r="BX268" i="3" s="1"/>
  <c r="BX269" i="3" s="1"/>
  <c r="BX270" i="3" s="1"/>
  <c r="BX271" i="3" s="1"/>
  <c r="BX272" i="3" s="1"/>
  <c r="BX273" i="3" s="1"/>
  <c r="BX274" i="3" s="1"/>
  <c r="BX275" i="3" s="1"/>
  <c r="BX276" i="3" s="1"/>
  <c r="BX277" i="3" s="1"/>
  <c r="BX278" i="3" s="1"/>
  <c r="BX279" i="3" s="1"/>
  <c r="BX280" i="3" s="1"/>
  <c r="BX281" i="3" s="1"/>
  <c r="BX282" i="3" s="1"/>
  <c r="BX283" i="3" s="1"/>
  <c r="BX284" i="3" s="1"/>
  <c r="BX285" i="3" s="1"/>
  <c r="BX286" i="3" s="1"/>
  <c r="BX287" i="3" s="1"/>
  <c r="BX288" i="3" s="1"/>
  <c r="BX289" i="3" s="1"/>
  <c r="BX290" i="3" s="1"/>
  <c r="BX291" i="3" s="1"/>
  <c r="BX292" i="3" s="1"/>
  <c r="BX293" i="3" s="1"/>
  <c r="BX294" i="3" s="1"/>
  <c r="BX295" i="3" s="1"/>
  <c r="BX296" i="3" s="1"/>
  <c r="BX297" i="3" s="1"/>
  <c r="BX298" i="3" s="1"/>
  <c r="BX299" i="3" s="1"/>
  <c r="BX300" i="3" s="1"/>
  <c r="BX301" i="3" s="1"/>
  <c r="BX302" i="3" s="1"/>
  <c r="BX303" i="3" s="1"/>
  <c r="BX304" i="3" s="1"/>
  <c r="BX305" i="3" s="1"/>
  <c r="BX306" i="3" s="1"/>
  <c r="BX307" i="3" s="1"/>
  <c r="BX308" i="3" s="1"/>
  <c r="BX309" i="3" s="1"/>
  <c r="BX310" i="3" s="1"/>
  <c r="BX311" i="3" s="1"/>
  <c r="BX312" i="3" s="1"/>
  <c r="BX313" i="3" s="1"/>
  <c r="BY161" i="3"/>
  <c r="BY162" i="3" s="1"/>
  <c r="BY163" i="3" s="1"/>
  <c r="BY164" i="3" s="1"/>
  <c r="BY165" i="3" s="1"/>
  <c r="BY166" i="3" s="1"/>
  <c r="BY167" i="3" s="1"/>
  <c r="BY168" i="3" s="1"/>
  <c r="BY169" i="3" s="1"/>
  <c r="BY170" i="3" s="1"/>
  <c r="BY171" i="3" s="1"/>
  <c r="BY172" i="3" s="1"/>
  <c r="BY173" i="3" s="1"/>
  <c r="BY174" i="3" s="1"/>
  <c r="BY175" i="3" s="1"/>
  <c r="BY176" i="3" s="1"/>
  <c r="BY177" i="3" s="1"/>
  <c r="BY178" i="3" s="1"/>
  <c r="BY179" i="3" s="1"/>
  <c r="BY180" i="3" s="1"/>
  <c r="BY181" i="3" s="1"/>
  <c r="BY182" i="3" s="1"/>
  <c r="BY183" i="3" s="1"/>
  <c r="BY184" i="3" s="1"/>
  <c r="BY185" i="3" s="1"/>
  <c r="BY186" i="3" s="1"/>
  <c r="BY187" i="3" s="1"/>
  <c r="BY188" i="3" s="1"/>
  <c r="BY189" i="3" s="1"/>
  <c r="BY190" i="3" s="1"/>
  <c r="BY191" i="3" s="1"/>
  <c r="BY192" i="3" s="1"/>
  <c r="BY193" i="3" s="1"/>
  <c r="BY194" i="3" s="1"/>
  <c r="BY195" i="3" s="1"/>
  <c r="BY196" i="3" s="1"/>
  <c r="BY197" i="3" s="1"/>
  <c r="BY198" i="3" s="1"/>
  <c r="BY199" i="3" s="1"/>
  <c r="BY200" i="3" s="1"/>
  <c r="BY201" i="3" s="1"/>
  <c r="BY202" i="3" s="1"/>
  <c r="BY203" i="3" s="1"/>
  <c r="BY204" i="3" s="1"/>
  <c r="BY205" i="3" s="1"/>
  <c r="BY206" i="3" s="1"/>
  <c r="BY207" i="3" s="1"/>
  <c r="BY208" i="3" s="1"/>
  <c r="BY209" i="3" s="1"/>
  <c r="BY210" i="3" s="1"/>
  <c r="BY211" i="3" s="1"/>
  <c r="BY212" i="3" s="1"/>
  <c r="BY213" i="3" s="1"/>
  <c r="BY214" i="3" s="1"/>
  <c r="BY215" i="3" s="1"/>
  <c r="BY216" i="3" s="1"/>
  <c r="BY217" i="3" s="1"/>
  <c r="BY218" i="3" s="1"/>
  <c r="BY219" i="3" s="1"/>
  <c r="BY220" i="3" s="1"/>
  <c r="BY221" i="3" s="1"/>
  <c r="BY222" i="3" s="1"/>
  <c r="BY223" i="3" s="1"/>
  <c r="BY224" i="3" s="1"/>
  <c r="BY225" i="3" s="1"/>
  <c r="BY226" i="3" s="1"/>
  <c r="BY227" i="3" s="1"/>
  <c r="BY228" i="3" s="1"/>
  <c r="BY229" i="3" s="1"/>
  <c r="BY230" i="3" s="1"/>
  <c r="BY231" i="3" s="1"/>
  <c r="BY232" i="3" s="1"/>
  <c r="BY233" i="3" s="1"/>
  <c r="BY234" i="3" s="1"/>
  <c r="BY235" i="3" s="1"/>
  <c r="BY236" i="3" s="1"/>
  <c r="BY237" i="3" s="1"/>
  <c r="BY238" i="3" s="1"/>
  <c r="BY239" i="3" s="1"/>
  <c r="BY240" i="3" s="1"/>
  <c r="BY241" i="3" s="1"/>
  <c r="BY242" i="3" s="1"/>
  <c r="BY243" i="3" s="1"/>
  <c r="BY244" i="3" s="1"/>
  <c r="BY245" i="3" s="1"/>
  <c r="BY246" i="3" s="1"/>
  <c r="BY247" i="3" s="1"/>
  <c r="BY248" i="3" s="1"/>
  <c r="BY249" i="3" s="1"/>
  <c r="BY250" i="3" s="1"/>
  <c r="BY251" i="3" s="1"/>
  <c r="BY252" i="3" s="1"/>
  <c r="BY253" i="3" s="1"/>
  <c r="BY254" i="3" s="1"/>
  <c r="BY255" i="3" s="1"/>
  <c r="BY256" i="3" s="1"/>
  <c r="BY257" i="3" s="1"/>
  <c r="BY258" i="3" s="1"/>
  <c r="BY259" i="3" s="1"/>
  <c r="BY260" i="3" s="1"/>
  <c r="BY261" i="3" s="1"/>
  <c r="BY262" i="3" s="1"/>
  <c r="BY263" i="3" s="1"/>
  <c r="BY264" i="3" s="1"/>
  <c r="BY265" i="3" s="1"/>
  <c r="BY266" i="3" s="1"/>
  <c r="BY267" i="3" s="1"/>
  <c r="BY268" i="3" s="1"/>
  <c r="BY269" i="3" s="1"/>
  <c r="BY270" i="3" s="1"/>
  <c r="BY271" i="3" s="1"/>
  <c r="BY272" i="3" s="1"/>
  <c r="BY273" i="3" s="1"/>
  <c r="BY274" i="3" s="1"/>
  <c r="BY275" i="3" s="1"/>
  <c r="BY276" i="3" s="1"/>
  <c r="BY277" i="3" s="1"/>
  <c r="BY278" i="3" s="1"/>
  <c r="BY279" i="3" s="1"/>
  <c r="BY280" i="3" s="1"/>
  <c r="BY281" i="3" s="1"/>
  <c r="BY282" i="3" s="1"/>
  <c r="BY283" i="3" s="1"/>
  <c r="BY284" i="3" s="1"/>
  <c r="BY285" i="3" s="1"/>
  <c r="BY286" i="3" s="1"/>
  <c r="BY287" i="3" s="1"/>
  <c r="BY288" i="3" s="1"/>
  <c r="BY289" i="3" s="1"/>
  <c r="BY290" i="3" s="1"/>
  <c r="BY291" i="3" s="1"/>
  <c r="BY292" i="3" s="1"/>
  <c r="BY293" i="3" s="1"/>
  <c r="BY294" i="3" s="1"/>
  <c r="BY295" i="3" s="1"/>
  <c r="BY296" i="3" s="1"/>
  <c r="BY297" i="3" s="1"/>
  <c r="BY298" i="3" s="1"/>
  <c r="BY299" i="3" s="1"/>
  <c r="BY300" i="3" s="1"/>
  <c r="BY301" i="3" s="1"/>
  <c r="BY302" i="3" s="1"/>
  <c r="BY303" i="3" s="1"/>
  <c r="BY304" i="3" s="1"/>
  <c r="BY305" i="3" s="1"/>
  <c r="BY306" i="3" s="1"/>
  <c r="BY307" i="3" s="1"/>
  <c r="BY308" i="3" s="1"/>
  <c r="BY309" i="3" s="1"/>
  <c r="BY310" i="3" s="1"/>
  <c r="BY311" i="3" s="1"/>
  <c r="BY312" i="3" s="1"/>
  <c r="BY313" i="3" s="1"/>
  <c r="BZ161" i="3"/>
  <c r="BZ162" i="3" s="1"/>
  <c r="BZ163" i="3" s="1"/>
  <c r="BZ164" i="3" s="1"/>
  <c r="BZ165" i="3" s="1"/>
  <c r="BZ166" i="3" s="1"/>
  <c r="BZ167" i="3" s="1"/>
  <c r="BZ168" i="3" s="1"/>
  <c r="BZ169" i="3" s="1"/>
  <c r="BZ170" i="3" s="1"/>
  <c r="BZ171" i="3" s="1"/>
  <c r="BZ172" i="3" s="1"/>
  <c r="BZ173" i="3" s="1"/>
  <c r="BZ174" i="3" s="1"/>
  <c r="BZ175" i="3" s="1"/>
  <c r="BZ176" i="3" s="1"/>
  <c r="BZ177" i="3" s="1"/>
  <c r="BZ178" i="3" s="1"/>
  <c r="BZ179" i="3" s="1"/>
  <c r="BZ180" i="3" s="1"/>
  <c r="BZ181" i="3" s="1"/>
  <c r="BZ182" i="3" s="1"/>
  <c r="BZ183" i="3" s="1"/>
  <c r="BZ184" i="3" s="1"/>
  <c r="BZ185" i="3" s="1"/>
  <c r="BZ186" i="3" s="1"/>
  <c r="BZ187" i="3" s="1"/>
  <c r="BZ188" i="3" s="1"/>
  <c r="BZ189" i="3" s="1"/>
  <c r="BZ190" i="3" s="1"/>
  <c r="BZ191" i="3" s="1"/>
  <c r="BZ192" i="3" s="1"/>
  <c r="BZ193" i="3" s="1"/>
  <c r="BZ194" i="3" s="1"/>
  <c r="BZ195" i="3" s="1"/>
  <c r="BZ196" i="3" s="1"/>
  <c r="BZ197" i="3" s="1"/>
  <c r="BZ198" i="3" s="1"/>
  <c r="BZ199" i="3" s="1"/>
  <c r="BZ200" i="3" s="1"/>
  <c r="BZ201" i="3" s="1"/>
  <c r="BZ202" i="3" s="1"/>
  <c r="BZ203" i="3" s="1"/>
  <c r="BZ204" i="3" s="1"/>
  <c r="BZ205" i="3" s="1"/>
  <c r="BZ206" i="3" s="1"/>
  <c r="BZ207" i="3" s="1"/>
  <c r="BZ208" i="3" s="1"/>
  <c r="BZ209" i="3" s="1"/>
  <c r="BZ210" i="3" s="1"/>
  <c r="BZ211" i="3" s="1"/>
  <c r="BZ212" i="3" s="1"/>
  <c r="BZ213" i="3" s="1"/>
  <c r="BZ214" i="3" s="1"/>
  <c r="BZ215" i="3" s="1"/>
  <c r="BZ216" i="3" s="1"/>
  <c r="BZ217" i="3" s="1"/>
  <c r="BZ218" i="3" s="1"/>
  <c r="BZ219" i="3" s="1"/>
  <c r="BZ220" i="3" s="1"/>
  <c r="BZ221" i="3" s="1"/>
  <c r="BZ222" i="3" s="1"/>
  <c r="BZ223" i="3" s="1"/>
  <c r="BZ224" i="3" s="1"/>
  <c r="BZ225" i="3" s="1"/>
  <c r="BZ226" i="3" s="1"/>
  <c r="BZ227" i="3" s="1"/>
  <c r="BZ228" i="3" s="1"/>
  <c r="BZ229" i="3" s="1"/>
  <c r="BZ230" i="3" s="1"/>
  <c r="BZ231" i="3" s="1"/>
  <c r="BZ232" i="3" s="1"/>
  <c r="BZ233" i="3" s="1"/>
  <c r="BZ234" i="3" s="1"/>
  <c r="BZ235" i="3" s="1"/>
  <c r="BZ236" i="3" s="1"/>
  <c r="BZ237" i="3" s="1"/>
  <c r="BZ238" i="3" s="1"/>
  <c r="BZ239" i="3" s="1"/>
  <c r="BZ240" i="3" s="1"/>
  <c r="BZ241" i="3" s="1"/>
  <c r="BZ242" i="3" s="1"/>
  <c r="BZ243" i="3" s="1"/>
  <c r="BZ244" i="3" s="1"/>
  <c r="BZ245" i="3" s="1"/>
  <c r="BZ246" i="3" s="1"/>
  <c r="BZ247" i="3" s="1"/>
  <c r="BZ248" i="3" s="1"/>
  <c r="BZ249" i="3" s="1"/>
  <c r="BZ250" i="3" s="1"/>
  <c r="BZ251" i="3" s="1"/>
  <c r="BZ252" i="3" s="1"/>
  <c r="BZ253" i="3" s="1"/>
  <c r="BZ254" i="3" s="1"/>
  <c r="BZ255" i="3" s="1"/>
  <c r="BZ256" i="3" s="1"/>
  <c r="BZ257" i="3" s="1"/>
  <c r="BZ258" i="3" s="1"/>
  <c r="BZ259" i="3" s="1"/>
  <c r="BZ260" i="3" s="1"/>
  <c r="BZ261" i="3" s="1"/>
  <c r="BZ262" i="3" s="1"/>
  <c r="BZ263" i="3" s="1"/>
  <c r="BZ264" i="3" s="1"/>
  <c r="BZ265" i="3" s="1"/>
  <c r="BZ266" i="3" s="1"/>
  <c r="BZ267" i="3" s="1"/>
  <c r="BZ268" i="3" s="1"/>
  <c r="BZ269" i="3" s="1"/>
  <c r="BZ270" i="3" s="1"/>
  <c r="BZ271" i="3" s="1"/>
  <c r="BZ272" i="3" s="1"/>
  <c r="BZ273" i="3" s="1"/>
  <c r="BZ274" i="3" s="1"/>
  <c r="BZ275" i="3" s="1"/>
  <c r="BZ276" i="3" s="1"/>
  <c r="BZ277" i="3" s="1"/>
  <c r="BZ278" i="3" s="1"/>
  <c r="BZ279" i="3" s="1"/>
  <c r="BZ280" i="3" s="1"/>
  <c r="BZ281" i="3" s="1"/>
  <c r="BZ282" i="3" s="1"/>
  <c r="BZ283" i="3" s="1"/>
  <c r="BZ284" i="3" s="1"/>
  <c r="BZ285" i="3" s="1"/>
  <c r="BZ286" i="3" s="1"/>
  <c r="BZ287" i="3" s="1"/>
  <c r="BZ288" i="3" s="1"/>
  <c r="BZ289" i="3" s="1"/>
  <c r="BZ290" i="3" s="1"/>
  <c r="BZ291" i="3" s="1"/>
  <c r="BZ292" i="3" s="1"/>
  <c r="BZ293" i="3" s="1"/>
  <c r="BZ294" i="3" s="1"/>
  <c r="BZ295" i="3" s="1"/>
  <c r="BZ296" i="3" s="1"/>
  <c r="BZ297" i="3" s="1"/>
  <c r="BZ298" i="3" s="1"/>
  <c r="BZ299" i="3" s="1"/>
  <c r="BZ300" i="3" s="1"/>
  <c r="BZ301" i="3" s="1"/>
  <c r="BZ302" i="3" s="1"/>
  <c r="BZ303" i="3" s="1"/>
  <c r="BZ304" i="3" s="1"/>
  <c r="BZ305" i="3" s="1"/>
  <c r="BZ306" i="3" s="1"/>
  <c r="BZ307" i="3" s="1"/>
  <c r="BZ308" i="3" s="1"/>
  <c r="BZ309" i="3" s="1"/>
  <c r="BZ310" i="3" s="1"/>
  <c r="BZ311" i="3" s="1"/>
  <c r="BZ312" i="3" s="1"/>
  <c r="BZ313" i="3" s="1"/>
  <c r="CA161" i="3"/>
  <c r="CA162" i="3" s="1"/>
  <c r="CA163" i="3" s="1"/>
  <c r="CA164" i="3" s="1"/>
  <c r="CA165" i="3" s="1"/>
  <c r="CA166" i="3" s="1"/>
  <c r="CA167" i="3" s="1"/>
  <c r="CA168" i="3" s="1"/>
  <c r="CA169" i="3" s="1"/>
  <c r="CA170" i="3" s="1"/>
  <c r="CA171" i="3" s="1"/>
  <c r="CA172" i="3" s="1"/>
  <c r="CA173" i="3" s="1"/>
  <c r="CA174" i="3" s="1"/>
  <c r="CA175" i="3" s="1"/>
  <c r="CA176" i="3" s="1"/>
  <c r="CA177" i="3" s="1"/>
  <c r="CA178" i="3" s="1"/>
  <c r="CA179" i="3" s="1"/>
  <c r="CA180" i="3" s="1"/>
  <c r="CA181" i="3" s="1"/>
  <c r="CA182" i="3" s="1"/>
  <c r="CA183" i="3" s="1"/>
  <c r="CA184" i="3" s="1"/>
  <c r="CA185" i="3" s="1"/>
  <c r="CA186" i="3" s="1"/>
  <c r="CA187" i="3" s="1"/>
  <c r="CA188" i="3" s="1"/>
  <c r="CA189" i="3" s="1"/>
  <c r="CA190" i="3" s="1"/>
  <c r="CA191" i="3" s="1"/>
  <c r="CA192" i="3" s="1"/>
  <c r="CA193" i="3" s="1"/>
  <c r="CA194" i="3" s="1"/>
  <c r="CA195" i="3" s="1"/>
  <c r="CA196" i="3" s="1"/>
  <c r="CA197" i="3" s="1"/>
  <c r="CA198" i="3" s="1"/>
  <c r="CA199" i="3" s="1"/>
  <c r="CA200" i="3" s="1"/>
  <c r="CA201" i="3" s="1"/>
  <c r="CA202" i="3" s="1"/>
  <c r="CA203" i="3" s="1"/>
  <c r="CA204" i="3" s="1"/>
  <c r="CA205" i="3" s="1"/>
  <c r="CA206" i="3" s="1"/>
  <c r="CA207" i="3" s="1"/>
  <c r="CA208" i="3" s="1"/>
  <c r="CA209" i="3" s="1"/>
  <c r="CA210" i="3" s="1"/>
  <c r="CA211" i="3" s="1"/>
  <c r="CA212" i="3" s="1"/>
  <c r="CA213" i="3" s="1"/>
  <c r="CA214" i="3" s="1"/>
  <c r="CA215" i="3" s="1"/>
  <c r="CA216" i="3" s="1"/>
  <c r="CA217" i="3" s="1"/>
  <c r="CA218" i="3" s="1"/>
  <c r="CA219" i="3" s="1"/>
  <c r="CA220" i="3" s="1"/>
  <c r="CA221" i="3" s="1"/>
  <c r="CA222" i="3" s="1"/>
  <c r="CA223" i="3" s="1"/>
  <c r="CA224" i="3" s="1"/>
  <c r="CA225" i="3" s="1"/>
  <c r="CA226" i="3" s="1"/>
  <c r="CA227" i="3" s="1"/>
  <c r="CA228" i="3" s="1"/>
  <c r="CA229" i="3" s="1"/>
  <c r="CA230" i="3" s="1"/>
  <c r="CA231" i="3" s="1"/>
  <c r="CA232" i="3" s="1"/>
  <c r="CA233" i="3" s="1"/>
  <c r="CA234" i="3" s="1"/>
  <c r="CA235" i="3" s="1"/>
  <c r="CA236" i="3" s="1"/>
  <c r="CA237" i="3" s="1"/>
  <c r="CA238" i="3" s="1"/>
  <c r="CA239" i="3" s="1"/>
  <c r="CA240" i="3" s="1"/>
  <c r="CA241" i="3" s="1"/>
  <c r="CA242" i="3" s="1"/>
  <c r="CA243" i="3" s="1"/>
  <c r="CA244" i="3" s="1"/>
  <c r="CA245" i="3" s="1"/>
  <c r="CA246" i="3" s="1"/>
  <c r="CA247" i="3" s="1"/>
  <c r="CA248" i="3" s="1"/>
  <c r="CA249" i="3" s="1"/>
  <c r="CA250" i="3" s="1"/>
  <c r="CA251" i="3" s="1"/>
  <c r="CA252" i="3" s="1"/>
  <c r="CA253" i="3" s="1"/>
  <c r="CA254" i="3" s="1"/>
  <c r="CA255" i="3" s="1"/>
  <c r="CA256" i="3" s="1"/>
  <c r="CA257" i="3" s="1"/>
  <c r="CA258" i="3" s="1"/>
  <c r="CA259" i="3" s="1"/>
  <c r="CA260" i="3" s="1"/>
  <c r="CA261" i="3" s="1"/>
  <c r="CA262" i="3" s="1"/>
  <c r="CA263" i="3" s="1"/>
  <c r="CA264" i="3" s="1"/>
  <c r="CA265" i="3" s="1"/>
  <c r="CA266" i="3" s="1"/>
  <c r="CA267" i="3" s="1"/>
  <c r="CA268" i="3" s="1"/>
  <c r="CA269" i="3" s="1"/>
  <c r="CA270" i="3" s="1"/>
  <c r="CA271" i="3" s="1"/>
  <c r="CA272" i="3" s="1"/>
  <c r="CA273" i="3" s="1"/>
  <c r="CA274" i="3" s="1"/>
  <c r="CA275" i="3" s="1"/>
  <c r="CA276" i="3" s="1"/>
  <c r="CA277" i="3" s="1"/>
  <c r="CA278" i="3" s="1"/>
  <c r="CA279" i="3" s="1"/>
  <c r="CA280" i="3" s="1"/>
  <c r="CA281" i="3" s="1"/>
  <c r="CA282" i="3" s="1"/>
  <c r="CA283" i="3" s="1"/>
  <c r="CA284" i="3" s="1"/>
  <c r="CA285" i="3" s="1"/>
  <c r="CA286" i="3" s="1"/>
  <c r="CA287" i="3" s="1"/>
  <c r="CA288" i="3" s="1"/>
  <c r="CA289" i="3" s="1"/>
  <c r="CA290" i="3" s="1"/>
  <c r="CA291" i="3" s="1"/>
  <c r="CA292" i="3" s="1"/>
  <c r="CA293" i="3" s="1"/>
  <c r="CA294" i="3" s="1"/>
  <c r="CA295" i="3" s="1"/>
  <c r="CA296" i="3" s="1"/>
  <c r="CA297" i="3" s="1"/>
  <c r="CA298" i="3" s="1"/>
  <c r="CA299" i="3" s="1"/>
  <c r="CA300" i="3" s="1"/>
  <c r="CA301" i="3" s="1"/>
  <c r="CA302" i="3" s="1"/>
  <c r="CA303" i="3" s="1"/>
  <c r="CA304" i="3" s="1"/>
  <c r="CA305" i="3" s="1"/>
  <c r="CA306" i="3" s="1"/>
  <c r="CA307" i="3" s="1"/>
  <c r="CA308" i="3" s="1"/>
  <c r="CA309" i="3" s="1"/>
  <c r="CA310" i="3" s="1"/>
  <c r="CA311" i="3" s="1"/>
  <c r="CA312" i="3" s="1"/>
  <c r="CA313" i="3" s="1"/>
  <c r="CB161" i="3"/>
  <c r="CB162" i="3" s="1"/>
  <c r="CB163" i="3" s="1"/>
  <c r="CB164" i="3" s="1"/>
  <c r="CB165" i="3" s="1"/>
  <c r="CB166" i="3" s="1"/>
  <c r="CB167" i="3" s="1"/>
  <c r="CB168" i="3" s="1"/>
  <c r="CB169" i="3" s="1"/>
  <c r="CB170" i="3" s="1"/>
  <c r="CB171" i="3" s="1"/>
  <c r="CB172" i="3" s="1"/>
  <c r="CB173" i="3" s="1"/>
  <c r="CB174" i="3" s="1"/>
  <c r="CB175" i="3" s="1"/>
  <c r="CB176" i="3" s="1"/>
  <c r="CB177" i="3" s="1"/>
  <c r="CB178" i="3" s="1"/>
  <c r="CB179" i="3" s="1"/>
  <c r="CB180" i="3" s="1"/>
  <c r="CB181" i="3" s="1"/>
  <c r="CB182" i="3" s="1"/>
  <c r="CB183" i="3" s="1"/>
  <c r="CB184" i="3" s="1"/>
  <c r="CB185" i="3" s="1"/>
  <c r="CB186" i="3" s="1"/>
  <c r="CB187" i="3" s="1"/>
  <c r="CB188" i="3" s="1"/>
  <c r="CB189" i="3" s="1"/>
  <c r="CB190" i="3" s="1"/>
  <c r="CB191" i="3" s="1"/>
  <c r="CB192" i="3" s="1"/>
  <c r="CB193" i="3" s="1"/>
  <c r="CB194" i="3" s="1"/>
  <c r="CB195" i="3" s="1"/>
  <c r="CB196" i="3" s="1"/>
  <c r="CB197" i="3" s="1"/>
  <c r="CB198" i="3" s="1"/>
  <c r="CB199" i="3" s="1"/>
  <c r="CB200" i="3" s="1"/>
  <c r="CB201" i="3" s="1"/>
  <c r="CB202" i="3" s="1"/>
  <c r="CB203" i="3" s="1"/>
  <c r="CB204" i="3" s="1"/>
  <c r="CB205" i="3" s="1"/>
  <c r="CB206" i="3" s="1"/>
  <c r="CB207" i="3" s="1"/>
  <c r="CB208" i="3" s="1"/>
  <c r="CB209" i="3" s="1"/>
  <c r="CB210" i="3" s="1"/>
  <c r="CB211" i="3" s="1"/>
  <c r="CB212" i="3" s="1"/>
  <c r="CB213" i="3" s="1"/>
  <c r="CB214" i="3" s="1"/>
  <c r="CB215" i="3" s="1"/>
  <c r="CB216" i="3" s="1"/>
  <c r="CB217" i="3" s="1"/>
  <c r="CB218" i="3" s="1"/>
  <c r="CB219" i="3" s="1"/>
  <c r="CB220" i="3" s="1"/>
  <c r="CB221" i="3" s="1"/>
  <c r="CB222" i="3" s="1"/>
  <c r="CB223" i="3" s="1"/>
  <c r="CB224" i="3" s="1"/>
  <c r="CB225" i="3" s="1"/>
  <c r="CB226" i="3" s="1"/>
  <c r="CB227" i="3" s="1"/>
  <c r="CB228" i="3" s="1"/>
  <c r="CB229" i="3" s="1"/>
  <c r="CB230" i="3" s="1"/>
  <c r="CB231" i="3" s="1"/>
  <c r="CB232" i="3" s="1"/>
  <c r="CB233" i="3" s="1"/>
  <c r="CB234" i="3" s="1"/>
  <c r="CB235" i="3" s="1"/>
  <c r="CB236" i="3" s="1"/>
  <c r="CB237" i="3" s="1"/>
  <c r="CB238" i="3" s="1"/>
  <c r="CB239" i="3" s="1"/>
  <c r="CB240" i="3" s="1"/>
  <c r="CB241" i="3" s="1"/>
  <c r="CB242" i="3" s="1"/>
  <c r="CB243" i="3" s="1"/>
  <c r="CB244" i="3" s="1"/>
  <c r="CB245" i="3" s="1"/>
  <c r="CB246" i="3" s="1"/>
  <c r="CB247" i="3" s="1"/>
  <c r="CB248" i="3" s="1"/>
  <c r="CB249" i="3" s="1"/>
  <c r="CB250" i="3" s="1"/>
  <c r="CB251" i="3" s="1"/>
  <c r="CB252" i="3" s="1"/>
  <c r="CB253" i="3" s="1"/>
  <c r="CB254" i="3" s="1"/>
  <c r="CB255" i="3" s="1"/>
  <c r="CB256" i="3" s="1"/>
  <c r="CB257" i="3" s="1"/>
  <c r="CB258" i="3" s="1"/>
  <c r="CB259" i="3" s="1"/>
  <c r="CB260" i="3" s="1"/>
  <c r="CB261" i="3" s="1"/>
  <c r="CB262" i="3" s="1"/>
  <c r="CB263" i="3" s="1"/>
  <c r="CB264" i="3" s="1"/>
  <c r="CB265" i="3" s="1"/>
  <c r="CB266" i="3" s="1"/>
  <c r="CB267" i="3" s="1"/>
  <c r="CB268" i="3" s="1"/>
  <c r="CB269" i="3" s="1"/>
  <c r="CB270" i="3" s="1"/>
  <c r="CB271" i="3" s="1"/>
  <c r="CB272" i="3" s="1"/>
  <c r="CB273" i="3" s="1"/>
  <c r="CB274" i="3" s="1"/>
  <c r="CB275" i="3" s="1"/>
  <c r="CB276" i="3" s="1"/>
  <c r="CB277" i="3" s="1"/>
  <c r="CB278" i="3" s="1"/>
  <c r="CB279" i="3" s="1"/>
  <c r="CB280" i="3" s="1"/>
  <c r="CB281" i="3" s="1"/>
  <c r="CB282" i="3" s="1"/>
  <c r="CB283" i="3" s="1"/>
  <c r="CB284" i="3" s="1"/>
  <c r="CB285" i="3" s="1"/>
  <c r="CB286" i="3" s="1"/>
  <c r="CB287" i="3" s="1"/>
  <c r="CB288" i="3" s="1"/>
  <c r="CB289" i="3" s="1"/>
  <c r="CB290" i="3" s="1"/>
  <c r="CB291" i="3" s="1"/>
  <c r="CB292" i="3" s="1"/>
  <c r="CB293" i="3" s="1"/>
  <c r="CB294" i="3" s="1"/>
  <c r="CB295" i="3" s="1"/>
  <c r="CB296" i="3" s="1"/>
  <c r="CB297" i="3" s="1"/>
  <c r="CB298" i="3" s="1"/>
  <c r="CB299" i="3" s="1"/>
  <c r="CB300" i="3" s="1"/>
  <c r="CB301" i="3" s="1"/>
  <c r="CB302" i="3" s="1"/>
  <c r="CB303" i="3" s="1"/>
  <c r="CB304" i="3" s="1"/>
  <c r="CB305" i="3" s="1"/>
  <c r="CB306" i="3" s="1"/>
  <c r="CB307" i="3" s="1"/>
  <c r="CB308" i="3" s="1"/>
  <c r="CB309" i="3" s="1"/>
  <c r="CB310" i="3" s="1"/>
  <c r="CB311" i="3" s="1"/>
  <c r="CB312" i="3" s="1"/>
  <c r="CB313" i="3" s="1"/>
  <c r="CC161" i="3"/>
  <c r="CC162" i="3" s="1"/>
  <c r="CC163" i="3" s="1"/>
  <c r="CC164" i="3" s="1"/>
  <c r="CC165" i="3" s="1"/>
  <c r="CC166" i="3" s="1"/>
  <c r="CC167" i="3" s="1"/>
  <c r="CC168" i="3" s="1"/>
  <c r="CC169" i="3" s="1"/>
  <c r="CC170" i="3" s="1"/>
  <c r="CC171" i="3" s="1"/>
  <c r="CC172" i="3" s="1"/>
  <c r="CC173" i="3" s="1"/>
  <c r="CC174" i="3" s="1"/>
  <c r="CC175" i="3" s="1"/>
  <c r="CC176" i="3" s="1"/>
  <c r="CC177" i="3" s="1"/>
  <c r="CC178" i="3" s="1"/>
  <c r="CC179" i="3" s="1"/>
  <c r="CC180" i="3" s="1"/>
  <c r="CC181" i="3" s="1"/>
  <c r="CC182" i="3" s="1"/>
  <c r="CC183" i="3" s="1"/>
  <c r="CC184" i="3" s="1"/>
  <c r="CC185" i="3" s="1"/>
  <c r="CC186" i="3" s="1"/>
  <c r="CC187" i="3" s="1"/>
  <c r="CC188" i="3" s="1"/>
  <c r="CC189" i="3" s="1"/>
  <c r="CC190" i="3" s="1"/>
  <c r="CC191" i="3" s="1"/>
  <c r="CC192" i="3" s="1"/>
  <c r="CC193" i="3" s="1"/>
  <c r="CC194" i="3" s="1"/>
  <c r="CC195" i="3" s="1"/>
  <c r="CC196" i="3" s="1"/>
  <c r="CC197" i="3" s="1"/>
  <c r="CC198" i="3" s="1"/>
  <c r="CC199" i="3" s="1"/>
  <c r="CC200" i="3" s="1"/>
  <c r="CC201" i="3" s="1"/>
  <c r="CC202" i="3" s="1"/>
  <c r="CC203" i="3" s="1"/>
  <c r="CC204" i="3" s="1"/>
  <c r="CC205" i="3" s="1"/>
  <c r="CC206" i="3" s="1"/>
  <c r="CC207" i="3" s="1"/>
  <c r="CC208" i="3" s="1"/>
  <c r="CC209" i="3" s="1"/>
  <c r="CC210" i="3" s="1"/>
  <c r="CC211" i="3" s="1"/>
  <c r="CC212" i="3" s="1"/>
  <c r="CC213" i="3" s="1"/>
  <c r="CC214" i="3" s="1"/>
  <c r="CC215" i="3" s="1"/>
  <c r="CC216" i="3" s="1"/>
  <c r="CC217" i="3" s="1"/>
  <c r="CC218" i="3" s="1"/>
  <c r="CC219" i="3" s="1"/>
  <c r="CC220" i="3" s="1"/>
  <c r="CC221" i="3" s="1"/>
  <c r="CC222" i="3" s="1"/>
  <c r="CC223" i="3" s="1"/>
  <c r="CC224" i="3" s="1"/>
  <c r="CC225" i="3" s="1"/>
  <c r="CC226" i="3" s="1"/>
  <c r="CC227" i="3" s="1"/>
  <c r="CC228" i="3" s="1"/>
  <c r="CC229" i="3" s="1"/>
  <c r="CC230" i="3" s="1"/>
  <c r="CC231" i="3" s="1"/>
  <c r="CC232" i="3" s="1"/>
  <c r="CC233" i="3" s="1"/>
  <c r="CC234" i="3" s="1"/>
  <c r="CC235" i="3" s="1"/>
  <c r="CC236" i="3" s="1"/>
  <c r="CC237" i="3" s="1"/>
  <c r="CC238" i="3" s="1"/>
  <c r="CC239" i="3" s="1"/>
  <c r="CC240" i="3" s="1"/>
  <c r="CC241" i="3" s="1"/>
  <c r="CC242" i="3" s="1"/>
  <c r="CC243" i="3" s="1"/>
  <c r="CC244" i="3" s="1"/>
  <c r="CC245" i="3" s="1"/>
  <c r="CC246" i="3" s="1"/>
  <c r="CC247" i="3" s="1"/>
  <c r="CC248" i="3" s="1"/>
  <c r="CC249" i="3" s="1"/>
  <c r="CC250" i="3" s="1"/>
  <c r="CC251" i="3" s="1"/>
  <c r="CC252" i="3" s="1"/>
  <c r="CC253" i="3" s="1"/>
  <c r="CC254" i="3" s="1"/>
  <c r="CC255" i="3" s="1"/>
  <c r="CC256" i="3" s="1"/>
  <c r="CC257" i="3" s="1"/>
  <c r="CC258" i="3" s="1"/>
  <c r="CC259" i="3" s="1"/>
  <c r="CC260" i="3" s="1"/>
  <c r="CC261" i="3" s="1"/>
  <c r="CC262" i="3" s="1"/>
  <c r="CC263" i="3" s="1"/>
  <c r="CC264" i="3" s="1"/>
  <c r="CC265" i="3" s="1"/>
  <c r="CC266" i="3" s="1"/>
  <c r="CC267" i="3" s="1"/>
  <c r="CC268" i="3" s="1"/>
  <c r="CC269" i="3" s="1"/>
  <c r="CC270" i="3" s="1"/>
  <c r="CC271" i="3" s="1"/>
  <c r="CC272" i="3" s="1"/>
  <c r="CC273" i="3" s="1"/>
  <c r="CC274" i="3" s="1"/>
  <c r="CC275" i="3" s="1"/>
  <c r="CC276" i="3" s="1"/>
  <c r="CC277" i="3" s="1"/>
  <c r="CC278" i="3" s="1"/>
  <c r="CC279" i="3" s="1"/>
  <c r="CC280" i="3" s="1"/>
  <c r="CC281" i="3" s="1"/>
  <c r="CC282" i="3" s="1"/>
  <c r="CC283" i="3" s="1"/>
  <c r="CC284" i="3" s="1"/>
  <c r="CC285" i="3" s="1"/>
  <c r="CC286" i="3" s="1"/>
  <c r="CC287" i="3" s="1"/>
  <c r="CC288" i="3" s="1"/>
  <c r="CC289" i="3" s="1"/>
  <c r="CC290" i="3" s="1"/>
  <c r="CC291" i="3" s="1"/>
  <c r="CC292" i="3" s="1"/>
  <c r="CC293" i="3" s="1"/>
  <c r="CC294" i="3" s="1"/>
  <c r="CC295" i="3" s="1"/>
  <c r="CC296" i="3" s="1"/>
  <c r="CC297" i="3" s="1"/>
  <c r="CC298" i="3" s="1"/>
  <c r="CC299" i="3" s="1"/>
  <c r="CC300" i="3" s="1"/>
  <c r="CC301" i="3" s="1"/>
  <c r="CC302" i="3" s="1"/>
  <c r="CC303" i="3" s="1"/>
  <c r="CC304" i="3" s="1"/>
  <c r="CC305" i="3" s="1"/>
  <c r="CC306" i="3" s="1"/>
  <c r="CC307" i="3" s="1"/>
  <c r="CC308" i="3" s="1"/>
  <c r="CC309" i="3" s="1"/>
  <c r="CC310" i="3" s="1"/>
  <c r="CC311" i="3" s="1"/>
  <c r="CC312" i="3" s="1"/>
  <c r="CC313" i="3" s="1"/>
  <c r="CD161" i="3"/>
  <c r="CD162" i="3" s="1"/>
  <c r="CD163" i="3" s="1"/>
  <c r="CD164" i="3" s="1"/>
  <c r="CD165" i="3" s="1"/>
  <c r="CD166" i="3" s="1"/>
  <c r="CD167" i="3" s="1"/>
  <c r="CD168" i="3" s="1"/>
  <c r="CD169" i="3" s="1"/>
  <c r="CD170" i="3" s="1"/>
  <c r="CD171" i="3" s="1"/>
  <c r="CD172" i="3" s="1"/>
  <c r="CD173" i="3" s="1"/>
  <c r="CD174" i="3" s="1"/>
  <c r="CD175" i="3" s="1"/>
  <c r="CD176" i="3" s="1"/>
  <c r="CD177" i="3" s="1"/>
  <c r="CD178" i="3" s="1"/>
  <c r="CD179" i="3" s="1"/>
  <c r="CD180" i="3" s="1"/>
  <c r="CD181" i="3" s="1"/>
  <c r="CD182" i="3" s="1"/>
  <c r="CD183" i="3" s="1"/>
  <c r="CD184" i="3" s="1"/>
  <c r="CD185" i="3" s="1"/>
  <c r="CD186" i="3" s="1"/>
  <c r="CD187" i="3" s="1"/>
  <c r="CD188" i="3" s="1"/>
  <c r="CD189" i="3" s="1"/>
  <c r="CD190" i="3" s="1"/>
  <c r="CD191" i="3" s="1"/>
  <c r="CD192" i="3" s="1"/>
  <c r="CD193" i="3" s="1"/>
  <c r="CD194" i="3" s="1"/>
  <c r="CD195" i="3" s="1"/>
  <c r="CD196" i="3" s="1"/>
  <c r="CD197" i="3" s="1"/>
  <c r="CD198" i="3" s="1"/>
  <c r="CD199" i="3" s="1"/>
  <c r="CD200" i="3" s="1"/>
  <c r="CD201" i="3" s="1"/>
  <c r="CD202" i="3" s="1"/>
  <c r="CD203" i="3" s="1"/>
  <c r="CD204" i="3" s="1"/>
  <c r="CD205" i="3" s="1"/>
  <c r="CD206" i="3" s="1"/>
  <c r="CD207" i="3" s="1"/>
  <c r="CD208" i="3" s="1"/>
  <c r="CD209" i="3" s="1"/>
  <c r="CD210" i="3" s="1"/>
  <c r="CD211" i="3" s="1"/>
  <c r="CD212" i="3" s="1"/>
  <c r="CD213" i="3" s="1"/>
  <c r="CD214" i="3" s="1"/>
  <c r="CD215" i="3" s="1"/>
  <c r="CD216" i="3" s="1"/>
  <c r="CD217" i="3" s="1"/>
  <c r="CD218" i="3" s="1"/>
  <c r="CD219" i="3" s="1"/>
  <c r="CD220" i="3" s="1"/>
  <c r="CD221" i="3" s="1"/>
  <c r="CD222" i="3" s="1"/>
  <c r="CD223" i="3" s="1"/>
  <c r="CD224" i="3" s="1"/>
  <c r="CD225" i="3" s="1"/>
  <c r="CD226" i="3" s="1"/>
  <c r="CD227" i="3" s="1"/>
  <c r="CD228" i="3" s="1"/>
  <c r="CD229" i="3" s="1"/>
  <c r="CD230" i="3" s="1"/>
  <c r="CD231" i="3" s="1"/>
  <c r="CD232" i="3" s="1"/>
  <c r="CD233" i="3" s="1"/>
  <c r="CD234" i="3" s="1"/>
  <c r="CD235" i="3" s="1"/>
  <c r="CD236" i="3" s="1"/>
  <c r="CD237" i="3" s="1"/>
  <c r="CD238" i="3" s="1"/>
  <c r="CD239" i="3" s="1"/>
  <c r="CD240" i="3" s="1"/>
  <c r="CD241" i="3" s="1"/>
  <c r="CD242" i="3" s="1"/>
  <c r="CD243" i="3" s="1"/>
  <c r="CD244" i="3" s="1"/>
  <c r="CD245" i="3" s="1"/>
  <c r="CD246" i="3" s="1"/>
  <c r="CD247" i="3" s="1"/>
  <c r="CD248" i="3" s="1"/>
  <c r="CD249" i="3" s="1"/>
  <c r="CD250" i="3" s="1"/>
  <c r="CD251" i="3" s="1"/>
  <c r="CD252" i="3" s="1"/>
  <c r="CD253" i="3" s="1"/>
  <c r="CD254" i="3" s="1"/>
  <c r="CD255" i="3" s="1"/>
  <c r="CD256" i="3" s="1"/>
  <c r="CD257" i="3" s="1"/>
  <c r="CD258" i="3" s="1"/>
  <c r="CD259" i="3" s="1"/>
  <c r="CD260" i="3" s="1"/>
  <c r="CD261" i="3" s="1"/>
  <c r="CD262" i="3" s="1"/>
  <c r="CD263" i="3" s="1"/>
  <c r="CD264" i="3" s="1"/>
  <c r="CD265" i="3" s="1"/>
  <c r="CD266" i="3" s="1"/>
  <c r="CD267" i="3" s="1"/>
  <c r="CD268" i="3" s="1"/>
  <c r="CD269" i="3" s="1"/>
  <c r="CD270" i="3" s="1"/>
  <c r="CD271" i="3" s="1"/>
  <c r="CD272" i="3" s="1"/>
  <c r="CD273" i="3" s="1"/>
  <c r="CD274" i="3" s="1"/>
  <c r="CD275" i="3" s="1"/>
  <c r="CD276" i="3" s="1"/>
  <c r="CD277" i="3" s="1"/>
  <c r="CD278" i="3" s="1"/>
  <c r="CD279" i="3" s="1"/>
  <c r="CD280" i="3" s="1"/>
  <c r="CD281" i="3" s="1"/>
  <c r="CD282" i="3" s="1"/>
  <c r="CD283" i="3" s="1"/>
  <c r="CD284" i="3" s="1"/>
  <c r="CD285" i="3" s="1"/>
  <c r="CD286" i="3" s="1"/>
  <c r="CD287" i="3" s="1"/>
  <c r="CD288" i="3" s="1"/>
  <c r="CD289" i="3" s="1"/>
  <c r="CD290" i="3" s="1"/>
  <c r="CD291" i="3" s="1"/>
  <c r="CD292" i="3" s="1"/>
  <c r="CD293" i="3" s="1"/>
  <c r="CD294" i="3" s="1"/>
  <c r="CD295" i="3" s="1"/>
  <c r="CD296" i="3" s="1"/>
  <c r="CD297" i="3" s="1"/>
  <c r="CD298" i="3" s="1"/>
  <c r="CD299" i="3" s="1"/>
  <c r="CD300" i="3" s="1"/>
  <c r="CD301" i="3" s="1"/>
  <c r="CD302" i="3" s="1"/>
  <c r="CD303" i="3" s="1"/>
  <c r="CD304" i="3" s="1"/>
  <c r="CD305" i="3" s="1"/>
  <c r="CD306" i="3" s="1"/>
  <c r="CD307" i="3" s="1"/>
  <c r="CD308" i="3" s="1"/>
  <c r="CD309" i="3" s="1"/>
  <c r="CD310" i="3" s="1"/>
  <c r="CD311" i="3" s="1"/>
  <c r="CD312" i="3" s="1"/>
  <c r="CD313" i="3" s="1"/>
  <c r="CE161" i="3"/>
  <c r="CE162" i="3" s="1"/>
  <c r="CE163" i="3" s="1"/>
  <c r="CE164" i="3" s="1"/>
  <c r="CE165" i="3" s="1"/>
  <c r="CE166" i="3" s="1"/>
  <c r="CE167" i="3" s="1"/>
  <c r="CE168" i="3" s="1"/>
  <c r="CE169" i="3" s="1"/>
  <c r="CE170" i="3" s="1"/>
  <c r="CE171" i="3" s="1"/>
  <c r="CE172" i="3" s="1"/>
  <c r="CE173" i="3" s="1"/>
  <c r="CE174" i="3" s="1"/>
  <c r="CE175" i="3" s="1"/>
  <c r="CE176" i="3" s="1"/>
  <c r="CE177" i="3" s="1"/>
  <c r="CE178" i="3" s="1"/>
  <c r="CE179" i="3" s="1"/>
  <c r="CE180" i="3" s="1"/>
  <c r="CE181" i="3" s="1"/>
  <c r="CE182" i="3" s="1"/>
  <c r="CE183" i="3" s="1"/>
  <c r="CE184" i="3" s="1"/>
  <c r="CE185" i="3" s="1"/>
  <c r="CE186" i="3" s="1"/>
  <c r="CE187" i="3" s="1"/>
  <c r="CE188" i="3" s="1"/>
  <c r="CE189" i="3" s="1"/>
  <c r="CE190" i="3" s="1"/>
  <c r="CE191" i="3" s="1"/>
  <c r="CE192" i="3" s="1"/>
  <c r="CE193" i="3" s="1"/>
  <c r="CE194" i="3" s="1"/>
  <c r="CE195" i="3" s="1"/>
  <c r="CE196" i="3" s="1"/>
  <c r="CE197" i="3" s="1"/>
  <c r="CE198" i="3" s="1"/>
  <c r="CE199" i="3" s="1"/>
  <c r="CE200" i="3" s="1"/>
  <c r="CE201" i="3" s="1"/>
  <c r="CE202" i="3" s="1"/>
  <c r="CE203" i="3" s="1"/>
  <c r="CE204" i="3" s="1"/>
  <c r="CE205" i="3" s="1"/>
  <c r="CE206" i="3" s="1"/>
  <c r="CE207" i="3" s="1"/>
  <c r="CE208" i="3" s="1"/>
  <c r="CE209" i="3" s="1"/>
  <c r="CE210" i="3" s="1"/>
  <c r="CE211" i="3" s="1"/>
  <c r="CE212" i="3" s="1"/>
  <c r="CE213" i="3" s="1"/>
  <c r="CE214" i="3" s="1"/>
  <c r="CE215" i="3" s="1"/>
  <c r="CE216" i="3" s="1"/>
  <c r="CE217" i="3" s="1"/>
  <c r="CE218" i="3" s="1"/>
  <c r="CE219" i="3" s="1"/>
  <c r="CE220" i="3" s="1"/>
  <c r="CE221" i="3" s="1"/>
  <c r="CE222" i="3" s="1"/>
  <c r="CE223" i="3" s="1"/>
  <c r="CE224" i="3" s="1"/>
  <c r="CE225" i="3" s="1"/>
  <c r="CE226" i="3" s="1"/>
  <c r="CE227" i="3" s="1"/>
  <c r="CE228" i="3" s="1"/>
  <c r="CE229" i="3" s="1"/>
  <c r="CE230" i="3" s="1"/>
  <c r="CE231" i="3" s="1"/>
  <c r="CE232" i="3" s="1"/>
  <c r="CE233" i="3" s="1"/>
  <c r="CE234" i="3" s="1"/>
  <c r="CE235" i="3" s="1"/>
  <c r="CE236" i="3" s="1"/>
  <c r="CE237" i="3" s="1"/>
  <c r="CE238" i="3" s="1"/>
  <c r="CE239" i="3" s="1"/>
  <c r="CE240" i="3" s="1"/>
  <c r="CE241" i="3" s="1"/>
  <c r="CE242" i="3" s="1"/>
  <c r="CE243" i="3" s="1"/>
  <c r="CE244" i="3" s="1"/>
  <c r="CE245" i="3" s="1"/>
  <c r="CE246" i="3" s="1"/>
  <c r="CE247" i="3" s="1"/>
  <c r="CE248" i="3" s="1"/>
  <c r="CE249" i="3" s="1"/>
  <c r="CE250" i="3" s="1"/>
  <c r="CE251" i="3" s="1"/>
  <c r="CE252" i="3" s="1"/>
  <c r="CE253" i="3" s="1"/>
  <c r="CE254" i="3" s="1"/>
  <c r="CE255" i="3" s="1"/>
  <c r="CE256" i="3" s="1"/>
  <c r="CE257" i="3" s="1"/>
  <c r="CE258" i="3" s="1"/>
  <c r="CE259" i="3" s="1"/>
  <c r="CE260" i="3" s="1"/>
  <c r="CE261" i="3" s="1"/>
  <c r="CE262" i="3" s="1"/>
  <c r="CE263" i="3" s="1"/>
  <c r="CE264" i="3" s="1"/>
  <c r="CE265" i="3" s="1"/>
  <c r="CE266" i="3" s="1"/>
  <c r="CE267" i="3" s="1"/>
  <c r="CE268" i="3" s="1"/>
  <c r="CE269" i="3" s="1"/>
  <c r="CE270" i="3" s="1"/>
  <c r="CE271" i="3" s="1"/>
  <c r="CE272" i="3" s="1"/>
  <c r="CE273" i="3" s="1"/>
  <c r="CE274" i="3" s="1"/>
  <c r="CE275" i="3" s="1"/>
  <c r="CE276" i="3" s="1"/>
  <c r="CE277" i="3" s="1"/>
  <c r="CE278" i="3" s="1"/>
  <c r="CE279" i="3" s="1"/>
  <c r="CE280" i="3" s="1"/>
  <c r="CE281" i="3" s="1"/>
  <c r="CE282" i="3" s="1"/>
  <c r="CE283" i="3" s="1"/>
  <c r="CE284" i="3" s="1"/>
  <c r="CE285" i="3" s="1"/>
  <c r="CE286" i="3" s="1"/>
  <c r="CE287" i="3" s="1"/>
  <c r="CE288" i="3" s="1"/>
  <c r="CE289" i="3" s="1"/>
  <c r="CE290" i="3" s="1"/>
  <c r="CE291" i="3" s="1"/>
  <c r="CE292" i="3" s="1"/>
  <c r="CE293" i="3" s="1"/>
  <c r="CE294" i="3" s="1"/>
  <c r="CE295" i="3" s="1"/>
  <c r="CE296" i="3" s="1"/>
  <c r="CE297" i="3" s="1"/>
  <c r="CE298" i="3" s="1"/>
  <c r="CE299" i="3" s="1"/>
  <c r="CE300" i="3" s="1"/>
  <c r="CE301" i="3" s="1"/>
  <c r="CE302" i="3" s="1"/>
  <c r="CE303" i="3" s="1"/>
  <c r="CE304" i="3" s="1"/>
  <c r="CE305" i="3" s="1"/>
  <c r="CE306" i="3" s="1"/>
  <c r="CE307" i="3" s="1"/>
  <c r="CE308" i="3" s="1"/>
  <c r="CE309" i="3" s="1"/>
  <c r="CE310" i="3" s="1"/>
  <c r="CE311" i="3" s="1"/>
  <c r="CE312" i="3" s="1"/>
  <c r="CE313" i="3" s="1"/>
  <c r="CF161" i="3"/>
  <c r="CF162" i="3" s="1"/>
  <c r="CF163" i="3" s="1"/>
  <c r="CF164" i="3" s="1"/>
  <c r="CF165" i="3" s="1"/>
  <c r="CF166" i="3" s="1"/>
  <c r="CF167" i="3" s="1"/>
  <c r="CF168" i="3" s="1"/>
  <c r="CF169" i="3" s="1"/>
  <c r="CF170" i="3" s="1"/>
  <c r="CF171" i="3" s="1"/>
  <c r="CF172" i="3" s="1"/>
  <c r="CF173" i="3" s="1"/>
  <c r="CF174" i="3" s="1"/>
  <c r="CF175" i="3" s="1"/>
  <c r="CF176" i="3" s="1"/>
  <c r="CF177" i="3" s="1"/>
  <c r="CF178" i="3" s="1"/>
  <c r="CF179" i="3" s="1"/>
  <c r="CF180" i="3" s="1"/>
  <c r="CF181" i="3" s="1"/>
  <c r="CF182" i="3" s="1"/>
  <c r="CF183" i="3" s="1"/>
  <c r="CF184" i="3" s="1"/>
  <c r="CF185" i="3" s="1"/>
  <c r="CF186" i="3" s="1"/>
  <c r="CF187" i="3" s="1"/>
  <c r="CF188" i="3" s="1"/>
  <c r="CF189" i="3" s="1"/>
  <c r="CF190" i="3" s="1"/>
  <c r="CF191" i="3" s="1"/>
  <c r="CF192" i="3" s="1"/>
  <c r="CF193" i="3" s="1"/>
  <c r="CF194" i="3" s="1"/>
  <c r="CF195" i="3" s="1"/>
  <c r="CF196" i="3" s="1"/>
  <c r="CF197" i="3" s="1"/>
  <c r="CF198" i="3" s="1"/>
  <c r="CF199" i="3" s="1"/>
  <c r="CF200" i="3" s="1"/>
  <c r="CF201" i="3" s="1"/>
  <c r="CF202" i="3" s="1"/>
  <c r="CF203" i="3" s="1"/>
  <c r="CF204" i="3" s="1"/>
  <c r="CF205" i="3" s="1"/>
  <c r="CF206" i="3" s="1"/>
  <c r="CF207" i="3" s="1"/>
  <c r="CF208" i="3" s="1"/>
  <c r="CF209" i="3" s="1"/>
  <c r="CF210" i="3" s="1"/>
  <c r="CF211" i="3" s="1"/>
  <c r="CF212" i="3" s="1"/>
  <c r="CF213" i="3" s="1"/>
  <c r="CF214" i="3" s="1"/>
  <c r="CF215" i="3" s="1"/>
  <c r="CF216" i="3" s="1"/>
  <c r="CF217" i="3" s="1"/>
  <c r="CF218" i="3" s="1"/>
  <c r="CF219" i="3" s="1"/>
  <c r="CF220" i="3" s="1"/>
  <c r="CF221" i="3" s="1"/>
  <c r="CF222" i="3" s="1"/>
  <c r="CF223" i="3" s="1"/>
  <c r="CF224" i="3" s="1"/>
  <c r="CF225" i="3" s="1"/>
  <c r="CF226" i="3" s="1"/>
  <c r="CF227" i="3" s="1"/>
  <c r="CF228" i="3" s="1"/>
  <c r="CF229" i="3" s="1"/>
  <c r="CF230" i="3" s="1"/>
  <c r="CF231" i="3" s="1"/>
  <c r="CF232" i="3" s="1"/>
  <c r="CF233" i="3" s="1"/>
  <c r="CF234" i="3" s="1"/>
  <c r="CF235" i="3" s="1"/>
  <c r="CF236" i="3" s="1"/>
  <c r="CF237" i="3" s="1"/>
  <c r="CF238" i="3" s="1"/>
  <c r="CF239" i="3" s="1"/>
  <c r="CF240" i="3" s="1"/>
  <c r="CF241" i="3" s="1"/>
  <c r="CF242" i="3" s="1"/>
  <c r="CF243" i="3" s="1"/>
  <c r="CF244" i="3" s="1"/>
  <c r="CF245" i="3" s="1"/>
  <c r="CF246" i="3" s="1"/>
  <c r="CF247" i="3" s="1"/>
  <c r="CF248" i="3" s="1"/>
  <c r="CF249" i="3" s="1"/>
  <c r="CF250" i="3" s="1"/>
  <c r="CF251" i="3" s="1"/>
  <c r="CF252" i="3" s="1"/>
  <c r="CF253" i="3" s="1"/>
  <c r="CF254" i="3" s="1"/>
  <c r="CF255" i="3" s="1"/>
  <c r="CF256" i="3" s="1"/>
  <c r="CF257" i="3" s="1"/>
  <c r="CF258" i="3" s="1"/>
  <c r="CF259" i="3" s="1"/>
  <c r="CF260" i="3" s="1"/>
  <c r="CF261" i="3" s="1"/>
  <c r="CF262" i="3" s="1"/>
  <c r="CF263" i="3" s="1"/>
  <c r="CF264" i="3" s="1"/>
  <c r="CF265" i="3" s="1"/>
  <c r="CF266" i="3" s="1"/>
  <c r="CF267" i="3" s="1"/>
  <c r="CF268" i="3" s="1"/>
  <c r="CF269" i="3" s="1"/>
  <c r="CF270" i="3" s="1"/>
  <c r="CF271" i="3" s="1"/>
  <c r="CF272" i="3" s="1"/>
  <c r="CF273" i="3" s="1"/>
  <c r="CF274" i="3" s="1"/>
  <c r="CF275" i="3" s="1"/>
  <c r="CF276" i="3" s="1"/>
  <c r="CF277" i="3" s="1"/>
  <c r="CF278" i="3" s="1"/>
  <c r="CF279" i="3" s="1"/>
  <c r="CF280" i="3" s="1"/>
  <c r="CF281" i="3" s="1"/>
  <c r="CF282" i="3" s="1"/>
  <c r="CF283" i="3" s="1"/>
  <c r="CF284" i="3" s="1"/>
  <c r="CF285" i="3" s="1"/>
  <c r="CF286" i="3" s="1"/>
  <c r="CF287" i="3" s="1"/>
  <c r="CF288" i="3" s="1"/>
  <c r="CF289" i="3" s="1"/>
  <c r="CF290" i="3" s="1"/>
  <c r="CF291" i="3" s="1"/>
  <c r="CF292" i="3" s="1"/>
  <c r="CF293" i="3" s="1"/>
  <c r="CF294" i="3" s="1"/>
  <c r="CF295" i="3" s="1"/>
  <c r="CF296" i="3" s="1"/>
  <c r="CF297" i="3" s="1"/>
  <c r="CF298" i="3" s="1"/>
  <c r="CF299" i="3" s="1"/>
  <c r="CF300" i="3" s="1"/>
  <c r="CF301" i="3" s="1"/>
  <c r="CF302" i="3" s="1"/>
  <c r="CF303" i="3" s="1"/>
  <c r="CF304" i="3" s="1"/>
  <c r="CF305" i="3" s="1"/>
  <c r="CF306" i="3" s="1"/>
  <c r="CF307" i="3" s="1"/>
  <c r="CF308" i="3" s="1"/>
  <c r="CF309" i="3" s="1"/>
  <c r="CF310" i="3" s="1"/>
  <c r="CF311" i="3" s="1"/>
  <c r="CF312" i="3" s="1"/>
  <c r="CF313" i="3" s="1"/>
  <c r="CG161" i="3"/>
  <c r="CG162" i="3" s="1"/>
  <c r="CG163" i="3" s="1"/>
  <c r="CG164" i="3" s="1"/>
  <c r="CG165" i="3" s="1"/>
  <c r="CG166" i="3" s="1"/>
  <c r="CG167" i="3" s="1"/>
  <c r="CG168" i="3" s="1"/>
  <c r="CG169" i="3" s="1"/>
  <c r="CG170" i="3" s="1"/>
  <c r="CG171" i="3" s="1"/>
  <c r="CG172" i="3" s="1"/>
  <c r="CG173" i="3" s="1"/>
  <c r="CG174" i="3" s="1"/>
  <c r="CG175" i="3" s="1"/>
  <c r="CG176" i="3" s="1"/>
  <c r="CG177" i="3" s="1"/>
  <c r="CG178" i="3" s="1"/>
  <c r="CG179" i="3" s="1"/>
  <c r="CG180" i="3" s="1"/>
  <c r="CG181" i="3" s="1"/>
  <c r="CG182" i="3" s="1"/>
  <c r="CG183" i="3" s="1"/>
  <c r="CG184" i="3" s="1"/>
  <c r="CG185" i="3" s="1"/>
  <c r="CG186" i="3" s="1"/>
  <c r="CG187" i="3" s="1"/>
  <c r="CG188" i="3" s="1"/>
  <c r="CG189" i="3" s="1"/>
  <c r="CG190" i="3" s="1"/>
  <c r="CG191" i="3" s="1"/>
  <c r="CG192" i="3" s="1"/>
  <c r="CG193" i="3" s="1"/>
  <c r="CG194" i="3" s="1"/>
  <c r="CG195" i="3" s="1"/>
  <c r="CG196" i="3" s="1"/>
  <c r="CG197" i="3" s="1"/>
  <c r="CG198" i="3" s="1"/>
  <c r="CG199" i="3" s="1"/>
  <c r="CG200" i="3" s="1"/>
  <c r="CG201" i="3" s="1"/>
  <c r="CG202" i="3" s="1"/>
  <c r="CG203" i="3" s="1"/>
  <c r="CG204" i="3" s="1"/>
  <c r="CG205" i="3" s="1"/>
  <c r="CG206" i="3" s="1"/>
  <c r="CG207" i="3" s="1"/>
  <c r="CG208" i="3" s="1"/>
  <c r="CG209" i="3" s="1"/>
  <c r="CG210" i="3" s="1"/>
  <c r="CG211" i="3" s="1"/>
  <c r="CG212" i="3" s="1"/>
  <c r="CG213" i="3" s="1"/>
  <c r="CG214" i="3" s="1"/>
  <c r="CG215" i="3" s="1"/>
  <c r="CG216" i="3" s="1"/>
  <c r="CG217" i="3" s="1"/>
  <c r="CG218" i="3" s="1"/>
  <c r="CG219" i="3" s="1"/>
  <c r="CG220" i="3" s="1"/>
  <c r="CG221" i="3" s="1"/>
  <c r="CG222" i="3" s="1"/>
  <c r="CG223" i="3" s="1"/>
  <c r="CG224" i="3" s="1"/>
  <c r="CG225" i="3" s="1"/>
  <c r="CG226" i="3" s="1"/>
  <c r="CG227" i="3" s="1"/>
  <c r="CG228" i="3" s="1"/>
  <c r="CG229" i="3" s="1"/>
  <c r="CG230" i="3" s="1"/>
  <c r="CG231" i="3" s="1"/>
  <c r="CG232" i="3" s="1"/>
  <c r="CG233" i="3" s="1"/>
  <c r="CG234" i="3" s="1"/>
  <c r="CG235" i="3" s="1"/>
  <c r="CG236" i="3" s="1"/>
  <c r="CG237" i="3" s="1"/>
  <c r="CG238" i="3" s="1"/>
  <c r="CG239" i="3" s="1"/>
  <c r="CG240" i="3" s="1"/>
  <c r="CG241" i="3" s="1"/>
  <c r="CG242" i="3" s="1"/>
  <c r="CG243" i="3" s="1"/>
  <c r="CG244" i="3" s="1"/>
  <c r="CG245" i="3" s="1"/>
  <c r="CG246" i="3" s="1"/>
  <c r="CG247" i="3" s="1"/>
  <c r="CG248" i="3" s="1"/>
  <c r="CG249" i="3" s="1"/>
  <c r="CG250" i="3" s="1"/>
  <c r="CG251" i="3" s="1"/>
  <c r="CG252" i="3" s="1"/>
  <c r="CG253" i="3" s="1"/>
  <c r="CG254" i="3" s="1"/>
  <c r="CG255" i="3" s="1"/>
  <c r="CG256" i="3" s="1"/>
  <c r="CG257" i="3" s="1"/>
  <c r="CG258" i="3" s="1"/>
  <c r="CG259" i="3" s="1"/>
  <c r="CG260" i="3" s="1"/>
  <c r="CG261" i="3" s="1"/>
  <c r="CG262" i="3" s="1"/>
  <c r="CG263" i="3" s="1"/>
  <c r="CG264" i="3" s="1"/>
  <c r="CG265" i="3" s="1"/>
  <c r="CG266" i="3" s="1"/>
  <c r="CG267" i="3" s="1"/>
  <c r="CG268" i="3" s="1"/>
  <c r="CG269" i="3" s="1"/>
  <c r="CG270" i="3" s="1"/>
  <c r="CG271" i="3" s="1"/>
  <c r="CG272" i="3" s="1"/>
  <c r="CG273" i="3" s="1"/>
  <c r="CG274" i="3" s="1"/>
  <c r="CG275" i="3" s="1"/>
  <c r="CG276" i="3" s="1"/>
  <c r="CG277" i="3" s="1"/>
  <c r="CG278" i="3" s="1"/>
  <c r="CG279" i="3" s="1"/>
  <c r="CG280" i="3" s="1"/>
  <c r="CG281" i="3" s="1"/>
  <c r="CG282" i="3" s="1"/>
  <c r="CG283" i="3" s="1"/>
  <c r="CG284" i="3" s="1"/>
  <c r="CG285" i="3" s="1"/>
  <c r="CG286" i="3" s="1"/>
  <c r="CG287" i="3" s="1"/>
  <c r="CG288" i="3" s="1"/>
  <c r="CG289" i="3" s="1"/>
  <c r="CG290" i="3" s="1"/>
  <c r="CG291" i="3" s="1"/>
  <c r="CG292" i="3" s="1"/>
  <c r="CG293" i="3" s="1"/>
  <c r="CG294" i="3" s="1"/>
  <c r="CG295" i="3" s="1"/>
  <c r="CG296" i="3" s="1"/>
  <c r="CG297" i="3" s="1"/>
  <c r="CG298" i="3" s="1"/>
  <c r="CG299" i="3" s="1"/>
  <c r="CG300" i="3" s="1"/>
  <c r="CG301" i="3" s="1"/>
  <c r="CG302" i="3" s="1"/>
  <c r="CG303" i="3" s="1"/>
  <c r="CG304" i="3" s="1"/>
  <c r="CG305" i="3" s="1"/>
  <c r="CG306" i="3" s="1"/>
  <c r="CG307" i="3" s="1"/>
  <c r="CG308" i="3" s="1"/>
  <c r="CG309" i="3" s="1"/>
  <c r="CG310" i="3" s="1"/>
  <c r="CG311" i="3" s="1"/>
  <c r="CG312" i="3" s="1"/>
  <c r="CG313" i="3" s="1"/>
  <c r="CH161" i="3"/>
  <c r="CH162" i="3" s="1"/>
  <c r="CH163" i="3" s="1"/>
  <c r="CH164" i="3" s="1"/>
  <c r="CH165" i="3" s="1"/>
  <c r="CH166" i="3" s="1"/>
  <c r="CH167" i="3" s="1"/>
  <c r="CH168" i="3" s="1"/>
  <c r="CH169" i="3" s="1"/>
  <c r="CH170" i="3" s="1"/>
  <c r="CH171" i="3" s="1"/>
  <c r="CH172" i="3" s="1"/>
  <c r="CH173" i="3" s="1"/>
  <c r="CH174" i="3" s="1"/>
  <c r="CH175" i="3" s="1"/>
  <c r="CH176" i="3" s="1"/>
  <c r="CH177" i="3" s="1"/>
  <c r="CH178" i="3" s="1"/>
  <c r="CH179" i="3" s="1"/>
  <c r="CH180" i="3" s="1"/>
  <c r="CH181" i="3" s="1"/>
  <c r="CH182" i="3" s="1"/>
  <c r="CH183" i="3" s="1"/>
  <c r="CH184" i="3" s="1"/>
  <c r="CH185" i="3" s="1"/>
  <c r="CH186" i="3" s="1"/>
  <c r="CH187" i="3" s="1"/>
  <c r="CH188" i="3" s="1"/>
  <c r="CH189" i="3" s="1"/>
  <c r="CH190" i="3" s="1"/>
  <c r="CH191" i="3" s="1"/>
  <c r="CH192" i="3" s="1"/>
  <c r="CH193" i="3" s="1"/>
  <c r="CH194" i="3" s="1"/>
  <c r="CH195" i="3" s="1"/>
  <c r="CH196" i="3" s="1"/>
  <c r="CH197" i="3" s="1"/>
  <c r="CH198" i="3" s="1"/>
  <c r="CH199" i="3" s="1"/>
  <c r="CH200" i="3" s="1"/>
  <c r="CH201" i="3" s="1"/>
  <c r="CH202" i="3" s="1"/>
  <c r="CH203" i="3" s="1"/>
  <c r="CH204" i="3" s="1"/>
  <c r="CH205" i="3" s="1"/>
  <c r="CH206" i="3" s="1"/>
  <c r="CH207" i="3" s="1"/>
  <c r="CH208" i="3" s="1"/>
  <c r="CH209" i="3" s="1"/>
  <c r="CH210" i="3" s="1"/>
  <c r="CH211" i="3" s="1"/>
  <c r="CH212" i="3" s="1"/>
  <c r="CH213" i="3" s="1"/>
  <c r="CH214" i="3" s="1"/>
  <c r="CH215" i="3" s="1"/>
  <c r="CH216" i="3" s="1"/>
  <c r="CH217" i="3" s="1"/>
  <c r="CH218" i="3" s="1"/>
  <c r="CH219" i="3" s="1"/>
  <c r="CH220" i="3" s="1"/>
  <c r="CH221" i="3" s="1"/>
  <c r="CH222" i="3" s="1"/>
  <c r="CH223" i="3" s="1"/>
  <c r="CH224" i="3" s="1"/>
  <c r="CH225" i="3" s="1"/>
  <c r="CH226" i="3" s="1"/>
  <c r="CH227" i="3" s="1"/>
  <c r="CH228" i="3" s="1"/>
  <c r="CH229" i="3" s="1"/>
  <c r="CH230" i="3" s="1"/>
  <c r="CH231" i="3" s="1"/>
  <c r="CH232" i="3" s="1"/>
  <c r="CH233" i="3" s="1"/>
  <c r="CH234" i="3" s="1"/>
  <c r="CH235" i="3" s="1"/>
  <c r="CH236" i="3" s="1"/>
  <c r="CH237" i="3" s="1"/>
  <c r="CH238" i="3" s="1"/>
  <c r="CH239" i="3" s="1"/>
  <c r="CH240" i="3" s="1"/>
  <c r="CH241" i="3" s="1"/>
  <c r="CH242" i="3" s="1"/>
  <c r="CH243" i="3" s="1"/>
  <c r="CH244" i="3" s="1"/>
  <c r="CH245" i="3" s="1"/>
  <c r="CH246" i="3" s="1"/>
  <c r="CH247" i="3" s="1"/>
  <c r="CH248" i="3" s="1"/>
  <c r="CH249" i="3" s="1"/>
  <c r="CH250" i="3" s="1"/>
  <c r="CH251" i="3" s="1"/>
  <c r="CH252" i="3" s="1"/>
  <c r="CH253" i="3" s="1"/>
  <c r="CH254" i="3" s="1"/>
  <c r="CH255" i="3" s="1"/>
  <c r="CH256" i="3" s="1"/>
  <c r="CH257" i="3" s="1"/>
  <c r="CH258" i="3" s="1"/>
  <c r="CH259" i="3" s="1"/>
  <c r="CH260" i="3" s="1"/>
  <c r="CH261" i="3" s="1"/>
  <c r="CH262" i="3" s="1"/>
  <c r="CH263" i="3" s="1"/>
  <c r="CH264" i="3" s="1"/>
  <c r="CH265" i="3" s="1"/>
  <c r="CH266" i="3" s="1"/>
  <c r="CH267" i="3" s="1"/>
  <c r="CH268" i="3" s="1"/>
  <c r="CH269" i="3" s="1"/>
  <c r="CH270" i="3" s="1"/>
  <c r="CH271" i="3" s="1"/>
  <c r="CH272" i="3" s="1"/>
  <c r="CH273" i="3" s="1"/>
  <c r="CH274" i="3" s="1"/>
  <c r="CH275" i="3" s="1"/>
  <c r="CH276" i="3" s="1"/>
  <c r="CH277" i="3" s="1"/>
  <c r="CH278" i="3" s="1"/>
  <c r="CH279" i="3" s="1"/>
  <c r="CH280" i="3" s="1"/>
  <c r="CH281" i="3" s="1"/>
  <c r="CH282" i="3" s="1"/>
  <c r="CH283" i="3" s="1"/>
  <c r="CH284" i="3" s="1"/>
  <c r="CH285" i="3" s="1"/>
  <c r="CH286" i="3" s="1"/>
  <c r="CH287" i="3" s="1"/>
  <c r="CH288" i="3" s="1"/>
  <c r="CH289" i="3" s="1"/>
  <c r="CH290" i="3" s="1"/>
  <c r="CH291" i="3" s="1"/>
  <c r="CH292" i="3" s="1"/>
  <c r="CH293" i="3" s="1"/>
  <c r="CH294" i="3" s="1"/>
  <c r="CH295" i="3" s="1"/>
  <c r="CH296" i="3" s="1"/>
  <c r="CH297" i="3" s="1"/>
  <c r="CH298" i="3" s="1"/>
  <c r="CH299" i="3" s="1"/>
  <c r="CH300" i="3" s="1"/>
  <c r="CH301" i="3" s="1"/>
  <c r="CH302" i="3" s="1"/>
  <c r="CH303" i="3" s="1"/>
  <c r="CH304" i="3" s="1"/>
  <c r="CH305" i="3" s="1"/>
  <c r="CH306" i="3" s="1"/>
  <c r="CH307" i="3" s="1"/>
  <c r="CH308" i="3" s="1"/>
  <c r="CH309" i="3" s="1"/>
  <c r="CH310" i="3" s="1"/>
  <c r="CH311" i="3" s="1"/>
  <c r="CH312" i="3" s="1"/>
  <c r="CH313" i="3" s="1"/>
  <c r="CI161" i="3"/>
  <c r="CI162" i="3" s="1"/>
  <c r="CI163" i="3" s="1"/>
  <c r="CI164" i="3" s="1"/>
  <c r="CI165" i="3" s="1"/>
  <c r="CI166" i="3" s="1"/>
  <c r="CI167" i="3" s="1"/>
  <c r="CI168" i="3" s="1"/>
  <c r="CI169" i="3" s="1"/>
  <c r="CI170" i="3" s="1"/>
  <c r="CI171" i="3" s="1"/>
  <c r="CI172" i="3" s="1"/>
  <c r="CI173" i="3" s="1"/>
  <c r="CI174" i="3" s="1"/>
  <c r="CI175" i="3" s="1"/>
  <c r="CI176" i="3" s="1"/>
  <c r="CI177" i="3" s="1"/>
  <c r="CI178" i="3" s="1"/>
  <c r="CI179" i="3" s="1"/>
  <c r="CI180" i="3" s="1"/>
  <c r="CI181" i="3" s="1"/>
  <c r="CI182" i="3" s="1"/>
  <c r="CI183" i="3" s="1"/>
  <c r="CI184" i="3" s="1"/>
  <c r="CI185" i="3" s="1"/>
  <c r="CI186" i="3" s="1"/>
  <c r="CI187" i="3" s="1"/>
  <c r="CI188" i="3" s="1"/>
  <c r="CI189" i="3" s="1"/>
  <c r="CI190" i="3" s="1"/>
  <c r="CI191" i="3" s="1"/>
  <c r="CI192" i="3" s="1"/>
  <c r="CI193" i="3" s="1"/>
  <c r="CI194" i="3" s="1"/>
  <c r="CI195" i="3" s="1"/>
  <c r="CI196" i="3" s="1"/>
  <c r="CI197" i="3" s="1"/>
  <c r="CI198" i="3" s="1"/>
  <c r="CI199" i="3" s="1"/>
  <c r="CI200" i="3" s="1"/>
  <c r="CI201" i="3" s="1"/>
  <c r="CI202" i="3" s="1"/>
  <c r="CI203" i="3" s="1"/>
  <c r="CI204" i="3" s="1"/>
  <c r="CI205" i="3" s="1"/>
  <c r="CI206" i="3" s="1"/>
  <c r="CI207" i="3" s="1"/>
  <c r="CI208" i="3" s="1"/>
  <c r="CI209" i="3" s="1"/>
  <c r="CI210" i="3" s="1"/>
  <c r="CI211" i="3" s="1"/>
  <c r="CI212" i="3" s="1"/>
  <c r="CI213" i="3" s="1"/>
  <c r="CI214" i="3" s="1"/>
  <c r="CI215" i="3" s="1"/>
  <c r="CI216" i="3" s="1"/>
  <c r="CI217" i="3" s="1"/>
  <c r="CI218" i="3" s="1"/>
  <c r="CI219" i="3" s="1"/>
  <c r="CI220" i="3" s="1"/>
  <c r="CI221" i="3" s="1"/>
  <c r="CI222" i="3" s="1"/>
  <c r="CI223" i="3" s="1"/>
  <c r="CI224" i="3" s="1"/>
  <c r="CI225" i="3" s="1"/>
  <c r="CI226" i="3" s="1"/>
  <c r="CI227" i="3" s="1"/>
  <c r="CI228" i="3" s="1"/>
  <c r="CI229" i="3" s="1"/>
  <c r="CI230" i="3" s="1"/>
  <c r="CI231" i="3" s="1"/>
  <c r="CI232" i="3" s="1"/>
  <c r="CI233" i="3" s="1"/>
  <c r="CI234" i="3" s="1"/>
  <c r="CI235" i="3" s="1"/>
  <c r="CI236" i="3" s="1"/>
  <c r="CI237" i="3" s="1"/>
  <c r="CI238" i="3" s="1"/>
  <c r="CI239" i="3" s="1"/>
  <c r="CI240" i="3" s="1"/>
  <c r="CI241" i="3" s="1"/>
  <c r="CI242" i="3" s="1"/>
  <c r="CI243" i="3" s="1"/>
  <c r="CI244" i="3" s="1"/>
  <c r="CI245" i="3" s="1"/>
  <c r="CI246" i="3" s="1"/>
  <c r="CI247" i="3" s="1"/>
  <c r="CI248" i="3" s="1"/>
  <c r="CI249" i="3" s="1"/>
  <c r="CI250" i="3" s="1"/>
  <c r="CI251" i="3" s="1"/>
  <c r="CI252" i="3" s="1"/>
  <c r="CI253" i="3" s="1"/>
  <c r="CI254" i="3" s="1"/>
  <c r="CI255" i="3" s="1"/>
  <c r="CI256" i="3" s="1"/>
  <c r="CI257" i="3" s="1"/>
  <c r="CI258" i="3" s="1"/>
  <c r="CI259" i="3" s="1"/>
  <c r="CI260" i="3" s="1"/>
  <c r="CI261" i="3" s="1"/>
  <c r="CI262" i="3" s="1"/>
  <c r="CI263" i="3" s="1"/>
  <c r="CI264" i="3" s="1"/>
  <c r="CI265" i="3" s="1"/>
  <c r="CI266" i="3" s="1"/>
  <c r="CI267" i="3" s="1"/>
  <c r="CI268" i="3" s="1"/>
  <c r="CI269" i="3" s="1"/>
  <c r="CI270" i="3" s="1"/>
  <c r="CI271" i="3" s="1"/>
  <c r="CI272" i="3" s="1"/>
  <c r="CI273" i="3" s="1"/>
  <c r="CI274" i="3" s="1"/>
  <c r="CI275" i="3" s="1"/>
  <c r="CI276" i="3" s="1"/>
  <c r="CI277" i="3" s="1"/>
  <c r="CI278" i="3" s="1"/>
  <c r="CI279" i="3" s="1"/>
  <c r="CI280" i="3" s="1"/>
  <c r="CI281" i="3" s="1"/>
  <c r="CI282" i="3" s="1"/>
  <c r="CI283" i="3" s="1"/>
  <c r="CI284" i="3" s="1"/>
  <c r="CI285" i="3" s="1"/>
  <c r="CI286" i="3" s="1"/>
  <c r="CI287" i="3" s="1"/>
  <c r="CI288" i="3" s="1"/>
  <c r="CI289" i="3" s="1"/>
  <c r="CI290" i="3" s="1"/>
  <c r="CI291" i="3" s="1"/>
  <c r="CI292" i="3" s="1"/>
  <c r="CI293" i="3" s="1"/>
  <c r="CI294" i="3" s="1"/>
  <c r="CI295" i="3" s="1"/>
  <c r="CI296" i="3" s="1"/>
  <c r="CI297" i="3" s="1"/>
  <c r="CI298" i="3" s="1"/>
  <c r="CI299" i="3" s="1"/>
  <c r="CI300" i="3" s="1"/>
  <c r="CI301" i="3" s="1"/>
  <c r="CI302" i="3" s="1"/>
  <c r="CI303" i="3" s="1"/>
  <c r="CI304" i="3" s="1"/>
  <c r="CI305" i="3" s="1"/>
  <c r="CI306" i="3" s="1"/>
  <c r="CI307" i="3" s="1"/>
  <c r="CI308" i="3" s="1"/>
  <c r="CI309" i="3" s="1"/>
  <c r="CI310" i="3" s="1"/>
  <c r="CI311" i="3" s="1"/>
  <c r="CI312" i="3" s="1"/>
  <c r="CI313" i="3" s="1"/>
  <c r="CJ161" i="3"/>
  <c r="CJ162" i="3" s="1"/>
  <c r="CJ163" i="3" s="1"/>
  <c r="CJ164" i="3" s="1"/>
  <c r="CJ165" i="3" s="1"/>
  <c r="CJ166" i="3" s="1"/>
  <c r="CJ167" i="3" s="1"/>
  <c r="CJ168" i="3" s="1"/>
  <c r="CJ169" i="3" s="1"/>
  <c r="CJ170" i="3" s="1"/>
  <c r="CJ171" i="3" s="1"/>
  <c r="CJ172" i="3" s="1"/>
  <c r="CJ173" i="3" s="1"/>
  <c r="CJ174" i="3" s="1"/>
  <c r="CJ175" i="3" s="1"/>
  <c r="CJ176" i="3" s="1"/>
  <c r="CJ177" i="3" s="1"/>
  <c r="CJ178" i="3" s="1"/>
  <c r="CJ179" i="3" s="1"/>
  <c r="CJ180" i="3" s="1"/>
  <c r="CJ181" i="3" s="1"/>
  <c r="CJ182" i="3" s="1"/>
  <c r="CJ183" i="3" s="1"/>
  <c r="CJ184" i="3" s="1"/>
  <c r="CJ185" i="3" s="1"/>
  <c r="CJ186" i="3" s="1"/>
  <c r="CJ187" i="3" s="1"/>
  <c r="CJ188" i="3" s="1"/>
  <c r="CJ189" i="3" s="1"/>
  <c r="CJ190" i="3" s="1"/>
  <c r="CJ191" i="3" s="1"/>
  <c r="CJ192" i="3" s="1"/>
  <c r="CJ193" i="3" s="1"/>
  <c r="CJ194" i="3" s="1"/>
  <c r="CJ195" i="3" s="1"/>
  <c r="CJ196" i="3" s="1"/>
  <c r="CJ197" i="3" s="1"/>
  <c r="CJ198" i="3" s="1"/>
  <c r="CJ199" i="3" s="1"/>
  <c r="CJ200" i="3" s="1"/>
  <c r="CJ201" i="3" s="1"/>
  <c r="CJ202" i="3" s="1"/>
  <c r="CJ203" i="3" s="1"/>
  <c r="CJ204" i="3" s="1"/>
  <c r="CJ205" i="3" s="1"/>
  <c r="CJ206" i="3" s="1"/>
  <c r="CJ207" i="3" s="1"/>
  <c r="CJ208" i="3" s="1"/>
  <c r="CJ209" i="3" s="1"/>
  <c r="CJ210" i="3" s="1"/>
  <c r="CJ211" i="3" s="1"/>
  <c r="CJ212" i="3" s="1"/>
  <c r="CJ213" i="3" s="1"/>
  <c r="CJ214" i="3" s="1"/>
  <c r="CJ215" i="3" s="1"/>
  <c r="CJ216" i="3" s="1"/>
  <c r="CJ217" i="3" s="1"/>
  <c r="CJ218" i="3" s="1"/>
  <c r="CJ219" i="3" s="1"/>
  <c r="CJ220" i="3" s="1"/>
  <c r="CJ221" i="3" s="1"/>
  <c r="CJ222" i="3" s="1"/>
  <c r="CJ223" i="3" s="1"/>
  <c r="CJ224" i="3" s="1"/>
  <c r="CJ225" i="3" s="1"/>
  <c r="CJ226" i="3" s="1"/>
  <c r="CJ227" i="3" s="1"/>
  <c r="CJ228" i="3" s="1"/>
  <c r="CJ229" i="3" s="1"/>
  <c r="CJ230" i="3" s="1"/>
  <c r="CJ231" i="3" s="1"/>
  <c r="CJ232" i="3" s="1"/>
  <c r="CJ233" i="3" s="1"/>
  <c r="CJ234" i="3" s="1"/>
  <c r="CJ235" i="3" s="1"/>
  <c r="CJ236" i="3" s="1"/>
  <c r="CJ237" i="3" s="1"/>
  <c r="CJ238" i="3" s="1"/>
  <c r="CJ239" i="3" s="1"/>
  <c r="CJ240" i="3" s="1"/>
  <c r="CJ241" i="3" s="1"/>
  <c r="CJ242" i="3" s="1"/>
  <c r="CJ243" i="3" s="1"/>
  <c r="CJ244" i="3" s="1"/>
  <c r="CJ245" i="3" s="1"/>
  <c r="CJ246" i="3" s="1"/>
  <c r="CJ247" i="3" s="1"/>
  <c r="CJ248" i="3" s="1"/>
  <c r="CJ249" i="3" s="1"/>
  <c r="CJ250" i="3" s="1"/>
  <c r="CJ251" i="3" s="1"/>
  <c r="CJ252" i="3" s="1"/>
  <c r="CJ253" i="3" s="1"/>
  <c r="CJ254" i="3" s="1"/>
  <c r="CJ255" i="3" s="1"/>
  <c r="CJ256" i="3" s="1"/>
  <c r="CJ257" i="3" s="1"/>
  <c r="CJ258" i="3" s="1"/>
  <c r="CJ259" i="3" s="1"/>
  <c r="CJ260" i="3" s="1"/>
  <c r="CJ261" i="3" s="1"/>
  <c r="CJ262" i="3" s="1"/>
  <c r="CJ263" i="3" s="1"/>
  <c r="CJ264" i="3" s="1"/>
  <c r="CJ265" i="3" s="1"/>
  <c r="CJ266" i="3" s="1"/>
  <c r="CJ267" i="3" s="1"/>
  <c r="CJ268" i="3" s="1"/>
  <c r="CJ269" i="3" s="1"/>
  <c r="CJ270" i="3" s="1"/>
  <c r="CJ271" i="3" s="1"/>
  <c r="CJ272" i="3" s="1"/>
  <c r="CJ273" i="3" s="1"/>
  <c r="CJ274" i="3" s="1"/>
  <c r="CJ275" i="3" s="1"/>
  <c r="CJ276" i="3" s="1"/>
  <c r="CJ277" i="3" s="1"/>
  <c r="CJ278" i="3" s="1"/>
  <c r="CJ279" i="3" s="1"/>
  <c r="CJ280" i="3" s="1"/>
  <c r="CJ281" i="3" s="1"/>
  <c r="CJ282" i="3" s="1"/>
  <c r="CJ283" i="3" s="1"/>
  <c r="CJ284" i="3" s="1"/>
  <c r="CJ285" i="3" s="1"/>
  <c r="CJ286" i="3" s="1"/>
  <c r="CJ287" i="3" s="1"/>
  <c r="CJ288" i="3" s="1"/>
  <c r="CJ289" i="3" s="1"/>
  <c r="CJ290" i="3" s="1"/>
  <c r="CJ291" i="3" s="1"/>
  <c r="CJ292" i="3" s="1"/>
  <c r="CJ293" i="3" s="1"/>
  <c r="CJ294" i="3" s="1"/>
  <c r="CJ295" i="3" s="1"/>
  <c r="CJ296" i="3" s="1"/>
  <c r="CJ297" i="3" s="1"/>
  <c r="CJ298" i="3" s="1"/>
  <c r="CJ299" i="3" s="1"/>
  <c r="CJ300" i="3" s="1"/>
  <c r="CJ301" i="3" s="1"/>
  <c r="CJ302" i="3" s="1"/>
  <c r="CJ303" i="3" s="1"/>
  <c r="CJ304" i="3" s="1"/>
  <c r="CJ305" i="3" s="1"/>
  <c r="CJ306" i="3" s="1"/>
  <c r="CJ307" i="3" s="1"/>
  <c r="CJ308" i="3" s="1"/>
  <c r="CJ309" i="3" s="1"/>
  <c r="CJ310" i="3" s="1"/>
  <c r="CJ311" i="3" s="1"/>
  <c r="CJ312" i="3" s="1"/>
  <c r="CJ313" i="3" s="1"/>
  <c r="CK161" i="3"/>
  <c r="CK162" i="3" s="1"/>
  <c r="CK163" i="3" s="1"/>
  <c r="CK164" i="3" s="1"/>
  <c r="CK165" i="3" s="1"/>
  <c r="CK166" i="3" s="1"/>
  <c r="CK167" i="3" s="1"/>
  <c r="CK168" i="3" s="1"/>
  <c r="CK169" i="3" s="1"/>
  <c r="CK170" i="3" s="1"/>
  <c r="CK171" i="3" s="1"/>
  <c r="CK172" i="3" s="1"/>
  <c r="CK173" i="3" s="1"/>
  <c r="CK174" i="3" s="1"/>
  <c r="CK175" i="3" s="1"/>
  <c r="CK176" i="3" s="1"/>
  <c r="CK177" i="3" s="1"/>
  <c r="CK178" i="3" s="1"/>
  <c r="CK179" i="3" s="1"/>
  <c r="CK180" i="3" s="1"/>
  <c r="CK181" i="3" s="1"/>
  <c r="CK182" i="3" s="1"/>
  <c r="CK183" i="3" s="1"/>
  <c r="CK184" i="3" s="1"/>
  <c r="CK185" i="3" s="1"/>
  <c r="CK186" i="3" s="1"/>
  <c r="CK187" i="3" s="1"/>
  <c r="CK188" i="3" s="1"/>
  <c r="CK189" i="3" s="1"/>
  <c r="CK190" i="3" s="1"/>
  <c r="CK191" i="3" s="1"/>
  <c r="CK192" i="3" s="1"/>
  <c r="CK193" i="3" s="1"/>
  <c r="CK194" i="3" s="1"/>
  <c r="CK195" i="3" s="1"/>
  <c r="CK196" i="3" s="1"/>
  <c r="CK197" i="3" s="1"/>
  <c r="CK198" i="3" s="1"/>
  <c r="CK199" i="3" s="1"/>
  <c r="CK200" i="3" s="1"/>
  <c r="CK201" i="3" s="1"/>
  <c r="CK202" i="3" s="1"/>
  <c r="CK203" i="3" s="1"/>
  <c r="CK204" i="3" s="1"/>
  <c r="CK205" i="3" s="1"/>
  <c r="CK206" i="3" s="1"/>
  <c r="CK207" i="3" s="1"/>
  <c r="CK208" i="3" s="1"/>
  <c r="CK209" i="3" s="1"/>
  <c r="CK210" i="3" s="1"/>
  <c r="CK211" i="3" s="1"/>
  <c r="CK212" i="3" s="1"/>
  <c r="CK213" i="3" s="1"/>
  <c r="CK214" i="3" s="1"/>
  <c r="CK215" i="3" s="1"/>
  <c r="CK216" i="3" s="1"/>
  <c r="CK217" i="3" s="1"/>
  <c r="CK218" i="3" s="1"/>
  <c r="CK219" i="3" s="1"/>
  <c r="CK220" i="3" s="1"/>
  <c r="CK221" i="3" s="1"/>
  <c r="CK222" i="3" s="1"/>
  <c r="CK223" i="3" s="1"/>
  <c r="CK224" i="3" s="1"/>
  <c r="CK225" i="3" s="1"/>
  <c r="CK226" i="3" s="1"/>
  <c r="CK227" i="3" s="1"/>
  <c r="CK228" i="3" s="1"/>
  <c r="CK229" i="3" s="1"/>
  <c r="CK230" i="3" s="1"/>
  <c r="CK231" i="3" s="1"/>
  <c r="CK232" i="3" s="1"/>
  <c r="CK233" i="3" s="1"/>
  <c r="CK234" i="3" s="1"/>
  <c r="CK235" i="3" s="1"/>
  <c r="CK236" i="3" s="1"/>
  <c r="CK237" i="3" s="1"/>
  <c r="CK238" i="3" s="1"/>
  <c r="CK239" i="3" s="1"/>
  <c r="CK240" i="3" s="1"/>
  <c r="CK241" i="3" s="1"/>
  <c r="CK242" i="3" s="1"/>
  <c r="CK243" i="3" s="1"/>
  <c r="CK244" i="3" s="1"/>
  <c r="CK245" i="3" s="1"/>
  <c r="CK246" i="3" s="1"/>
  <c r="CK247" i="3" s="1"/>
  <c r="CK248" i="3" s="1"/>
  <c r="CK249" i="3" s="1"/>
  <c r="CK250" i="3" s="1"/>
  <c r="CK251" i="3" s="1"/>
  <c r="CK252" i="3" s="1"/>
  <c r="CK253" i="3" s="1"/>
  <c r="CK254" i="3" s="1"/>
  <c r="CK255" i="3" s="1"/>
  <c r="CK256" i="3" s="1"/>
  <c r="CK257" i="3" s="1"/>
  <c r="CK258" i="3" s="1"/>
  <c r="CK259" i="3" s="1"/>
  <c r="CK260" i="3" s="1"/>
  <c r="CK261" i="3" s="1"/>
  <c r="CK262" i="3" s="1"/>
  <c r="CK263" i="3" s="1"/>
  <c r="CK264" i="3" s="1"/>
  <c r="CK265" i="3" s="1"/>
  <c r="CK266" i="3" s="1"/>
  <c r="CK267" i="3" s="1"/>
  <c r="CK268" i="3" s="1"/>
  <c r="CK269" i="3" s="1"/>
  <c r="CK270" i="3" s="1"/>
  <c r="CK271" i="3" s="1"/>
  <c r="CK272" i="3" s="1"/>
  <c r="CK273" i="3" s="1"/>
  <c r="CK274" i="3" s="1"/>
  <c r="CK275" i="3" s="1"/>
  <c r="CK276" i="3" s="1"/>
  <c r="CK277" i="3" s="1"/>
  <c r="CK278" i="3" s="1"/>
  <c r="CK279" i="3" s="1"/>
  <c r="CK280" i="3" s="1"/>
  <c r="CK281" i="3" s="1"/>
  <c r="CK282" i="3" s="1"/>
  <c r="CK283" i="3" s="1"/>
  <c r="CK284" i="3" s="1"/>
  <c r="CK285" i="3" s="1"/>
  <c r="CK286" i="3" s="1"/>
  <c r="CK287" i="3" s="1"/>
  <c r="CK288" i="3" s="1"/>
  <c r="CK289" i="3" s="1"/>
  <c r="CK290" i="3" s="1"/>
  <c r="CK291" i="3" s="1"/>
  <c r="CK292" i="3" s="1"/>
  <c r="CK293" i="3" s="1"/>
  <c r="CK294" i="3" s="1"/>
  <c r="CK295" i="3" s="1"/>
  <c r="CK296" i="3" s="1"/>
  <c r="CK297" i="3" s="1"/>
  <c r="CK298" i="3" s="1"/>
  <c r="CK299" i="3" s="1"/>
  <c r="CK300" i="3" s="1"/>
  <c r="CK301" i="3" s="1"/>
  <c r="CK302" i="3" s="1"/>
  <c r="CK303" i="3" s="1"/>
  <c r="CK304" i="3" s="1"/>
  <c r="CK305" i="3" s="1"/>
  <c r="CK306" i="3" s="1"/>
  <c r="CK307" i="3" s="1"/>
  <c r="CK308" i="3" s="1"/>
  <c r="CK309" i="3" s="1"/>
  <c r="CK310" i="3" s="1"/>
  <c r="CK311" i="3" s="1"/>
  <c r="CK312" i="3" s="1"/>
  <c r="CK313" i="3" s="1"/>
  <c r="CL161" i="3"/>
  <c r="CL162" i="3" s="1"/>
  <c r="CL163" i="3" s="1"/>
  <c r="CL164" i="3" s="1"/>
  <c r="CL165" i="3" s="1"/>
  <c r="CL166" i="3" s="1"/>
  <c r="CL167" i="3" s="1"/>
  <c r="CL168" i="3" s="1"/>
  <c r="CL169" i="3" s="1"/>
  <c r="CL170" i="3" s="1"/>
  <c r="CL171" i="3" s="1"/>
  <c r="CL172" i="3" s="1"/>
  <c r="CL173" i="3" s="1"/>
  <c r="CL174" i="3" s="1"/>
  <c r="CL175" i="3" s="1"/>
  <c r="CL176" i="3" s="1"/>
  <c r="CL177" i="3" s="1"/>
  <c r="CL178" i="3" s="1"/>
  <c r="CL179" i="3" s="1"/>
  <c r="CL180" i="3" s="1"/>
  <c r="CL181" i="3" s="1"/>
  <c r="CL182" i="3" s="1"/>
  <c r="CL183" i="3" s="1"/>
  <c r="CL184" i="3" s="1"/>
  <c r="CL185" i="3" s="1"/>
  <c r="CL186" i="3" s="1"/>
  <c r="CL187" i="3" s="1"/>
  <c r="CL188" i="3" s="1"/>
  <c r="CL189" i="3" s="1"/>
  <c r="CL190" i="3" s="1"/>
  <c r="CL191" i="3" s="1"/>
  <c r="CL192" i="3" s="1"/>
  <c r="CL193" i="3" s="1"/>
  <c r="CL194" i="3" s="1"/>
  <c r="CL195" i="3" s="1"/>
  <c r="CL196" i="3" s="1"/>
  <c r="CL197" i="3" s="1"/>
  <c r="CL198" i="3" s="1"/>
  <c r="CL199" i="3" s="1"/>
  <c r="CL200" i="3" s="1"/>
  <c r="CL201" i="3" s="1"/>
  <c r="CL202" i="3" s="1"/>
  <c r="CL203" i="3" s="1"/>
  <c r="CL204" i="3" s="1"/>
  <c r="CL205" i="3" s="1"/>
  <c r="CL206" i="3" s="1"/>
  <c r="CL207" i="3" s="1"/>
  <c r="CL208" i="3" s="1"/>
  <c r="CL209" i="3" s="1"/>
  <c r="CL210" i="3" s="1"/>
  <c r="CL211" i="3" s="1"/>
  <c r="CL212" i="3" s="1"/>
  <c r="CL213" i="3" s="1"/>
  <c r="CL214" i="3" s="1"/>
  <c r="CL215" i="3" s="1"/>
  <c r="CL216" i="3" s="1"/>
  <c r="CL217" i="3" s="1"/>
  <c r="CL218" i="3" s="1"/>
  <c r="CL219" i="3" s="1"/>
  <c r="CL220" i="3" s="1"/>
  <c r="CL221" i="3" s="1"/>
  <c r="CL222" i="3" s="1"/>
  <c r="CL223" i="3" s="1"/>
  <c r="CL224" i="3" s="1"/>
  <c r="CL225" i="3" s="1"/>
  <c r="CL226" i="3" s="1"/>
  <c r="CL227" i="3" s="1"/>
  <c r="CL228" i="3" s="1"/>
  <c r="CL229" i="3" s="1"/>
  <c r="CL230" i="3" s="1"/>
  <c r="CL231" i="3" s="1"/>
  <c r="CL232" i="3" s="1"/>
  <c r="CL233" i="3" s="1"/>
  <c r="CL234" i="3" s="1"/>
  <c r="CL235" i="3" s="1"/>
  <c r="CL236" i="3" s="1"/>
  <c r="CL237" i="3" s="1"/>
  <c r="CL238" i="3" s="1"/>
  <c r="CL239" i="3" s="1"/>
  <c r="CL240" i="3" s="1"/>
  <c r="CL241" i="3" s="1"/>
  <c r="CL242" i="3" s="1"/>
  <c r="CL243" i="3" s="1"/>
  <c r="CL244" i="3" s="1"/>
  <c r="CL245" i="3" s="1"/>
  <c r="CL246" i="3" s="1"/>
  <c r="CL247" i="3" s="1"/>
  <c r="CL248" i="3" s="1"/>
  <c r="CL249" i="3" s="1"/>
  <c r="CL250" i="3" s="1"/>
  <c r="CL251" i="3" s="1"/>
  <c r="CL252" i="3" s="1"/>
  <c r="CL253" i="3" s="1"/>
  <c r="CL254" i="3" s="1"/>
  <c r="CL255" i="3" s="1"/>
  <c r="CL256" i="3" s="1"/>
  <c r="CL257" i="3" s="1"/>
  <c r="CL258" i="3" s="1"/>
  <c r="CL259" i="3" s="1"/>
  <c r="CL260" i="3" s="1"/>
  <c r="CL261" i="3" s="1"/>
  <c r="CL262" i="3" s="1"/>
  <c r="CL263" i="3" s="1"/>
  <c r="CL264" i="3" s="1"/>
  <c r="CL265" i="3" s="1"/>
  <c r="CL266" i="3" s="1"/>
  <c r="CL267" i="3" s="1"/>
  <c r="CL268" i="3" s="1"/>
  <c r="CL269" i="3" s="1"/>
  <c r="CL270" i="3" s="1"/>
  <c r="CL271" i="3" s="1"/>
  <c r="CL272" i="3" s="1"/>
  <c r="CL273" i="3" s="1"/>
  <c r="CL274" i="3" s="1"/>
  <c r="CL275" i="3" s="1"/>
  <c r="CL276" i="3" s="1"/>
  <c r="CL277" i="3" s="1"/>
  <c r="CL278" i="3" s="1"/>
  <c r="CL279" i="3" s="1"/>
  <c r="CL280" i="3" s="1"/>
  <c r="CL281" i="3" s="1"/>
  <c r="CL282" i="3" s="1"/>
  <c r="CL283" i="3" s="1"/>
  <c r="CL284" i="3" s="1"/>
  <c r="CL285" i="3" s="1"/>
  <c r="CL286" i="3" s="1"/>
  <c r="CL287" i="3" s="1"/>
  <c r="CL288" i="3" s="1"/>
  <c r="CL289" i="3" s="1"/>
  <c r="CL290" i="3" s="1"/>
  <c r="CL291" i="3" s="1"/>
  <c r="CL292" i="3" s="1"/>
  <c r="CL293" i="3" s="1"/>
  <c r="CL294" i="3" s="1"/>
  <c r="CL295" i="3" s="1"/>
  <c r="CL296" i="3" s="1"/>
  <c r="CL297" i="3" s="1"/>
  <c r="CL298" i="3" s="1"/>
  <c r="CL299" i="3" s="1"/>
  <c r="CL300" i="3" s="1"/>
  <c r="CL301" i="3" s="1"/>
  <c r="CL302" i="3" s="1"/>
  <c r="CL303" i="3" s="1"/>
  <c r="CL304" i="3" s="1"/>
  <c r="CL305" i="3" s="1"/>
  <c r="CL306" i="3" s="1"/>
  <c r="CL307" i="3" s="1"/>
  <c r="CL308" i="3" s="1"/>
  <c r="CL309" i="3" s="1"/>
  <c r="CL310" i="3" s="1"/>
  <c r="CL311" i="3" s="1"/>
  <c r="CL312" i="3" s="1"/>
  <c r="CL313" i="3" s="1"/>
  <c r="CM161" i="3"/>
  <c r="CM162" i="3" s="1"/>
  <c r="CM163" i="3" s="1"/>
  <c r="CM164" i="3" s="1"/>
  <c r="CM165" i="3" s="1"/>
  <c r="CM166" i="3" s="1"/>
  <c r="CM167" i="3" s="1"/>
  <c r="CM168" i="3" s="1"/>
  <c r="CM169" i="3" s="1"/>
  <c r="CM170" i="3" s="1"/>
  <c r="CM171" i="3" s="1"/>
  <c r="CM172" i="3" s="1"/>
  <c r="CM173" i="3" s="1"/>
  <c r="CM174" i="3" s="1"/>
  <c r="CM175" i="3" s="1"/>
  <c r="CM176" i="3" s="1"/>
  <c r="CM177" i="3" s="1"/>
  <c r="CM178" i="3" s="1"/>
  <c r="CM179" i="3" s="1"/>
  <c r="CM180" i="3" s="1"/>
  <c r="CM181" i="3" s="1"/>
  <c r="CM182" i="3" s="1"/>
  <c r="CM183" i="3" s="1"/>
  <c r="CM184" i="3" s="1"/>
  <c r="CM185" i="3" s="1"/>
  <c r="CM186" i="3" s="1"/>
  <c r="CM187" i="3" s="1"/>
  <c r="CM188" i="3" s="1"/>
  <c r="CM189" i="3" s="1"/>
  <c r="CM190" i="3" s="1"/>
  <c r="CM191" i="3" s="1"/>
  <c r="CM192" i="3" s="1"/>
  <c r="CM193" i="3" s="1"/>
  <c r="CM194" i="3" s="1"/>
  <c r="CM195" i="3" s="1"/>
  <c r="CM196" i="3" s="1"/>
  <c r="CM197" i="3" s="1"/>
  <c r="CM198" i="3" s="1"/>
  <c r="CM199" i="3" s="1"/>
  <c r="CM200" i="3" s="1"/>
  <c r="CM201" i="3" s="1"/>
  <c r="CM202" i="3" s="1"/>
  <c r="CM203" i="3" s="1"/>
  <c r="CM204" i="3" s="1"/>
  <c r="CM205" i="3" s="1"/>
  <c r="CM206" i="3" s="1"/>
  <c r="CM207" i="3" s="1"/>
  <c r="CM208" i="3" s="1"/>
  <c r="CM209" i="3" s="1"/>
  <c r="CM210" i="3" s="1"/>
  <c r="CM211" i="3" s="1"/>
  <c r="CM212" i="3" s="1"/>
  <c r="CM213" i="3" s="1"/>
  <c r="CM214" i="3" s="1"/>
  <c r="CM215" i="3" s="1"/>
  <c r="CM216" i="3" s="1"/>
  <c r="CM217" i="3" s="1"/>
  <c r="CM218" i="3" s="1"/>
  <c r="CM219" i="3" s="1"/>
  <c r="CM220" i="3" s="1"/>
  <c r="CM221" i="3" s="1"/>
  <c r="CM222" i="3" s="1"/>
  <c r="CM223" i="3" s="1"/>
  <c r="CM224" i="3" s="1"/>
  <c r="CM225" i="3" s="1"/>
  <c r="CM226" i="3" s="1"/>
  <c r="CM227" i="3" s="1"/>
  <c r="CM228" i="3" s="1"/>
  <c r="CM229" i="3" s="1"/>
  <c r="CM230" i="3" s="1"/>
  <c r="CM231" i="3" s="1"/>
  <c r="CM232" i="3" s="1"/>
  <c r="CM233" i="3" s="1"/>
  <c r="CM234" i="3" s="1"/>
  <c r="CM235" i="3" s="1"/>
  <c r="CM236" i="3" s="1"/>
  <c r="CM237" i="3" s="1"/>
  <c r="CM238" i="3" s="1"/>
  <c r="CM239" i="3" s="1"/>
  <c r="CM240" i="3" s="1"/>
  <c r="CM241" i="3" s="1"/>
  <c r="CM242" i="3" s="1"/>
  <c r="CM243" i="3" s="1"/>
  <c r="CM244" i="3" s="1"/>
  <c r="CM245" i="3" s="1"/>
  <c r="CM246" i="3" s="1"/>
  <c r="CM247" i="3" s="1"/>
  <c r="CM248" i="3" s="1"/>
  <c r="CM249" i="3" s="1"/>
  <c r="CM250" i="3" s="1"/>
  <c r="CM251" i="3" s="1"/>
  <c r="CM252" i="3" s="1"/>
  <c r="CM253" i="3" s="1"/>
  <c r="CM254" i="3" s="1"/>
  <c r="CM255" i="3" s="1"/>
  <c r="CM256" i="3" s="1"/>
  <c r="CM257" i="3" s="1"/>
  <c r="CM258" i="3" s="1"/>
  <c r="CM259" i="3" s="1"/>
  <c r="CM260" i="3" s="1"/>
  <c r="CM261" i="3" s="1"/>
  <c r="CM262" i="3" s="1"/>
  <c r="CM263" i="3" s="1"/>
  <c r="CM264" i="3" s="1"/>
  <c r="CM265" i="3" s="1"/>
  <c r="CM266" i="3" s="1"/>
  <c r="CM267" i="3" s="1"/>
  <c r="CM268" i="3" s="1"/>
  <c r="CM269" i="3" s="1"/>
  <c r="CM270" i="3" s="1"/>
  <c r="CM271" i="3" s="1"/>
  <c r="CM272" i="3" s="1"/>
  <c r="CM273" i="3" s="1"/>
  <c r="CM274" i="3" s="1"/>
  <c r="CM275" i="3" s="1"/>
  <c r="CM276" i="3" s="1"/>
  <c r="CM277" i="3" s="1"/>
  <c r="CM278" i="3" s="1"/>
  <c r="CM279" i="3" s="1"/>
  <c r="CM280" i="3" s="1"/>
  <c r="CM281" i="3" s="1"/>
  <c r="CM282" i="3" s="1"/>
  <c r="CM283" i="3" s="1"/>
  <c r="CM284" i="3" s="1"/>
  <c r="CM285" i="3" s="1"/>
  <c r="CM286" i="3" s="1"/>
  <c r="CM287" i="3" s="1"/>
  <c r="CM288" i="3" s="1"/>
  <c r="CM289" i="3" s="1"/>
  <c r="CM290" i="3" s="1"/>
  <c r="CM291" i="3" s="1"/>
  <c r="CM292" i="3" s="1"/>
  <c r="CM293" i="3" s="1"/>
  <c r="CM294" i="3" s="1"/>
  <c r="CM295" i="3" s="1"/>
  <c r="CM296" i="3" s="1"/>
  <c r="CM297" i="3" s="1"/>
  <c r="CM298" i="3" s="1"/>
  <c r="CM299" i="3" s="1"/>
  <c r="CM300" i="3" s="1"/>
  <c r="CM301" i="3" s="1"/>
  <c r="CM302" i="3" s="1"/>
  <c r="CM303" i="3" s="1"/>
  <c r="CM304" i="3" s="1"/>
  <c r="CM305" i="3" s="1"/>
  <c r="CM306" i="3" s="1"/>
  <c r="CM307" i="3" s="1"/>
  <c r="CM308" i="3" s="1"/>
  <c r="CM309" i="3" s="1"/>
  <c r="CM310" i="3" s="1"/>
  <c r="CM311" i="3" s="1"/>
  <c r="CM312" i="3" s="1"/>
  <c r="CM313" i="3" s="1"/>
  <c r="CN161" i="3"/>
  <c r="CN162" i="3" s="1"/>
  <c r="CN163" i="3" s="1"/>
  <c r="CN164" i="3" s="1"/>
  <c r="CN165" i="3" s="1"/>
  <c r="CN166" i="3" s="1"/>
  <c r="CN167" i="3" s="1"/>
  <c r="CN168" i="3" s="1"/>
  <c r="CN169" i="3" s="1"/>
  <c r="CN170" i="3" s="1"/>
  <c r="CN171" i="3" s="1"/>
  <c r="CN172" i="3" s="1"/>
  <c r="CN173" i="3" s="1"/>
  <c r="CN174" i="3" s="1"/>
  <c r="CN175" i="3" s="1"/>
  <c r="CN176" i="3" s="1"/>
  <c r="CN177" i="3" s="1"/>
  <c r="CN178" i="3" s="1"/>
  <c r="CN179" i="3" s="1"/>
  <c r="CN180" i="3" s="1"/>
  <c r="CN181" i="3" s="1"/>
  <c r="CN182" i="3" s="1"/>
  <c r="CN183" i="3" s="1"/>
  <c r="CN184" i="3" s="1"/>
  <c r="CN185" i="3" s="1"/>
  <c r="CN186" i="3" s="1"/>
  <c r="CN187" i="3" s="1"/>
  <c r="CN188" i="3" s="1"/>
  <c r="CN189" i="3" s="1"/>
  <c r="CN190" i="3" s="1"/>
  <c r="CN191" i="3" s="1"/>
  <c r="CN192" i="3" s="1"/>
  <c r="CN193" i="3" s="1"/>
  <c r="CN194" i="3" s="1"/>
  <c r="CN195" i="3" s="1"/>
  <c r="CN196" i="3" s="1"/>
  <c r="CN197" i="3" s="1"/>
  <c r="CN198" i="3" s="1"/>
  <c r="CN199" i="3" s="1"/>
  <c r="CN200" i="3" s="1"/>
  <c r="CN201" i="3" s="1"/>
  <c r="CN202" i="3" s="1"/>
  <c r="CN203" i="3" s="1"/>
  <c r="CN204" i="3" s="1"/>
  <c r="CN205" i="3" s="1"/>
  <c r="CN206" i="3" s="1"/>
  <c r="CN207" i="3" s="1"/>
  <c r="CN208" i="3" s="1"/>
  <c r="CN209" i="3" s="1"/>
  <c r="CN210" i="3" s="1"/>
  <c r="CN211" i="3" s="1"/>
  <c r="CN212" i="3" s="1"/>
  <c r="CN213" i="3" s="1"/>
  <c r="CN214" i="3" s="1"/>
  <c r="CN215" i="3" s="1"/>
  <c r="CN216" i="3" s="1"/>
  <c r="CN217" i="3" s="1"/>
  <c r="CN218" i="3" s="1"/>
  <c r="CN219" i="3" s="1"/>
  <c r="CN220" i="3" s="1"/>
  <c r="CN221" i="3" s="1"/>
  <c r="CN222" i="3" s="1"/>
  <c r="CN223" i="3" s="1"/>
  <c r="CN224" i="3" s="1"/>
  <c r="CN225" i="3" s="1"/>
  <c r="CN226" i="3" s="1"/>
  <c r="CN227" i="3" s="1"/>
  <c r="CN228" i="3" s="1"/>
  <c r="CN229" i="3" s="1"/>
  <c r="CN230" i="3" s="1"/>
  <c r="CN231" i="3" s="1"/>
  <c r="CN232" i="3" s="1"/>
  <c r="CN233" i="3" s="1"/>
  <c r="CN234" i="3" s="1"/>
  <c r="CN235" i="3" s="1"/>
  <c r="CN236" i="3" s="1"/>
  <c r="CN237" i="3" s="1"/>
  <c r="CN238" i="3" s="1"/>
  <c r="CN239" i="3" s="1"/>
  <c r="CN240" i="3" s="1"/>
  <c r="CN241" i="3" s="1"/>
  <c r="CN242" i="3" s="1"/>
  <c r="CN243" i="3" s="1"/>
  <c r="CN244" i="3" s="1"/>
  <c r="CN245" i="3" s="1"/>
  <c r="CN246" i="3" s="1"/>
  <c r="CN247" i="3" s="1"/>
  <c r="CN248" i="3" s="1"/>
  <c r="CN249" i="3" s="1"/>
  <c r="CN250" i="3" s="1"/>
  <c r="CN251" i="3" s="1"/>
  <c r="CN252" i="3" s="1"/>
  <c r="CN253" i="3" s="1"/>
  <c r="CN254" i="3" s="1"/>
  <c r="CN255" i="3" s="1"/>
  <c r="CN256" i="3" s="1"/>
  <c r="CN257" i="3" s="1"/>
  <c r="CN258" i="3" s="1"/>
  <c r="CN259" i="3" s="1"/>
  <c r="CN260" i="3" s="1"/>
  <c r="CN261" i="3" s="1"/>
  <c r="CN262" i="3" s="1"/>
  <c r="CN263" i="3" s="1"/>
  <c r="CN264" i="3" s="1"/>
  <c r="CN265" i="3" s="1"/>
  <c r="CN266" i="3" s="1"/>
  <c r="CN267" i="3" s="1"/>
  <c r="CN268" i="3" s="1"/>
  <c r="CN269" i="3" s="1"/>
  <c r="CN270" i="3" s="1"/>
  <c r="CN271" i="3" s="1"/>
  <c r="CN272" i="3" s="1"/>
  <c r="CN273" i="3" s="1"/>
  <c r="CN274" i="3" s="1"/>
  <c r="CN275" i="3" s="1"/>
  <c r="CN276" i="3" s="1"/>
  <c r="CN277" i="3" s="1"/>
  <c r="CN278" i="3" s="1"/>
  <c r="CN279" i="3" s="1"/>
  <c r="CN280" i="3" s="1"/>
  <c r="CN281" i="3" s="1"/>
  <c r="CN282" i="3" s="1"/>
  <c r="CN283" i="3" s="1"/>
  <c r="CN284" i="3" s="1"/>
  <c r="CN285" i="3" s="1"/>
  <c r="CN286" i="3" s="1"/>
  <c r="CN287" i="3" s="1"/>
  <c r="CN288" i="3" s="1"/>
  <c r="CN289" i="3" s="1"/>
  <c r="CN290" i="3" s="1"/>
  <c r="CN291" i="3" s="1"/>
  <c r="CN292" i="3" s="1"/>
  <c r="CN293" i="3" s="1"/>
  <c r="CN294" i="3" s="1"/>
  <c r="CN295" i="3" s="1"/>
  <c r="CN296" i="3" s="1"/>
  <c r="CN297" i="3" s="1"/>
  <c r="CN298" i="3" s="1"/>
  <c r="CN299" i="3" s="1"/>
  <c r="CN300" i="3" s="1"/>
  <c r="CN301" i="3" s="1"/>
  <c r="CN302" i="3" s="1"/>
  <c r="CN303" i="3" s="1"/>
  <c r="CN304" i="3" s="1"/>
  <c r="CN305" i="3" s="1"/>
  <c r="CN306" i="3" s="1"/>
  <c r="CN307" i="3" s="1"/>
  <c r="CN308" i="3" s="1"/>
  <c r="CN309" i="3" s="1"/>
  <c r="CN310" i="3" s="1"/>
  <c r="CN311" i="3" s="1"/>
  <c r="CN312" i="3" s="1"/>
  <c r="CN313" i="3" s="1"/>
  <c r="CO161" i="3"/>
  <c r="CO162" i="3" s="1"/>
  <c r="CO163" i="3" s="1"/>
  <c r="CO164" i="3" s="1"/>
  <c r="CO165" i="3" s="1"/>
  <c r="CO166" i="3" s="1"/>
  <c r="CO167" i="3" s="1"/>
  <c r="CO168" i="3" s="1"/>
  <c r="CO169" i="3" s="1"/>
  <c r="CO170" i="3" s="1"/>
  <c r="CO171" i="3" s="1"/>
  <c r="CO172" i="3" s="1"/>
  <c r="CO173" i="3" s="1"/>
  <c r="CO174" i="3" s="1"/>
  <c r="CO175" i="3" s="1"/>
  <c r="CO176" i="3" s="1"/>
  <c r="CO177" i="3" s="1"/>
  <c r="CO178" i="3" s="1"/>
  <c r="CO179" i="3" s="1"/>
  <c r="CO180" i="3" s="1"/>
  <c r="CO181" i="3" s="1"/>
  <c r="CO182" i="3" s="1"/>
  <c r="CO183" i="3" s="1"/>
  <c r="CO184" i="3" s="1"/>
  <c r="CO185" i="3" s="1"/>
  <c r="CO186" i="3" s="1"/>
  <c r="CO187" i="3" s="1"/>
  <c r="CO188" i="3" s="1"/>
  <c r="CO189" i="3" s="1"/>
  <c r="CO190" i="3" s="1"/>
  <c r="CO191" i="3" s="1"/>
  <c r="CO192" i="3" s="1"/>
  <c r="CO193" i="3" s="1"/>
  <c r="CO194" i="3" s="1"/>
  <c r="CO195" i="3" s="1"/>
  <c r="CO196" i="3" s="1"/>
  <c r="CO197" i="3" s="1"/>
  <c r="CO198" i="3" s="1"/>
  <c r="CO199" i="3" s="1"/>
  <c r="CO200" i="3" s="1"/>
  <c r="CO201" i="3" s="1"/>
  <c r="CO202" i="3" s="1"/>
  <c r="CO203" i="3" s="1"/>
  <c r="CO204" i="3" s="1"/>
  <c r="CO205" i="3" s="1"/>
  <c r="CO206" i="3" s="1"/>
  <c r="CO207" i="3" s="1"/>
  <c r="CO208" i="3" s="1"/>
  <c r="CO209" i="3" s="1"/>
  <c r="CO210" i="3" s="1"/>
  <c r="CO211" i="3" s="1"/>
  <c r="CO212" i="3" s="1"/>
  <c r="CO213" i="3" s="1"/>
  <c r="CO214" i="3" s="1"/>
  <c r="CO215" i="3" s="1"/>
  <c r="CO216" i="3" s="1"/>
  <c r="CO217" i="3" s="1"/>
  <c r="CO218" i="3" s="1"/>
  <c r="CO219" i="3" s="1"/>
  <c r="CO220" i="3" s="1"/>
  <c r="CO221" i="3" s="1"/>
  <c r="CO222" i="3" s="1"/>
  <c r="CO223" i="3" s="1"/>
  <c r="CO224" i="3" s="1"/>
  <c r="CO225" i="3" s="1"/>
  <c r="CO226" i="3" s="1"/>
  <c r="CO227" i="3" s="1"/>
  <c r="CO228" i="3" s="1"/>
  <c r="CO229" i="3" s="1"/>
  <c r="CO230" i="3" s="1"/>
  <c r="CO231" i="3" s="1"/>
  <c r="CO232" i="3" s="1"/>
  <c r="CO233" i="3" s="1"/>
  <c r="CO234" i="3" s="1"/>
  <c r="CO235" i="3" s="1"/>
  <c r="CO236" i="3" s="1"/>
  <c r="CO237" i="3" s="1"/>
  <c r="CO238" i="3" s="1"/>
  <c r="CO239" i="3" s="1"/>
  <c r="CO240" i="3" s="1"/>
  <c r="CO241" i="3" s="1"/>
  <c r="CO242" i="3" s="1"/>
  <c r="CO243" i="3" s="1"/>
  <c r="CO244" i="3" s="1"/>
  <c r="CO245" i="3" s="1"/>
  <c r="CO246" i="3" s="1"/>
  <c r="CO247" i="3" s="1"/>
  <c r="CO248" i="3" s="1"/>
  <c r="CO249" i="3" s="1"/>
  <c r="CO250" i="3" s="1"/>
  <c r="CO251" i="3" s="1"/>
  <c r="CO252" i="3" s="1"/>
  <c r="CO253" i="3" s="1"/>
  <c r="CO254" i="3" s="1"/>
  <c r="CO255" i="3" s="1"/>
  <c r="CO256" i="3" s="1"/>
  <c r="CO257" i="3" s="1"/>
  <c r="CO258" i="3" s="1"/>
  <c r="CO259" i="3" s="1"/>
  <c r="CO260" i="3" s="1"/>
  <c r="CO261" i="3" s="1"/>
  <c r="CO262" i="3" s="1"/>
  <c r="CO263" i="3" s="1"/>
  <c r="CO264" i="3" s="1"/>
  <c r="CO265" i="3" s="1"/>
  <c r="CO266" i="3" s="1"/>
  <c r="CO267" i="3" s="1"/>
  <c r="CO268" i="3" s="1"/>
  <c r="CO269" i="3" s="1"/>
  <c r="CO270" i="3" s="1"/>
  <c r="CO271" i="3" s="1"/>
  <c r="CO272" i="3" s="1"/>
  <c r="CO273" i="3" s="1"/>
  <c r="CO274" i="3" s="1"/>
  <c r="CO275" i="3" s="1"/>
  <c r="CO276" i="3" s="1"/>
  <c r="CO277" i="3" s="1"/>
  <c r="CO278" i="3" s="1"/>
  <c r="CO279" i="3" s="1"/>
  <c r="CO280" i="3" s="1"/>
  <c r="CO281" i="3" s="1"/>
  <c r="CO282" i="3" s="1"/>
  <c r="CO283" i="3" s="1"/>
  <c r="CO284" i="3" s="1"/>
  <c r="CO285" i="3" s="1"/>
  <c r="CO286" i="3" s="1"/>
  <c r="CO287" i="3" s="1"/>
  <c r="CO288" i="3" s="1"/>
  <c r="CO289" i="3" s="1"/>
  <c r="CO290" i="3" s="1"/>
  <c r="CO291" i="3" s="1"/>
  <c r="CO292" i="3" s="1"/>
  <c r="CO293" i="3" s="1"/>
  <c r="CO294" i="3" s="1"/>
  <c r="CO295" i="3" s="1"/>
  <c r="CO296" i="3" s="1"/>
  <c r="CO297" i="3" s="1"/>
  <c r="CO298" i="3" s="1"/>
  <c r="CO299" i="3" s="1"/>
  <c r="CO300" i="3" s="1"/>
  <c r="CO301" i="3" s="1"/>
  <c r="CO302" i="3" s="1"/>
  <c r="CO303" i="3" s="1"/>
  <c r="CO304" i="3" s="1"/>
  <c r="CO305" i="3" s="1"/>
  <c r="CO306" i="3" s="1"/>
  <c r="CO307" i="3" s="1"/>
  <c r="CO308" i="3" s="1"/>
  <c r="CO309" i="3" s="1"/>
  <c r="CO310" i="3" s="1"/>
  <c r="CO311" i="3" s="1"/>
  <c r="CO312" i="3" s="1"/>
  <c r="CO313" i="3" s="1"/>
  <c r="CP161" i="3"/>
  <c r="CP162" i="3" s="1"/>
  <c r="CP163" i="3" s="1"/>
  <c r="CP164" i="3" s="1"/>
  <c r="CP165" i="3" s="1"/>
  <c r="CP166" i="3" s="1"/>
  <c r="CP167" i="3" s="1"/>
  <c r="CP168" i="3" s="1"/>
  <c r="CP169" i="3" s="1"/>
  <c r="CP170" i="3" s="1"/>
  <c r="CP171" i="3" s="1"/>
  <c r="CP172" i="3" s="1"/>
  <c r="CP173" i="3" s="1"/>
  <c r="CP174" i="3" s="1"/>
  <c r="CP175" i="3" s="1"/>
  <c r="CP176" i="3" s="1"/>
  <c r="CP177" i="3" s="1"/>
  <c r="CP178" i="3" s="1"/>
  <c r="CP179" i="3" s="1"/>
  <c r="CP180" i="3" s="1"/>
  <c r="CP181" i="3" s="1"/>
  <c r="CP182" i="3" s="1"/>
  <c r="CP183" i="3" s="1"/>
  <c r="CP184" i="3" s="1"/>
  <c r="CP185" i="3" s="1"/>
  <c r="CP186" i="3" s="1"/>
  <c r="CP187" i="3" s="1"/>
  <c r="CP188" i="3" s="1"/>
  <c r="CP189" i="3" s="1"/>
  <c r="CP190" i="3" s="1"/>
  <c r="CP191" i="3" s="1"/>
  <c r="CP192" i="3" s="1"/>
  <c r="CP193" i="3" s="1"/>
  <c r="CP194" i="3" s="1"/>
  <c r="CP195" i="3" s="1"/>
  <c r="CP196" i="3" s="1"/>
  <c r="CP197" i="3" s="1"/>
  <c r="CP198" i="3" s="1"/>
  <c r="CP199" i="3" s="1"/>
  <c r="CP200" i="3" s="1"/>
  <c r="CP201" i="3" s="1"/>
  <c r="CP202" i="3" s="1"/>
  <c r="CP203" i="3" s="1"/>
  <c r="CP204" i="3" s="1"/>
  <c r="CP205" i="3" s="1"/>
  <c r="CP206" i="3" s="1"/>
  <c r="CP207" i="3" s="1"/>
  <c r="CP208" i="3" s="1"/>
  <c r="CP209" i="3" s="1"/>
  <c r="CP210" i="3" s="1"/>
  <c r="CP211" i="3" s="1"/>
  <c r="CP212" i="3" s="1"/>
  <c r="CP213" i="3" s="1"/>
  <c r="CP214" i="3" s="1"/>
  <c r="CP215" i="3" s="1"/>
  <c r="CP216" i="3" s="1"/>
  <c r="CP217" i="3" s="1"/>
  <c r="CP218" i="3" s="1"/>
  <c r="CP219" i="3" s="1"/>
  <c r="CP220" i="3" s="1"/>
  <c r="CP221" i="3" s="1"/>
  <c r="CP222" i="3" s="1"/>
  <c r="CP223" i="3" s="1"/>
  <c r="CP224" i="3" s="1"/>
  <c r="CP225" i="3" s="1"/>
  <c r="CP226" i="3" s="1"/>
  <c r="CP227" i="3" s="1"/>
  <c r="CP228" i="3" s="1"/>
  <c r="CP229" i="3" s="1"/>
  <c r="CP230" i="3" s="1"/>
  <c r="CP231" i="3" s="1"/>
  <c r="CP232" i="3" s="1"/>
  <c r="CP233" i="3" s="1"/>
  <c r="CP234" i="3" s="1"/>
  <c r="CP235" i="3" s="1"/>
  <c r="CP236" i="3" s="1"/>
  <c r="CP237" i="3" s="1"/>
  <c r="CP238" i="3" s="1"/>
  <c r="CP239" i="3" s="1"/>
  <c r="CP240" i="3" s="1"/>
  <c r="CP241" i="3" s="1"/>
  <c r="CP242" i="3" s="1"/>
  <c r="CP243" i="3" s="1"/>
  <c r="CP244" i="3" s="1"/>
  <c r="CP245" i="3" s="1"/>
  <c r="CP246" i="3" s="1"/>
  <c r="CP247" i="3" s="1"/>
  <c r="CP248" i="3" s="1"/>
  <c r="CP249" i="3" s="1"/>
  <c r="CP250" i="3" s="1"/>
  <c r="CP251" i="3" s="1"/>
  <c r="CP252" i="3" s="1"/>
  <c r="CP253" i="3" s="1"/>
  <c r="CP254" i="3" s="1"/>
  <c r="CP255" i="3" s="1"/>
  <c r="CP256" i="3" s="1"/>
  <c r="CP257" i="3" s="1"/>
  <c r="CP258" i="3" s="1"/>
  <c r="CP259" i="3" s="1"/>
  <c r="CP260" i="3" s="1"/>
  <c r="CP261" i="3" s="1"/>
  <c r="CP262" i="3" s="1"/>
  <c r="CP263" i="3" s="1"/>
  <c r="CP264" i="3" s="1"/>
  <c r="CP265" i="3" s="1"/>
  <c r="CP266" i="3" s="1"/>
  <c r="CP267" i="3" s="1"/>
  <c r="CP268" i="3" s="1"/>
  <c r="CP269" i="3" s="1"/>
  <c r="CP270" i="3" s="1"/>
  <c r="CP271" i="3" s="1"/>
  <c r="CP272" i="3" s="1"/>
  <c r="CP273" i="3" s="1"/>
  <c r="CP274" i="3" s="1"/>
  <c r="CP275" i="3" s="1"/>
  <c r="CP276" i="3" s="1"/>
  <c r="CP277" i="3" s="1"/>
  <c r="CP278" i="3" s="1"/>
  <c r="CP279" i="3" s="1"/>
  <c r="CP280" i="3" s="1"/>
  <c r="CP281" i="3" s="1"/>
  <c r="CP282" i="3" s="1"/>
  <c r="CP283" i="3" s="1"/>
  <c r="CP284" i="3" s="1"/>
  <c r="CP285" i="3" s="1"/>
  <c r="CP286" i="3" s="1"/>
  <c r="CP287" i="3" s="1"/>
  <c r="CP288" i="3" s="1"/>
  <c r="CP289" i="3" s="1"/>
  <c r="CP290" i="3" s="1"/>
  <c r="CP291" i="3" s="1"/>
  <c r="CP292" i="3" s="1"/>
  <c r="CP293" i="3" s="1"/>
  <c r="CP294" i="3" s="1"/>
  <c r="CP295" i="3" s="1"/>
  <c r="CP296" i="3" s="1"/>
  <c r="CP297" i="3" s="1"/>
  <c r="CP298" i="3" s="1"/>
  <c r="CP299" i="3" s="1"/>
  <c r="CP300" i="3" s="1"/>
  <c r="CP301" i="3" s="1"/>
  <c r="CP302" i="3" s="1"/>
  <c r="CP303" i="3" s="1"/>
  <c r="CP304" i="3" s="1"/>
  <c r="CP305" i="3" s="1"/>
  <c r="CP306" i="3" s="1"/>
  <c r="CP307" i="3" s="1"/>
  <c r="CP308" i="3" s="1"/>
  <c r="CP309" i="3" s="1"/>
  <c r="CP310" i="3" s="1"/>
  <c r="CP311" i="3" s="1"/>
  <c r="CP312" i="3" s="1"/>
  <c r="CP313" i="3" s="1"/>
  <c r="CQ161" i="3"/>
  <c r="CQ162" i="3" s="1"/>
  <c r="CQ163" i="3" s="1"/>
  <c r="CQ164" i="3" s="1"/>
  <c r="CQ165" i="3" s="1"/>
  <c r="CQ166" i="3" s="1"/>
  <c r="CQ167" i="3" s="1"/>
  <c r="CQ168" i="3" s="1"/>
  <c r="CQ169" i="3" s="1"/>
  <c r="CQ170" i="3" s="1"/>
  <c r="CQ171" i="3" s="1"/>
  <c r="CQ172" i="3" s="1"/>
  <c r="CQ173" i="3" s="1"/>
  <c r="CQ174" i="3" s="1"/>
  <c r="CQ175" i="3" s="1"/>
  <c r="CQ176" i="3" s="1"/>
  <c r="CQ177" i="3" s="1"/>
  <c r="CQ178" i="3" s="1"/>
  <c r="CQ179" i="3" s="1"/>
  <c r="CQ180" i="3" s="1"/>
  <c r="CQ181" i="3" s="1"/>
  <c r="CQ182" i="3" s="1"/>
  <c r="CQ183" i="3" s="1"/>
  <c r="CQ184" i="3" s="1"/>
  <c r="CQ185" i="3" s="1"/>
  <c r="CQ186" i="3" s="1"/>
  <c r="CQ187" i="3" s="1"/>
  <c r="CQ188" i="3" s="1"/>
  <c r="CQ189" i="3" s="1"/>
  <c r="CQ190" i="3" s="1"/>
  <c r="CQ191" i="3" s="1"/>
  <c r="CQ192" i="3" s="1"/>
  <c r="CQ193" i="3" s="1"/>
  <c r="CQ194" i="3" s="1"/>
  <c r="CQ195" i="3" s="1"/>
  <c r="CQ196" i="3" s="1"/>
  <c r="CQ197" i="3" s="1"/>
  <c r="CQ198" i="3" s="1"/>
  <c r="CQ199" i="3" s="1"/>
  <c r="CQ200" i="3" s="1"/>
  <c r="CQ201" i="3" s="1"/>
  <c r="CQ202" i="3" s="1"/>
  <c r="CQ203" i="3" s="1"/>
  <c r="CQ204" i="3" s="1"/>
  <c r="CQ205" i="3" s="1"/>
  <c r="CQ206" i="3" s="1"/>
  <c r="CQ207" i="3" s="1"/>
  <c r="CQ208" i="3" s="1"/>
  <c r="CQ209" i="3" s="1"/>
  <c r="CQ210" i="3" s="1"/>
  <c r="CQ211" i="3" s="1"/>
  <c r="CQ212" i="3" s="1"/>
  <c r="CQ213" i="3" s="1"/>
  <c r="CQ214" i="3" s="1"/>
  <c r="CQ215" i="3" s="1"/>
  <c r="CQ216" i="3" s="1"/>
  <c r="CQ217" i="3" s="1"/>
  <c r="CQ218" i="3" s="1"/>
  <c r="CQ219" i="3" s="1"/>
  <c r="CQ220" i="3" s="1"/>
  <c r="CQ221" i="3" s="1"/>
  <c r="CQ222" i="3" s="1"/>
  <c r="CQ223" i="3" s="1"/>
  <c r="CQ224" i="3" s="1"/>
  <c r="CQ225" i="3" s="1"/>
  <c r="CQ226" i="3" s="1"/>
  <c r="CQ227" i="3" s="1"/>
  <c r="CQ228" i="3" s="1"/>
  <c r="CQ229" i="3" s="1"/>
  <c r="CQ230" i="3" s="1"/>
  <c r="CQ231" i="3" s="1"/>
  <c r="CQ232" i="3" s="1"/>
  <c r="CQ233" i="3" s="1"/>
  <c r="CQ234" i="3" s="1"/>
  <c r="CQ235" i="3" s="1"/>
  <c r="CQ236" i="3" s="1"/>
  <c r="CQ237" i="3" s="1"/>
  <c r="CQ238" i="3" s="1"/>
  <c r="CQ239" i="3" s="1"/>
  <c r="CQ240" i="3" s="1"/>
  <c r="CQ241" i="3" s="1"/>
  <c r="CQ242" i="3" s="1"/>
  <c r="CQ243" i="3" s="1"/>
  <c r="CQ244" i="3" s="1"/>
  <c r="CQ245" i="3" s="1"/>
  <c r="CQ246" i="3" s="1"/>
  <c r="CQ247" i="3" s="1"/>
  <c r="CQ248" i="3" s="1"/>
  <c r="CQ249" i="3" s="1"/>
  <c r="CQ250" i="3" s="1"/>
  <c r="CQ251" i="3" s="1"/>
  <c r="CQ252" i="3" s="1"/>
  <c r="CQ253" i="3" s="1"/>
  <c r="CQ254" i="3" s="1"/>
  <c r="CQ255" i="3" s="1"/>
  <c r="CQ256" i="3" s="1"/>
  <c r="CQ257" i="3" s="1"/>
  <c r="CQ258" i="3" s="1"/>
  <c r="CQ259" i="3" s="1"/>
  <c r="CQ260" i="3" s="1"/>
  <c r="CQ261" i="3" s="1"/>
  <c r="CQ262" i="3" s="1"/>
  <c r="CQ263" i="3" s="1"/>
  <c r="CQ264" i="3" s="1"/>
  <c r="CQ265" i="3" s="1"/>
  <c r="CQ266" i="3" s="1"/>
  <c r="CQ267" i="3" s="1"/>
  <c r="CQ268" i="3" s="1"/>
  <c r="CQ269" i="3" s="1"/>
  <c r="CQ270" i="3" s="1"/>
  <c r="CQ271" i="3" s="1"/>
  <c r="CQ272" i="3" s="1"/>
  <c r="CQ273" i="3" s="1"/>
  <c r="CQ274" i="3" s="1"/>
  <c r="CQ275" i="3" s="1"/>
  <c r="CQ276" i="3" s="1"/>
  <c r="CQ277" i="3" s="1"/>
  <c r="CQ278" i="3" s="1"/>
  <c r="CQ279" i="3" s="1"/>
  <c r="CQ280" i="3" s="1"/>
  <c r="CQ281" i="3" s="1"/>
  <c r="CQ282" i="3" s="1"/>
  <c r="CQ283" i="3" s="1"/>
  <c r="CQ284" i="3" s="1"/>
  <c r="CQ285" i="3" s="1"/>
  <c r="CQ286" i="3" s="1"/>
  <c r="CQ287" i="3" s="1"/>
  <c r="CQ288" i="3" s="1"/>
  <c r="CQ289" i="3" s="1"/>
  <c r="CQ290" i="3" s="1"/>
  <c r="CQ291" i="3" s="1"/>
  <c r="CQ292" i="3" s="1"/>
  <c r="CQ293" i="3" s="1"/>
  <c r="CQ294" i="3" s="1"/>
  <c r="CQ295" i="3" s="1"/>
  <c r="CQ296" i="3" s="1"/>
  <c r="CQ297" i="3" s="1"/>
  <c r="CQ298" i="3" s="1"/>
  <c r="CQ299" i="3" s="1"/>
  <c r="CQ300" i="3" s="1"/>
  <c r="CQ301" i="3" s="1"/>
  <c r="CQ302" i="3" s="1"/>
  <c r="CQ303" i="3" s="1"/>
  <c r="CQ304" i="3" s="1"/>
  <c r="CQ305" i="3" s="1"/>
  <c r="CQ306" i="3" s="1"/>
  <c r="CQ307" i="3" s="1"/>
  <c r="CQ308" i="3" s="1"/>
  <c r="CQ309" i="3" s="1"/>
  <c r="CQ310" i="3" s="1"/>
  <c r="CQ311" i="3" s="1"/>
  <c r="CQ312" i="3" s="1"/>
  <c r="CQ313" i="3" s="1"/>
  <c r="CR161" i="3"/>
  <c r="CR162" i="3" s="1"/>
  <c r="CR163" i="3" s="1"/>
  <c r="CR164" i="3" s="1"/>
  <c r="CR165" i="3" s="1"/>
  <c r="CR166" i="3" s="1"/>
  <c r="CR167" i="3" s="1"/>
  <c r="CR168" i="3" s="1"/>
  <c r="CR169" i="3" s="1"/>
  <c r="CR170" i="3" s="1"/>
  <c r="CR171" i="3" s="1"/>
  <c r="CR172" i="3" s="1"/>
  <c r="CR173" i="3" s="1"/>
  <c r="CR174" i="3" s="1"/>
  <c r="CR175" i="3" s="1"/>
  <c r="CR176" i="3" s="1"/>
  <c r="CR177" i="3" s="1"/>
  <c r="CR178" i="3" s="1"/>
  <c r="CR179" i="3" s="1"/>
  <c r="CR180" i="3" s="1"/>
  <c r="CR181" i="3" s="1"/>
  <c r="CR182" i="3" s="1"/>
  <c r="CR183" i="3" s="1"/>
  <c r="CR184" i="3" s="1"/>
  <c r="CR185" i="3" s="1"/>
  <c r="CR186" i="3" s="1"/>
  <c r="CR187" i="3" s="1"/>
  <c r="CR188" i="3" s="1"/>
  <c r="CR189" i="3" s="1"/>
  <c r="CR190" i="3" s="1"/>
  <c r="CR191" i="3" s="1"/>
  <c r="CR192" i="3" s="1"/>
  <c r="CR193" i="3" s="1"/>
  <c r="CR194" i="3" s="1"/>
  <c r="CR195" i="3" s="1"/>
  <c r="CR196" i="3" s="1"/>
  <c r="CR197" i="3" s="1"/>
  <c r="CR198" i="3" s="1"/>
  <c r="CR199" i="3" s="1"/>
  <c r="CR200" i="3" s="1"/>
  <c r="CR201" i="3" s="1"/>
  <c r="CR202" i="3" s="1"/>
  <c r="CR203" i="3" s="1"/>
  <c r="CR204" i="3" s="1"/>
  <c r="CR205" i="3" s="1"/>
  <c r="CR206" i="3" s="1"/>
  <c r="CR207" i="3" s="1"/>
  <c r="CR208" i="3" s="1"/>
  <c r="CR209" i="3" s="1"/>
  <c r="CR210" i="3" s="1"/>
  <c r="CR211" i="3" s="1"/>
  <c r="CR212" i="3" s="1"/>
  <c r="CR213" i="3" s="1"/>
  <c r="CR214" i="3" s="1"/>
  <c r="CR215" i="3" s="1"/>
  <c r="CR216" i="3" s="1"/>
  <c r="CR217" i="3" s="1"/>
  <c r="CR218" i="3" s="1"/>
  <c r="CR219" i="3" s="1"/>
  <c r="CR220" i="3" s="1"/>
  <c r="CR221" i="3" s="1"/>
  <c r="CR222" i="3" s="1"/>
  <c r="CR223" i="3" s="1"/>
  <c r="CR224" i="3" s="1"/>
  <c r="CR225" i="3" s="1"/>
  <c r="CR226" i="3" s="1"/>
  <c r="CR227" i="3" s="1"/>
  <c r="CR228" i="3" s="1"/>
  <c r="CR229" i="3" s="1"/>
  <c r="CR230" i="3" s="1"/>
  <c r="CR231" i="3" s="1"/>
  <c r="CR232" i="3" s="1"/>
  <c r="CR233" i="3" s="1"/>
  <c r="CR234" i="3" s="1"/>
  <c r="CR235" i="3" s="1"/>
  <c r="CR236" i="3" s="1"/>
  <c r="CR237" i="3" s="1"/>
  <c r="CR238" i="3" s="1"/>
  <c r="CR239" i="3" s="1"/>
  <c r="CR240" i="3" s="1"/>
  <c r="CR241" i="3" s="1"/>
  <c r="CR242" i="3" s="1"/>
  <c r="CR243" i="3" s="1"/>
  <c r="CR244" i="3" s="1"/>
  <c r="CR245" i="3" s="1"/>
  <c r="CR246" i="3" s="1"/>
  <c r="CR247" i="3" s="1"/>
  <c r="CR248" i="3" s="1"/>
  <c r="CR249" i="3" s="1"/>
  <c r="CR250" i="3" s="1"/>
  <c r="CR251" i="3" s="1"/>
  <c r="CR252" i="3" s="1"/>
  <c r="CR253" i="3" s="1"/>
  <c r="CR254" i="3" s="1"/>
  <c r="CR255" i="3" s="1"/>
  <c r="CR256" i="3" s="1"/>
  <c r="CR257" i="3" s="1"/>
  <c r="CR258" i="3" s="1"/>
  <c r="CR259" i="3" s="1"/>
  <c r="CR260" i="3" s="1"/>
  <c r="CR261" i="3" s="1"/>
  <c r="CR262" i="3" s="1"/>
  <c r="CR263" i="3" s="1"/>
  <c r="CR264" i="3" s="1"/>
  <c r="CR265" i="3" s="1"/>
  <c r="CR266" i="3" s="1"/>
  <c r="CR267" i="3" s="1"/>
  <c r="CR268" i="3" s="1"/>
  <c r="CR269" i="3" s="1"/>
  <c r="CR270" i="3" s="1"/>
  <c r="CR271" i="3" s="1"/>
  <c r="CR272" i="3" s="1"/>
  <c r="CR273" i="3" s="1"/>
  <c r="CR274" i="3" s="1"/>
  <c r="CR275" i="3" s="1"/>
  <c r="CR276" i="3" s="1"/>
  <c r="CR277" i="3" s="1"/>
  <c r="CR278" i="3" s="1"/>
  <c r="CR279" i="3" s="1"/>
  <c r="CR280" i="3" s="1"/>
  <c r="CR281" i="3" s="1"/>
  <c r="CR282" i="3" s="1"/>
  <c r="CR283" i="3" s="1"/>
  <c r="CR284" i="3" s="1"/>
  <c r="CR285" i="3" s="1"/>
  <c r="CR286" i="3" s="1"/>
  <c r="CR287" i="3" s="1"/>
  <c r="CR288" i="3" s="1"/>
  <c r="CR289" i="3" s="1"/>
  <c r="CR290" i="3" s="1"/>
  <c r="CR291" i="3" s="1"/>
  <c r="CR292" i="3" s="1"/>
  <c r="CR293" i="3" s="1"/>
  <c r="CR294" i="3" s="1"/>
  <c r="CR295" i="3" s="1"/>
  <c r="CR296" i="3" s="1"/>
  <c r="CR297" i="3" s="1"/>
  <c r="CR298" i="3" s="1"/>
  <c r="CR299" i="3" s="1"/>
  <c r="CR300" i="3" s="1"/>
  <c r="CR301" i="3" s="1"/>
  <c r="CR302" i="3" s="1"/>
  <c r="CR303" i="3" s="1"/>
  <c r="CR304" i="3" s="1"/>
  <c r="CR305" i="3" s="1"/>
  <c r="CR306" i="3" s="1"/>
  <c r="CR307" i="3" s="1"/>
  <c r="CR308" i="3" s="1"/>
  <c r="CR309" i="3" s="1"/>
  <c r="CR310" i="3" s="1"/>
  <c r="CR311" i="3" s="1"/>
  <c r="CR312" i="3" s="1"/>
  <c r="CR313" i="3" s="1"/>
  <c r="CS161" i="3"/>
  <c r="CS162" i="3" s="1"/>
  <c r="CS163" i="3" s="1"/>
  <c r="CS164" i="3" s="1"/>
  <c r="CS165" i="3" s="1"/>
  <c r="CS166" i="3" s="1"/>
  <c r="CS167" i="3" s="1"/>
  <c r="CS168" i="3" s="1"/>
  <c r="CS169" i="3" s="1"/>
  <c r="CS170" i="3" s="1"/>
  <c r="CS171" i="3" s="1"/>
  <c r="CS172" i="3" s="1"/>
  <c r="CS173" i="3" s="1"/>
  <c r="CS174" i="3" s="1"/>
  <c r="CS175" i="3" s="1"/>
  <c r="CS176" i="3" s="1"/>
  <c r="CS177" i="3" s="1"/>
  <c r="CS178" i="3" s="1"/>
  <c r="CS179" i="3" s="1"/>
  <c r="CS180" i="3" s="1"/>
  <c r="CS181" i="3" s="1"/>
  <c r="CS182" i="3" s="1"/>
  <c r="CS183" i="3" s="1"/>
  <c r="CS184" i="3" s="1"/>
  <c r="CS185" i="3" s="1"/>
  <c r="CS186" i="3" s="1"/>
  <c r="CS187" i="3" s="1"/>
  <c r="CS188" i="3" s="1"/>
  <c r="CS189" i="3" s="1"/>
  <c r="CS190" i="3" s="1"/>
  <c r="CS191" i="3" s="1"/>
  <c r="CS192" i="3" s="1"/>
  <c r="CS193" i="3" s="1"/>
  <c r="CS194" i="3" s="1"/>
  <c r="CS195" i="3" s="1"/>
  <c r="CS196" i="3" s="1"/>
  <c r="CS197" i="3" s="1"/>
  <c r="CS198" i="3" s="1"/>
  <c r="CS199" i="3" s="1"/>
  <c r="CS200" i="3" s="1"/>
  <c r="CS201" i="3" s="1"/>
  <c r="CS202" i="3" s="1"/>
  <c r="CS203" i="3" s="1"/>
  <c r="CS204" i="3" s="1"/>
  <c r="CS205" i="3" s="1"/>
  <c r="CS206" i="3" s="1"/>
  <c r="CS207" i="3" s="1"/>
  <c r="CS208" i="3" s="1"/>
  <c r="CS209" i="3" s="1"/>
  <c r="CS210" i="3" s="1"/>
  <c r="CS211" i="3" s="1"/>
  <c r="CS212" i="3" s="1"/>
  <c r="CS213" i="3" s="1"/>
  <c r="CS214" i="3" s="1"/>
  <c r="CS215" i="3" s="1"/>
  <c r="CS216" i="3" s="1"/>
  <c r="CS217" i="3" s="1"/>
  <c r="CS218" i="3" s="1"/>
  <c r="CS219" i="3" s="1"/>
  <c r="CS220" i="3" s="1"/>
  <c r="CS221" i="3" s="1"/>
  <c r="CS222" i="3" s="1"/>
  <c r="CS223" i="3" s="1"/>
  <c r="CS224" i="3" s="1"/>
  <c r="CS225" i="3" s="1"/>
  <c r="CS226" i="3" s="1"/>
  <c r="CS227" i="3" s="1"/>
  <c r="CS228" i="3" s="1"/>
  <c r="CS229" i="3" s="1"/>
  <c r="CS230" i="3" s="1"/>
  <c r="CS231" i="3" s="1"/>
  <c r="CS232" i="3" s="1"/>
  <c r="CS233" i="3" s="1"/>
  <c r="CS234" i="3" s="1"/>
  <c r="CS235" i="3" s="1"/>
  <c r="CS236" i="3" s="1"/>
  <c r="CS237" i="3" s="1"/>
  <c r="CS238" i="3" s="1"/>
  <c r="CS239" i="3" s="1"/>
  <c r="CS240" i="3" s="1"/>
  <c r="CS241" i="3" s="1"/>
  <c r="CS242" i="3" s="1"/>
  <c r="CS243" i="3" s="1"/>
  <c r="CS244" i="3" s="1"/>
  <c r="CS245" i="3" s="1"/>
  <c r="CS246" i="3" s="1"/>
  <c r="CS247" i="3" s="1"/>
  <c r="CS248" i="3" s="1"/>
  <c r="CS249" i="3" s="1"/>
  <c r="CS250" i="3" s="1"/>
  <c r="CS251" i="3" s="1"/>
  <c r="CS252" i="3" s="1"/>
  <c r="CS253" i="3" s="1"/>
  <c r="CS254" i="3" s="1"/>
  <c r="CS255" i="3" s="1"/>
  <c r="CS256" i="3" s="1"/>
  <c r="CS257" i="3" s="1"/>
  <c r="CS258" i="3" s="1"/>
  <c r="CS259" i="3" s="1"/>
  <c r="CS260" i="3" s="1"/>
  <c r="CS261" i="3" s="1"/>
  <c r="CS262" i="3" s="1"/>
  <c r="CS263" i="3" s="1"/>
  <c r="CS264" i="3" s="1"/>
  <c r="CS265" i="3" s="1"/>
  <c r="CS266" i="3" s="1"/>
  <c r="CS267" i="3" s="1"/>
  <c r="CS268" i="3" s="1"/>
  <c r="CS269" i="3" s="1"/>
  <c r="CS270" i="3" s="1"/>
  <c r="CS271" i="3" s="1"/>
  <c r="CS272" i="3" s="1"/>
  <c r="CS273" i="3" s="1"/>
  <c r="CS274" i="3" s="1"/>
  <c r="CS275" i="3" s="1"/>
  <c r="CS276" i="3" s="1"/>
  <c r="CS277" i="3" s="1"/>
  <c r="CS278" i="3" s="1"/>
  <c r="CS279" i="3" s="1"/>
  <c r="CS280" i="3" s="1"/>
  <c r="CS281" i="3" s="1"/>
  <c r="CS282" i="3" s="1"/>
  <c r="CS283" i="3" s="1"/>
  <c r="CS284" i="3" s="1"/>
  <c r="CS285" i="3" s="1"/>
  <c r="CS286" i="3" s="1"/>
  <c r="CS287" i="3" s="1"/>
  <c r="CS288" i="3" s="1"/>
  <c r="CS289" i="3" s="1"/>
  <c r="CS290" i="3" s="1"/>
  <c r="CS291" i="3" s="1"/>
  <c r="CS292" i="3" s="1"/>
  <c r="CS293" i="3" s="1"/>
  <c r="CS294" i="3" s="1"/>
  <c r="CS295" i="3" s="1"/>
  <c r="CS296" i="3" s="1"/>
  <c r="CS297" i="3" s="1"/>
  <c r="CS298" i="3" s="1"/>
  <c r="CS299" i="3" s="1"/>
  <c r="CS300" i="3" s="1"/>
  <c r="CS301" i="3" s="1"/>
  <c r="CS302" i="3" s="1"/>
  <c r="CS303" i="3" s="1"/>
  <c r="CS304" i="3" s="1"/>
  <c r="CS305" i="3" s="1"/>
  <c r="CS306" i="3" s="1"/>
  <c r="CS307" i="3" s="1"/>
  <c r="CS308" i="3" s="1"/>
  <c r="CS309" i="3" s="1"/>
  <c r="CS310" i="3" s="1"/>
  <c r="CS311" i="3" s="1"/>
  <c r="CS312" i="3" s="1"/>
  <c r="CS313" i="3" s="1"/>
  <c r="CT161" i="3"/>
  <c r="CT162" i="3" s="1"/>
  <c r="CT163" i="3" s="1"/>
  <c r="CT164" i="3" s="1"/>
  <c r="CT165" i="3" s="1"/>
  <c r="CT166" i="3" s="1"/>
  <c r="CT167" i="3" s="1"/>
  <c r="CT168" i="3" s="1"/>
  <c r="CT169" i="3" s="1"/>
  <c r="CT170" i="3" s="1"/>
  <c r="CT171" i="3" s="1"/>
  <c r="CT172" i="3" s="1"/>
  <c r="CT173" i="3" s="1"/>
  <c r="CT174" i="3" s="1"/>
  <c r="CT175" i="3" s="1"/>
  <c r="CT176" i="3" s="1"/>
  <c r="CT177" i="3" s="1"/>
  <c r="CT178" i="3" s="1"/>
  <c r="CT179" i="3" s="1"/>
  <c r="CT180" i="3" s="1"/>
  <c r="CT181" i="3" s="1"/>
  <c r="CT182" i="3" s="1"/>
  <c r="CT183" i="3" s="1"/>
  <c r="CT184" i="3" s="1"/>
  <c r="CT185" i="3" s="1"/>
  <c r="CT186" i="3" s="1"/>
  <c r="CT187" i="3" s="1"/>
  <c r="CT188" i="3" s="1"/>
  <c r="CT189" i="3" s="1"/>
  <c r="CT190" i="3" s="1"/>
  <c r="CT191" i="3" s="1"/>
  <c r="CT192" i="3" s="1"/>
  <c r="CT193" i="3" s="1"/>
  <c r="CT194" i="3" s="1"/>
  <c r="CT195" i="3" s="1"/>
  <c r="CT196" i="3" s="1"/>
  <c r="CT197" i="3" s="1"/>
  <c r="CT198" i="3" s="1"/>
  <c r="CT199" i="3" s="1"/>
  <c r="CT200" i="3" s="1"/>
  <c r="CT201" i="3" s="1"/>
  <c r="CT202" i="3" s="1"/>
  <c r="CT203" i="3" s="1"/>
  <c r="CT204" i="3" s="1"/>
  <c r="CT205" i="3" s="1"/>
  <c r="CT206" i="3" s="1"/>
  <c r="CT207" i="3" s="1"/>
  <c r="CT208" i="3" s="1"/>
  <c r="CT209" i="3" s="1"/>
  <c r="CT210" i="3" s="1"/>
  <c r="CT211" i="3" s="1"/>
  <c r="CT212" i="3" s="1"/>
  <c r="CT213" i="3" s="1"/>
  <c r="CT214" i="3" s="1"/>
  <c r="CT215" i="3" s="1"/>
  <c r="CT216" i="3" s="1"/>
  <c r="CT217" i="3" s="1"/>
  <c r="CT218" i="3" s="1"/>
  <c r="CT219" i="3" s="1"/>
  <c r="CT220" i="3" s="1"/>
  <c r="CT221" i="3" s="1"/>
  <c r="CT222" i="3" s="1"/>
  <c r="CT223" i="3" s="1"/>
  <c r="CT224" i="3" s="1"/>
  <c r="CT225" i="3" s="1"/>
  <c r="CT226" i="3" s="1"/>
  <c r="CT227" i="3" s="1"/>
  <c r="CT228" i="3" s="1"/>
  <c r="CT229" i="3" s="1"/>
  <c r="CT230" i="3" s="1"/>
  <c r="CT231" i="3" s="1"/>
  <c r="CT232" i="3" s="1"/>
  <c r="CT233" i="3" s="1"/>
  <c r="CT234" i="3" s="1"/>
  <c r="CT235" i="3" s="1"/>
  <c r="CT236" i="3" s="1"/>
  <c r="CT237" i="3" s="1"/>
  <c r="CT238" i="3" s="1"/>
  <c r="CT239" i="3" s="1"/>
  <c r="CT240" i="3" s="1"/>
  <c r="CT241" i="3" s="1"/>
  <c r="CT242" i="3" s="1"/>
  <c r="CT243" i="3" s="1"/>
  <c r="CT244" i="3" s="1"/>
  <c r="CT245" i="3" s="1"/>
  <c r="CT246" i="3" s="1"/>
  <c r="CT247" i="3" s="1"/>
  <c r="CT248" i="3" s="1"/>
  <c r="CT249" i="3" s="1"/>
  <c r="CT250" i="3" s="1"/>
  <c r="CT251" i="3" s="1"/>
  <c r="CT252" i="3" s="1"/>
  <c r="CT253" i="3" s="1"/>
  <c r="CT254" i="3" s="1"/>
  <c r="CT255" i="3" s="1"/>
  <c r="CT256" i="3" s="1"/>
  <c r="CT257" i="3" s="1"/>
  <c r="CT258" i="3" s="1"/>
  <c r="CT259" i="3" s="1"/>
  <c r="CT260" i="3" s="1"/>
  <c r="CT261" i="3" s="1"/>
  <c r="CT262" i="3" s="1"/>
  <c r="CT263" i="3" s="1"/>
  <c r="CT264" i="3" s="1"/>
  <c r="CT265" i="3" s="1"/>
  <c r="CT266" i="3" s="1"/>
  <c r="CT267" i="3" s="1"/>
  <c r="CT268" i="3" s="1"/>
  <c r="CT269" i="3" s="1"/>
  <c r="CT270" i="3" s="1"/>
  <c r="CT271" i="3" s="1"/>
  <c r="CT272" i="3" s="1"/>
  <c r="CT273" i="3" s="1"/>
  <c r="CT274" i="3" s="1"/>
  <c r="CT275" i="3" s="1"/>
  <c r="CT276" i="3" s="1"/>
  <c r="CT277" i="3" s="1"/>
  <c r="CT278" i="3" s="1"/>
  <c r="CT279" i="3" s="1"/>
  <c r="CT280" i="3" s="1"/>
  <c r="CT281" i="3" s="1"/>
  <c r="CT282" i="3" s="1"/>
  <c r="CT283" i="3" s="1"/>
  <c r="CT284" i="3" s="1"/>
  <c r="CT285" i="3" s="1"/>
  <c r="CT286" i="3" s="1"/>
  <c r="CT287" i="3" s="1"/>
  <c r="CT288" i="3" s="1"/>
  <c r="CT289" i="3" s="1"/>
  <c r="CT290" i="3" s="1"/>
  <c r="CT291" i="3" s="1"/>
  <c r="CT292" i="3" s="1"/>
  <c r="CT293" i="3" s="1"/>
  <c r="CT294" i="3" s="1"/>
  <c r="CT295" i="3" s="1"/>
  <c r="CT296" i="3" s="1"/>
  <c r="CT297" i="3" s="1"/>
  <c r="CT298" i="3" s="1"/>
  <c r="CT299" i="3" s="1"/>
  <c r="CT300" i="3" s="1"/>
  <c r="CT301" i="3" s="1"/>
  <c r="CT302" i="3" s="1"/>
  <c r="CT303" i="3" s="1"/>
  <c r="CT304" i="3" s="1"/>
  <c r="CT305" i="3" s="1"/>
  <c r="CT306" i="3" s="1"/>
  <c r="CT307" i="3" s="1"/>
  <c r="CT308" i="3" s="1"/>
  <c r="CT309" i="3" s="1"/>
  <c r="CT310" i="3" s="1"/>
  <c r="CT311" i="3" s="1"/>
  <c r="CT312" i="3" s="1"/>
  <c r="CT313" i="3" s="1"/>
  <c r="CU161" i="3"/>
  <c r="CU162" i="3" s="1"/>
  <c r="CU163" i="3" s="1"/>
  <c r="CU164" i="3" s="1"/>
  <c r="CU165" i="3" s="1"/>
  <c r="CU166" i="3" s="1"/>
  <c r="CU167" i="3" s="1"/>
  <c r="CU168" i="3" s="1"/>
  <c r="CU169" i="3" s="1"/>
  <c r="CU170" i="3" s="1"/>
  <c r="CU171" i="3" s="1"/>
  <c r="CU172" i="3" s="1"/>
  <c r="CU173" i="3" s="1"/>
  <c r="CU174" i="3" s="1"/>
  <c r="CU175" i="3" s="1"/>
  <c r="CU176" i="3" s="1"/>
  <c r="CU177" i="3" s="1"/>
  <c r="CU178" i="3" s="1"/>
  <c r="CU179" i="3" s="1"/>
  <c r="CU180" i="3" s="1"/>
  <c r="CU181" i="3" s="1"/>
  <c r="CU182" i="3" s="1"/>
  <c r="CU183" i="3" s="1"/>
  <c r="CU184" i="3" s="1"/>
  <c r="CU185" i="3" s="1"/>
  <c r="CU186" i="3" s="1"/>
  <c r="CU187" i="3" s="1"/>
  <c r="CU188" i="3" s="1"/>
  <c r="CU189" i="3" s="1"/>
  <c r="CU190" i="3" s="1"/>
  <c r="CU191" i="3" s="1"/>
  <c r="CU192" i="3" s="1"/>
  <c r="CU193" i="3" s="1"/>
  <c r="CU194" i="3" s="1"/>
  <c r="CU195" i="3" s="1"/>
  <c r="CU196" i="3" s="1"/>
  <c r="CU197" i="3" s="1"/>
  <c r="CU198" i="3" s="1"/>
  <c r="CU199" i="3" s="1"/>
  <c r="CU200" i="3" s="1"/>
  <c r="CU201" i="3" s="1"/>
  <c r="CU202" i="3" s="1"/>
  <c r="CU203" i="3" s="1"/>
  <c r="CU204" i="3" s="1"/>
  <c r="CU205" i="3" s="1"/>
  <c r="CU206" i="3" s="1"/>
  <c r="CU207" i="3" s="1"/>
  <c r="CU208" i="3" s="1"/>
  <c r="CU209" i="3" s="1"/>
  <c r="CU210" i="3" s="1"/>
  <c r="CU211" i="3" s="1"/>
  <c r="CU212" i="3" s="1"/>
  <c r="CU213" i="3" s="1"/>
  <c r="CU214" i="3" s="1"/>
  <c r="CU215" i="3" s="1"/>
  <c r="CU216" i="3" s="1"/>
  <c r="CU217" i="3" s="1"/>
  <c r="CU218" i="3" s="1"/>
  <c r="CU219" i="3" s="1"/>
  <c r="CU220" i="3" s="1"/>
  <c r="CU221" i="3" s="1"/>
  <c r="CU222" i="3" s="1"/>
  <c r="CU223" i="3" s="1"/>
  <c r="CU224" i="3" s="1"/>
  <c r="CU225" i="3" s="1"/>
  <c r="CU226" i="3" s="1"/>
  <c r="CU227" i="3" s="1"/>
  <c r="CU228" i="3" s="1"/>
  <c r="CU229" i="3" s="1"/>
  <c r="CU230" i="3" s="1"/>
  <c r="CU231" i="3" s="1"/>
  <c r="CU232" i="3" s="1"/>
  <c r="CU233" i="3" s="1"/>
  <c r="CU234" i="3" s="1"/>
  <c r="CU235" i="3" s="1"/>
  <c r="CU236" i="3" s="1"/>
  <c r="CU237" i="3" s="1"/>
  <c r="CU238" i="3" s="1"/>
  <c r="CU239" i="3" s="1"/>
  <c r="CU240" i="3" s="1"/>
  <c r="CU241" i="3" s="1"/>
  <c r="CU242" i="3" s="1"/>
  <c r="CU243" i="3" s="1"/>
  <c r="CU244" i="3" s="1"/>
  <c r="CU245" i="3" s="1"/>
  <c r="CU246" i="3" s="1"/>
  <c r="CU247" i="3" s="1"/>
  <c r="CU248" i="3" s="1"/>
  <c r="CU249" i="3" s="1"/>
  <c r="CU250" i="3" s="1"/>
  <c r="CU251" i="3" s="1"/>
  <c r="CU252" i="3" s="1"/>
  <c r="CU253" i="3" s="1"/>
  <c r="CU254" i="3" s="1"/>
  <c r="CU255" i="3" s="1"/>
  <c r="CU256" i="3" s="1"/>
  <c r="CU257" i="3" s="1"/>
  <c r="CU258" i="3" s="1"/>
  <c r="CU259" i="3" s="1"/>
  <c r="CU260" i="3" s="1"/>
  <c r="CU261" i="3" s="1"/>
  <c r="CU262" i="3" s="1"/>
  <c r="CU263" i="3" s="1"/>
  <c r="CU264" i="3" s="1"/>
  <c r="CU265" i="3" s="1"/>
  <c r="CU266" i="3" s="1"/>
  <c r="CU267" i="3" s="1"/>
  <c r="CU268" i="3" s="1"/>
  <c r="CU269" i="3" s="1"/>
  <c r="CU270" i="3" s="1"/>
  <c r="CU271" i="3" s="1"/>
  <c r="CU272" i="3" s="1"/>
  <c r="CU273" i="3" s="1"/>
  <c r="CU274" i="3" s="1"/>
  <c r="CU275" i="3" s="1"/>
  <c r="CU276" i="3" s="1"/>
  <c r="CU277" i="3" s="1"/>
  <c r="CU278" i="3" s="1"/>
  <c r="CU279" i="3" s="1"/>
  <c r="CU280" i="3" s="1"/>
  <c r="CU281" i="3" s="1"/>
  <c r="CU282" i="3" s="1"/>
  <c r="CU283" i="3" s="1"/>
  <c r="CU284" i="3" s="1"/>
  <c r="CU285" i="3" s="1"/>
  <c r="CU286" i="3" s="1"/>
  <c r="CU287" i="3" s="1"/>
  <c r="CU288" i="3" s="1"/>
  <c r="CU289" i="3" s="1"/>
  <c r="CU290" i="3" s="1"/>
  <c r="CU291" i="3" s="1"/>
  <c r="CU292" i="3" s="1"/>
  <c r="CU293" i="3" s="1"/>
  <c r="CU294" i="3" s="1"/>
  <c r="CU295" i="3" s="1"/>
  <c r="CU296" i="3" s="1"/>
  <c r="CU297" i="3" s="1"/>
  <c r="CU298" i="3" s="1"/>
  <c r="CU299" i="3" s="1"/>
  <c r="CU300" i="3" s="1"/>
  <c r="CU301" i="3" s="1"/>
  <c r="CU302" i="3" s="1"/>
  <c r="CU303" i="3" s="1"/>
  <c r="CU304" i="3" s="1"/>
  <c r="CU305" i="3" s="1"/>
  <c r="CU306" i="3" s="1"/>
  <c r="CU307" i="3" s="1"/>
  <c r="CU308" i="3" s="1"/>
  <c r="CU309" i="3" s="1"/>
  <c r="CU310" i="3" s="1"/>
  <c r="CU311" i="3" s="1"/>
  <c r="CU312" i="3" s="1"/>
  <c r="CU313" i="3" s="1"/>
  <c r="CV161" i="3"/>
  <c r="CV162" i="3" s="1"/>
  <c r="CV163" i="3" s="1"/>
  <c r="CV164" i="3" s="1"/>
  <c r="CV165" i="3" s="1"/>
  <c r="CV166" i="3" s="1"/>
  <c r="CV167" i="3" s="1"/>
  <c r="CV168" i="3" s="1"/>
  <c r="CV169" i="3" s="1"/>
  <c r="CV170" i="3" s="1"/>
  <c r="CV171" i="3" s="1"/>
  <c r="CV172" i="3" s="1"/>
  <c r="CV173" i="3" s="1"/>
  <c r="CV174" i="3" s="1"/>
  <c r="CV175" i="3" s="1"/>
  <c r="CV176" i="3" s="1"/>
  <c r="CV177" i="3" s="1"/>
  <c r="CV178" i="3" s="1"/>
  <c r="CV179" i="3" s="1"/>
  <c r="CV180" i="3" s="1"/>
  <c r="CV181" i="3" s="1"/>
  <c r="CV182" i="3" s="1"/>
  <c r="CV183" i="3" s="1"/>
  <c r="CV184" i="3" s="1"/>
  <c r="CV185" i="3" s="1"/>
  <c r="CV186" i="3" s="1"/>
  <c r="CV187" i="3" s="1"/>
  <c r="CV188" i="3" s="1"/>
  <c r="CV189" i="3" s="1"/>
  <c r="CV190" i="3" s="1"/>
  <c r="CV191" i="3" s="1"/>
  <c r="CV192" i="3" s="1"/>
  <c r="CV193" i="3" s="1"/>
  <c r="CV194" i="3" s="1"/>
  <c r="CV195" i="3" s="1"/>
  <c r="CV196" i="3" s="1"/>
  <c r="CV197" i="3" s="1"/>
  <c r="CV198" i="3" s="1"/>
  <c r="CV199" i="3" s="1"/>
  <c r="CV200" i="3" s="1"/>
  <c r="CV201" i="3" s="1"/>
  <c r="CV202" i="3" s="1"/>
  <c r="CV203" i="3" s="1"/>
  <c r="CV204" i="3" s="1"/>
  <c r="CV205" i="3" s="1"/>
  <c r="CV206" i="3" s="1"/>
  <c r="CV207" i="3" s="1"/>
  <c r="CV208" i="3" s="1"/>
  <c r="CV209" i="3" s="1"/>
  <c r="CV210" i="3" s="1"/>
  <c r="CV211" i="3" s="1"/>
  <c r="CV212" i="3" s="1"/>
  <c r="CV213" i="3" s="1"/>
  <c r="CV214" i="3" s="1"/>
  <c r="CV215" i="3" s="1"/>
  <c r="CV216" i="3" s="1"/>
  <c r="CV217" i="3" s="1"/>
  <c r="CV218" i="3" s="1"/>
  <c r="CV219" i="3" s="1"/>
  <c r="CV220" i="3" s="1"/>
  <c r="CV221" i="3" s="1"/>
  <c r="CV222" i="3" s="1"/>
  <c r="CV223" i="3" s="1"/>
  <c r="CV224" i="3" s="1"/>
  <c r="CV225" i="3" s="1"/>
  <c r="CV226" i="3" s="1"/>
  <c r="CV227" i="3" s="1"/>
  <c r="CV228" i="3" s="1"/>
  <c r="CV229" i="3" s="1"/>
  <c r="CV230" i="3" s="1"/>
  <c r="CV231" i="3" s="1"/>
  <c r="CV232" i="3" s="1"/>
  <c r="CV233" i="3" s="1"/>
  <c r="CV234" i="3" s="1"/>
  <c r="CV235" i="3" s="1"/>
  <c r="CV236" i="3" s="1"/>
  <c r="CV237" i="3" s="1"/>
  <c r="CV238" i="3" s="1"/>
  <c r="CV239" i="3" s="1"/>
  <c r="CV240" i="3" s="1"/>
  <c r="CV241" i="3" s="1"/>
  <c r="CV242" i="3" s="1"/>
  <c r="CV243" i="3" s="1"/>
  <c r="CV244" i="3" s="1"/>
  <c r="CV245" i="3" s="1"/>
  <c r="CV246" i="3" s="1"/>
  <c r="CV247" i="3" s="1"/>
  <c r="CV248" i="3" s="1"/>
  <c r="CV249" i="3" s="1"/>
  <c r="CV250" i="3" s="1"/>
  <c r="CV251" i="3" s="1"/>
  <c r="CV252" i="3" s="1"/>
  <c r="CV253" i="3" s="1"/>
  <c r="CV254" i="3" s="1"/>
  <c r="CV255" i="3" s="1"/>
  <c r="CV256" i="3" s="1"/>
  <c r="CV257" i="3" s="1"/>
  <c r="CV258" i="3" s="1"/>
  <c r="CV259" i="3" s="1"/>
  <c r="CV260" i="3" s="1"/>
  <c r="CV261" i="3" s="1"/>
  <c r="CV262" i="3" s="1"/>
  <c r="CV263" i="3" s="1"/>
  <c r="CV264" i="3" s="1"/>
  <c r="CV265" i="3" s="1"/>
  <c r="CV266" i="3" s="1"/>
  <c r="CV267" i="3" s="1"/>
  <c r="CV268" i="3" s="1"/>
  <c r="CV269" i="3" s="1"/>
  <c r="CV270" i="3" s="1"/>
  <c r="CV271" i="3" s="1"/>
  <c r="CV272" i="3" s="1"/>
  <c r="CV273" i="3" s="1"/>
  <c r="CV274" i="3" s="1"/>
  <c r="CV275" i="3" s="1"/>
  <c r="CV276" i="3" s="1"/>
  <c r="CV277" i="3" s="1"/>
  <c r="CV278" i="3" s="1"/>
  <c r="CV279" i="3" s="1"/>
  <c r="CV280" i="3" s="1"/>
  <c r="CV281" i="3" s="1"/>
  <c r="CV282" i="3" s="1"/>
  <c r="CV283" i="3" s="1"/>
  <c r="CV284" i="3" s="1"/>
  <c r="CV285" i="3" s="1"/>
  <c r="CV286" i="3" s="1"/>
  <c r="CV287" i="3" s="1"/>
  <c r="CV288" i="3" s="1"/>
  <c r="CV289" i="3" s="1"/>
  <c r="CV290" i="3" s="1"/>
  <c r="CV291" i="3" s="1"/>
  <c r="CV292" i="3" s="1"/>
  <c r="CV293" i="3" s="1"/>
  <c r="CV294" i="3" s="1"/>
  <c r="CV295" i="3" s="1"/>
  <c r="CV296" i="3" s="1"/>
  <c r="CV297" i="3" s="1"/>
  <c r="CV298" i="3" s="1"/>
  <c r="CV299" i="3" s="1"/>
  <c r="CV300" i="3" s="1"/>
  <c r="CV301" i="3" s="1"/>
  <c r="CV302" i="3" s="1"/>
  <c r="CV303" i="3" s="1"/>
  <c r="CV304" i="3" s="1"/>
  <c r="CV305" i="3" s="1"/>
  <c r="CV306" i="3" s="1"/>
  <c r="CV307" i="3" s="1"/>
  <c r="CV308" i="3" s="1"/>
  <c r="CV309" i="3" s="1"/>
  <c r="CV310" i="3" s="1"/>
  <c r="CV311" i="3" s="1"/>
  <c r="CV312" i="3" s="1"/>
  <c r="CV313" i="3" s="1"/>
  <c r="CW161" i="3"/>
  <c r="CW162" i="3" s="1"/>
  <c r="CW163" i="3" s="1"/>
  <c r="CW164" i="3" s="1"/>
  <c r="CW165" i="3" s="1"/>
  <c r="CW166" i="3" s="1"/>
  <c r="CW167" i="3" s="1"/>
  <c r="CW168" i="3" s="1"/>
  <c r="CW169" i="3" s="1"/>
  <c r="CW170" i="3" s="1"/>
  <c r="CW171" i="3" s="1"/>
  <c r="CW172" i="3" s="1"/>
  <c r="CW173" i="3" s="1"/>
  <c r="CW174" i="3" s="1"/>
  <c r="CW175" i="3" s="1"/>
  <c r="CW176" i="3" s="1"/>
  <c r="CW177" i="3" s="1"/>
  <c r="CW178" i="3" s="1"/>
  <c r="CW179" i="3" s="1"/>
  <c r="CW180" i="3" s="1"/>
  <c r="CW181" i="3" s="1"/>
  <c r="CW182" i="3" s="1"/>
  <c r="CW183" i="3" s="1"/>
  <c r="CW184" i="3" s="1"/>
  <c r="CW185" i="3" s="1"/>
  <c r="CW186" i="3" s="1"/>
  <c r="CW187" i="3" s="1"/>
  <c r="CW188" i="3" s="1"/>
  <c r="CW189" i="3" s="1"/>
  <c r="CW190" i="3" s="1"/>
  <c r="CW191" i="3" s="1"/>
  <c r="CW192" i="3" s="1"/>
  <c r="CW193" i="3" s="1"/>
  <c r="CW194" i="3" s="1"/>
  <c r="CW195" i="3" s="1"/>
  <c r="CW196" i="3" s="1"/>
  <c r="CW197" i="3" s="1"/>
  <c r="CW198" i="3" s="1"/>
  <c r="CW199" i="3" s="1"/>
  <c r="CW200" i="3" s="1"/>
  <c r="CW201" i="3" s="1"/>
  <c r="CW202" i="3" s="1"/>
  <c r="CW203" i="3" s="1"/>
  <c r="CW204" i="3" s="1"/>
  <c r="CW205" i="3" s="1"/>
  <c r="CW206" i="3" s="1"/>
  <c r="CW207" i="3" s="1"/>
  <c r="CW208" i="3" s="1"/>
  <c r="CW209" i="3" s="1"/>
  <c r="CW210" i="3" s="1"/>
  <c r="CW211" i="3" s="1"/>
  <c r="CW212" i="3" s="1"/>
  <c r="CW213" i="3" s="1"/>
  <c r="CW214" i="3" s="1"/>
  <c r="CW215" i="3" s="1"/>
  <c r="CW216" i="3" s="1"/>
  <c r="CW217" i="3" s="1"/>
  <c r="CW218" i="3" s="1"/>
  <c r="CW219" i="3" s="1"/>
  <c r="CW220" i="3" s="1"/>
  <c r="CW221" i="3" s="1"/>
  <c r="CW222" i="3" s="1"/>
  <c r="CW223" i="3" s="1"/>
  <c r="CW224" i="3" s="1"/>
  <c r="CW225" i="3" s="1"/>
  <c r="CW226" i="3" s="1"/>
  <c r="CW227" i="3" s="1"/>
  <c r="CW228" i="3" s="1"/>
  <c r="CW229" i="3" s="1"/>
  <c r="CW230" i="3" s="1"/>
  <c r="CW231" i="3" s="1"/>
  <c r="CW232" i="3" s="1"/>
  <c r="CW233" i="3" s="1"/>
  <c r="CW234" i="3" s="1"/>
  <c r="CW235" i="3" s="1"/>
  <c r="CW236" i="3" s="1"/>
  <c r="CW237" i="3" s="1"/>
  <c r="CW238" i="3" s="1"/>
  <c r="CW239" i="3" s="1"/>
  <c r="CW240" i="3" s="1"/>
  <c r="CW241" i="3" s="1"/>
  <c r="CW242" i="3" s="1"/>
  <c r="CW243" i="3" s="1"/>
  <c r="CW244" i="3" s="1"/>
  <c r="CW245" i="3" s="1"/>
  <c r="CW246" i="3" s="1"/>
  <c r="CW247" i="3" s="1"/>
  <c r="CW248" i="3" s="1"/>
  <c r="CW249" i="3" s="1"/>
  <c r="CW250" i="3" s="1"/>
  <c r="CW251" i="3" s="1"/>
  <c r="CW252" i="3" s="1"/>
  <c r="CW253" i="3" s="1"/>
  <c r="CW254" i="3" s="1"/>
  <c r="CW255" i="3" s="1"/>
  <c r="CW256" i="3" s="1"/>
  <c r="CW257" i="3" s="1"/>
  <c r="CW258" i="3" s="1"/>
  <c r="CW259" i="3" s="1"/>
  <c r="CW260" i="3" s="1"/>
  <c r="CW261" i="3" s="1"/>
  <c r="CW262" i="3" s="1"/>
  <c r="CW263" i="3" s="1"/>
  <c r="CW264" i="3" s="1"/>
  <c r="CW265" i="3" s="1"/>
  <c r="CW266" i="3" s="1"/>
  <c r="CW267" i="3" s="1"/>
  <c r="CW268" i="3" s="1"/>
  <c r="CW269" i="3" s="1"/>
  <c r="CW270" i="3" s="1"/>
  <c r="CW271" i="3" s="1"/>
  <c r="CW272" i="3" s="1"/>
  <c r="CW273" i="3" s="1"/>
  <c r="CW274" i="3" s="1"/>
  <c r="CW275" i="3" s="1"/>
  <c r="CW276" i="3" s="1"/>
  <c r="CW277" i="3" s="1"/>
  <c r="CW278" i="3" s="1"/>
  <c r="CW279" i="3" s="1"/>
  <c r="CW280" i="3" s="1"/>
  <c r="CW281" i="3" s="1"/>
  <c r="CW282" i="3" s="1"/>
  <c r="CW283" i="3" s="1"/>
  <c r="CW284" i="3" s="1"/>
  <c r="CW285" i="3" s="1"/>
  <c r="CW286" i="3" s="1"/>
  <c r="CW287" i="3" s="1"/>
  <c r="CW288" i="3" s="1"/>
  <c r="CW289" i="3" s="1"/>
  <c r="CW290" i="3" s="1"/>
  <c r="CW291" i="3" s="1"/>
  <c r="CW292" i="3" s="1"/>
  <c r="CW293" i="3" s="1"/>
  <c r="CW294" i="3" s="1"/>
  <c r="CW295" i="3" s="1"/>
  <c r="CW296" i="3" s="1"/>
  <c r="CW297" i="3" s="1"/>
  <c r="CW298" i="3" s="1"/>
  <c r="CW299" i="3" s="1"/>
  <c r="CW300" i="3" s="1"/>
  <c r="CW301" i="3" s="1"/>
  <c r="CW302" i="3" s="1"/>
  <c r="CW303" i="3" s="1"/>
  <c r="CW304" i="3" s="1"/>
  <c r="CW305" i="3" s="1"/>
  <c r="CW306" i="3" s="1"/>
  <c r="CW307" i="3" s="1"/>
  <c r="CW308" i="3" s="1"/>
  <c r="CW309" i="3" s="1"/>
  <c r="CW310" i="3" s="1"/>
  <c r="CW311" i="3" s="1"/>
  <c r="CW312" i="3" s="1"/>
  <c r="CW313" i="3" s="1"/>
  <c r="CX161" i="3"/>
  <c r="CX162" i="3" s="1"/>
  <c r="CX163" i="3" s="1"/>
  <c r="CX164" i="3" s="1"/>
  <c r="CX165" i="3" s="1"/>
  <c r="CX166" i="3" s="1"/>
  <c r="CX167" i="3" s="1"/>
  <c r="CX168" i="3" s="1"/>
  <c r="CX169" i="3" s="1"/>
  <c r="CX170" i="3" s="1"/>
  <c r="CX171" i="3" s="1"/>
  <c r="CX172" i="3" s="1"/>
  <c r="CX173" i="3" s="1"/>
  <c r="CX174" i="3" s="1"/>
  <c r="CX175" i="3" s="1"/>
  <c r="CX176" i="3" s="1"/>
  <c r="CX177" i="3" s="1"/>
  <c r="CX178" i="3" s="1"/>
  <c r="CX179" i="3" s="1"/>
  <c r="CX180" i="3" s="1"/>
  <c r="CX181" i="3" s="1"/>
  <c r="CX182" i="3" s="1"/>
  <c r="CX183" i="3" s="1"/>
  <c r="CX184" i="3" s="1"/>
  <c r="CX185" i="3" s="1"/>
  <c r="CX186" i="3" s="1"/>
  <c r="CX187" i="3" s="1"/>
  <c r="CX188" i="3" s="1"/>
  <c r="CX189" i="3" s="1"/>
  <c r="CX190" i="3" s="1"/>
  <c r="CX191" i="3" s="1"/>
  <c r="CX192" i="3" s="1"/>
  <c r="CX193" i="3" s="1"/>
  <c r="CX194" i="3" s="1"/>
  <c r="CX195" i="3" s="1"/>
  <c r="CX196" i="3" s="1"/>
  <c r="CX197" i="3" s="1"/>
  <c r="CX198" i="3" s="1"/>
  <c r="CX199" i="3" s="1"/>
  <c r="CX200" i="3" s="1"/>
  <c r="CX201" i="3" s="1"/>
  <c r="CX202" i="3" s="1"/>
  <c r="CX203" i="3" s="1"/>
  <c r="CX204" i="3" s="1"/>
  <c r="CX205" i="3" s="1"/>
  <c r="CX206" i="3" s="1"/>
  <c r="CX207" i="3" s="1"/>
  <c r="CX208" i="3" s="1"/>
  <c r="CX209" i="3" s="1"/>
  <c r="CX210" i="3" s="1"/>
  <c r="CX211" i="3" s="1"/>
  <c r="CX212" i="3" s="1"/>
  <c r="CX213" i="3" s="1"/>
  <c r="CX214" i="3" s="1"/>
  <c r="CX215" i="3" s="1"/>
  <c r="CX216" i="3" s="1"/>
  <c r="CX217" i="3" s="1"/>
  <c r="CX218" i="3" s="1"/>
  <c r="CX219" i="3" s="1"/>
  <c r="CX220" i="3" s="1"/>
  <c r="CX221" i="3" s="1"/>
  <c r="CX222" i="3" s="1"/>
  <c r="CX223" i="3" s="1"/>
  <c r="CX224" i="3" s="1"/>
  <c r="CX225" i="3" s="1"/>
  <c r="CX226" i="3" s="1"/>
  <c r="CX227" i="3" s="1"/>
  <c r="CX228" i="3" s="1"/>
  <c r="CX229" i="3" s="1"/>
  <c r="CX230" i="3" s="1"/>
  <c r="CX231" i="3" s="1"/>
  <c r="CX232" i="3" s="1"/>
  <c r="CX233" i="3" s="1"/>
  <c r="CX234" i="3" s="1"/>
  <c r="CX235" i="3" s="1"/>
  <c r="CX236" i="3" s="1"/>
  <c r="CX237" i="3" s="1"/>
  <c r="CX238" i="3" s="1"/>
  <c r="CX239" i="3" s="1"/>
  <c r="CX240" i="3" s="1"/>
  <c r="CX241" i="3" s="1"/>
  <c r="CX242" i="3" s="1"/>
  <c r="CX243" i="3" s="1"/>
  <c r="CX244" i="3" s="1"/>
  <c r="CX245" i="3" s="1"/>
  <c r="CX246" i="3" s="1"/>
  <c r="CX247" i="3" s="1"/>
  <c r="CX248" i="3" s="1"/>
  <c r="CX249" i="3" s="1"/>
  <c r="CX250" i="3" s="1"/>
  <c r="CX251" i="3" s="1"/>
  <c r="CX252" i="3" s="1"/>
  <c r="CX253" i="3" s="1"/>
  <c r="CX254" i="3" s="1"/>
  <c r="CX255" i="3" s="1"/>
  <c r="CX256" i="3" s="1"/>
  <c r="CX257" i="3" s="1"/>
  <c r="CX258" i="3" s="1"/>
  <c r="CX259" i="3" s="1"/>
  <c r="CX260" i="3" s="1"/>
  <c r="CX261" i="3" s="1"/>
  <c r="CX262" i="3" s="1"/>
  <c r="CX263" i="3" s="1"/>
  <c r="CX264" i="3" s="1"/>
  <c r="CX265" i="3" s="1"/>
  <c r="CX266" i="3" s="1"/>
  <c r="CX267" i="3" s="1"/>
  <c r="CX268" i="3" s="1"/>
  <c r="CX269" i="3" s="1"/>
  <c r="CX270" i="3" s="1"/>
  <c r="CX271" i="3" s="1"/>
  <c r="CX272" i="3" s="1"/>
  <c r="CX273" i="3" s="1"/>
  <c r="CX274" i="3" s="1"/>
  <c r="CX275" i="3" s="1"/>
  <c r="CX276" i="3" s="1"/>
  <c r="CX277" i="3" s="1"/>
  <c r="CX278" i="3" s="1"/>
  <c r="CX279" i="3" s="1"/>
  <c r="CX280" i="3" s="1"/>
  <c r="CX281" i="3" s="1"/>
  <c r="CX282" i="3" s="1"/>
  <c r="CX283" i="3" s="1"/>
  <c r="CX284" i="3" s="1"/>
  <c r="CX285" i="3" s="1"/>
  <c r="CX286" i="3" s="1"/>
  <c r="CX287" i="3" s="1"/>
  <c r="CX288" i="3" s="1"/>
  <c r="CX289" i="3" s="1"/>
  <c r="CX290" i="3" s="1"/>
  <c r="CX291" i="3" s="1"/>
  <c r="CX292" i="3" s="1"/>
  <c r="CX293" i="3" s="1"/>
  <c r="CX294" i="3" s="1"/>
  <c r="CX295" i="3" s="1"/>
  <c r="CX296" i="3" s="1"/>
  <c r="CX297" i="3" s="1"/>
  <c r="CX298" i="3" s="1"/>
  <c r="CX299" i="3" s="1"/>
  <c r="CX300" i="3" s="1"/>
  <c r="CX301" i="3" s="1"/>
  <c r="CX302" i="3" s="1"/>
  <c r="CX303" i="3" s="1"/>
  <c r="CX304" i="3" s="1"/>
  <c r="CX305" i="3" s="1"/>
  <c r="CX306" i="3" s="1"/>
  <c r="CX307" i="3" s="1"/>
  <c r="CX308" i="3" s="1"/>
  <c r="CX309" i="3" s="1"/>
  <c r="CX310" i="3" s="1"/>
  <c r="CX311" i="3" s="1"/>
  <c r="CX312" i="3" s="1"/>
  <c r="CX313" i="3" s="1"/>
  <c r="CY161" i="3"/>
  <c r="CY162" i="3" s="1"/>
  <c r="CY163" i="3" s="1"/>
  <c r="CY164" i="3" s="1"/>
  <c r="CY165" i="3" s="1"/>
  <c r="CY166" i="3" s="1"/>
  <c r="CY167" i="3" s="1"/>
  <c r="CY168" i="3" s="1"/>
  <c r="CY169" i="3" s="1"/>
  <c r="CY170" i="3" s="1"/>
  <c r="CY171" i="3" s="1"/>
  <c r="CY172" i="3" s="1"/>
  <c r="CY173" i="3" s="1"/>
  <c r="CY174" i="3" s="1"/>
  <c r="CY175" i="3" s="1"/>
  <c r="CY176" i="3" s="1"/>
  <c r="CY177" i="3" s="1"/>
  <c r="CY178" i="3" s="1"/>
  <c r="CY179" i="3" s="1"/>
  <c r="CY180" i="3" s="1"/>
  <c r="CY181" i="3" s="1"/>
  <c r="CY182" i="3" s="1"/>
  <c r="CY183" i="3" s="1"/>
  <c r="CY184" i="3" s="1"/>
  <c r="CY185" i="3" s="1"/>
  <c r="CY186" i="3" s="1"/>
  <c r="CY187" i="3" s="1"/>
  <c r="CY188" i="3" s="1"/>
  <c r="CY189" i="3" s="1"/>
  <c r="CY190" i="3" s="1"/>
  <c r="CY191" i="3" s="1"/>
  <c r="CY192" i="3" s="1"/>
  <c r="CY193" i="3" s="1"/>
  <c r="CY194" i="3" s="1"/>
  <c r="CY195" i="3" s="1"/>
  <c r="CY196" i="3" s="1"/>
  <c r="CY197" i="3" s="1"/>
  <c r="CY198" i="3" s="1"/>
  <c r="CY199" i="3" s="1"/>
  <c r="CY200" i="3" s="1"/>
  <c r="CY201" i="3" s="1"/>
  <c r="CY202" i="3" s="1"/>
  <c r="CY203" i="3" s="1"/>
  <c r="CY204" i="3" s="1"/>
  <c r="CY205" i="3" s="1"/>
  <c r="CY206" i="3" s="1"/>
  <c r="CY207" i="3" s="1"/>
  <c r="CY208" i="3" s="1"/>
  <c r="CY209" i="3" s="1"/>
  <c r="CY210" i="3" s="1"/>
  <c r="CY211" i="3" s="1"/>
  <c r="CY212" i="3" s="1"/>
  <c r="CY213" i="3" s="1"/>
  <c r="CY214" i="3" s="1"/>
  <c r="CY215" i="3" s="1"/>
  <c r="CY216" i="3" s="1"/>
  <c r="CY217" i="3" s="1"/>
  <c r="CY218" i="3" s="1"/>
  <c r="CY219" i="3" s="1"/>
  <c r="CY220" i="3" s="1"/>
  <c r="CY221" i="3" s="1"/>
  <c r="CY222" i="3" s="1"/>
  <c r="CY223" i="3" s="1"/>
  <c r="CY224" i="3" s="1"/>
  <c r="CY225" i="3" s="1"/>
  <c r="CY226" i="3" s="1"/>
  <c r="CY227" i="3" s="1"/>
  <c r="CY228" i="3" s="1"/>
  <c r="CY229" i="3" s="1"/>
  <c r="CY230" i="3" s="1"/>
  <c r="CY231" i="3" s="1"/>
  <c r="CY232" i="3" s="1"/>
  <c r="CY233" i="3" s="1"/>
  <c r="CY234" i="3" s="1"/>
  <c r="CY235" i="3" s="1"/>
  <c r="CY236" i="3" s="1"/>
  <c r="CY237" i="3" s="1"/>
  <c r="CY238" i="3" s="1"/>
  <c r="CY239" i="3" s="1"/>
  <c r="CY240" i="3" s="1"/>
  <c r="CY241" i="3" s="1"/>
  <c r="CY242" i="3" s="1"/>
  <c r="CY243" i="3" s="1"/>
  <c r="CY244" i="3" s="1"/>
  <c r="CY245" i="3" s="1"/>
  <c r="CY246" i="3" s="1"/>
  <c r="CY247" i="3" s="1"/>
  <c r="CY248" i="3" s="1"/>
  <c r="CY249" i="3" s="1"/>
  <c r="CY250" i="3" s="1"/>
  <c r="CY251" i="3" s="1"/>
  <c r="CY252" i="3" s="1"/>
  <c r="CY253" i="3" s="1"/>
  <c r="CY254" i="3" s="1"/>
  <c r="CY255" i="3" s="1"/>
  <c r="CY256" i="3" s="1"/>
  <c r="CY257" i="3" s="1"/>
  <c r="CY258" i="3" s="1"/>
  <c r="CY259" i="3" s="1"/>
  <c r="CY260" i="3" s="1"/>
  <c r="CY261" i="3" s="1"/>
  <c r="CY262" i="3" s="1"/>
  <c r="CY263" i="3" s="1"/>
  <c r="CY264" i="3" s="1"/>
  <c r="CY265" i="3" s="1"/>
  <c r="CY266" i="3" s="1"/>
  <c r="CY267" i="3" s="1"/>
  <c r="CY268" i="3" s="1"/>
  <c r="CY269" i="3" s="1"/>
  <c r="CY270" i="3" s="1"/>
  <c r="CY271" i="3" s="1"/>
  <c r="CY272" i="3" s="1"/>
  <c r="CY273" i="3" s="1"/>
  <c r="CY274" i="3" s="1"/>
  <c r="CY275" i="3" s="1"/>
  <c r="CY276" i="3" s="1"/>
  <c r="CY277" i="3" s="1"/>
  <c r="CY278" i="3" s="1"/>
  <c r="CY279" i="3" s="1"/>
  <c r="CY280" i="3" s="1"/>
  <c r="CY281" i="3" s="1"/>
  <c r="CY282" i="3" s="1"/>
  <c r="CY283" i="3" s="1"/>
  <c r="CY284" i="3" s="1"/>
  <c r="CY285" i="3" s="1"/>
  <c r="CY286" i="3" s="1"/>
  <c r="CY287" i="3" s="1"/>
  <c r="CY288" i="3" s="1"/>
  <c r="CY289" i="3" s="1"/>
  <c r="CY290" i="3" s="1"/>
  <c r="CY291" i="3" s="1"/>
  <c r="CY292" i="3" s="1"/>
  <c r="CY293" i="3" s="1"/>
  <c r="CY294" i="3" s="1"/>
  <c r="CY295" i="3" s="1"/>
  <c r="CY296" i="3" s="1"/>
  <c r="CY297" i="3" s="1"/>
  <c r="CY298" i="3" s="1"/>
  <c r="CY299" i="3" s="1"/>
  <c r="CY300" i="3" s="1"/>
  <c r="CY301" i="3" s="1"/>
  <c r="CY302" i="3" s="1"/>
  <c r="CY303" i="3" s="1"/>
  <c r="CY304" i="3" s="1"/>
  <c r="CY305" i="3" s="1"/>
  <c r="CY306" i="3" s="1"/>
  <c r="CY307" i="3" s="1"/>
  <c r="CY308" i="3" s="1"/>
  <c r="CY309" i="3" s="1"/>
  <c r="CY310" i="3" s="1"/>
  <c r="CY311" i="3" s="1"/>
  <c r="CY312" i="3" s="1"/>
  <c r="CY313" i="3" s="1"/>
  <c r="CZ161" i="3"/>
  <c r="CZ162" i="3" s="1"/>
  <c r="CZ163" i="3" s="1"/>
  <c r="CZ164" i="3" s="1"/>
  <c r="CZ165" i="3" s="1"/>
  <c r="CZ166" i="3" s="1"/>
  <c r="CZ167" i="3" s="1"/>
  <c r="CZ168" i="3" s="1"/>
  <c r="CZ169" i="3" s="1"/>
  <c r="CZ170" i="3" s="1"/>
  <c r="CZ171" i="3" s="1"/>
  <c r="CZ172" i="3" s="1"/>
  <c r="CZ173" i="3" s="1"/>
  <c r="CZ174" i="3" s="1"/>
  <c r="CZ175" i="3" s="1"/>
  <c r="CZ176" i="3" s="1"/>
  <c r="CZ177" i="3" s="1"/>
  <c r="CZ178" i="3" s="1"/>
  <c r="CZ179" i="3" s="1"/>
  <c r="CZ180" i="3" s="1"/>
  <c r="CZ181" i="3" s="1"/>
  <c r="CZ182" i="3" s="1"/>
  <c r="CZ183" i="3" s="1"/>
  <c r="CZ184" i="3" s="1"/>
  <c r="CZ185" i="3" s="1"/>
  <c r="CZ186" i="3" s="1"/>
  <c r="CZ187" i="3" s="1"/>
  <c r="CZ188" i="3" s="1"/>
  <c r="CZ189" i="3" s="1"/>
  <c r="CZ190" i="3" s="1"/>
  <c r="CZ191" i="3" s="1"/>
  <c r="CZ192" i="3" s="1"/>
  <c r="CZ193" i="3" s="1"/>
  <c r="CZ194" i="3" s="1"/>
  <c r="CZ195" i="3" s="1"/>
  <c r="CZ196" i="3" s="1"/>
  <c r="CZ197" i="3" s="1"/>
  <c r="CZ198" i="3" s="1"/>
  <c r="CZ199" i="3" s="1"/>
  <c r="CZ200" i="3" s="1"/>
  <c r="CZ201" i="3" s="1"/>
  <c r="CZ202" i="3" s="1"/>
  <c r="CZ203" i="3" s="1"/>
  <c r="CZ204" i="3" s="1"/>
  <c r="CZ205" i="3" s="1"/>
  <c r="CZ206" i="3" s="1"/>
  <c r="CZ207" i="3" s="1"/>
  <c r="CZ208" i="3" s="1"/>
  <c r="CZ209" i="3" s="1"/>
  <c r="CZ210" i="3" s="1"/>
  <c r="CZ211" i="3" s="1"/>
  <c r="CZ212" i="3" s="1"/>
  <c r="CZ213" i="3" s="1"/>
  <c r="CZ214" i="3" s="1"/>
  <c r="CZ215" i="3" s="1"/>
  <c r="CZ216" i="3" s="1"/>
  <c r="CZ217" i="3" s="1"/>
  <c r="CZ218" i="3" s="1"/>
  <c r="CZ219" i="3" s="1"/>
  <c r="CZ220" i="3" s="1"/>
  <c r="CZ221" i="3" s="1"/>
  <c r="CZ222" i="3" s="1"/>
  <c r="CZ223" i="3" s="1"/>
  <c r="CZ224" i="3" s="1"/>
  <c r="CZ225" i="3" s="1"/>
  <c r="CZ226" i="3" s="1"/>
  <c r="CZ227" i="3" s="1"/>
  <c r="CZ228" i="3" s="1"/>
  <c r="CZ229" i="3" s="1"/>
  <c r="CZ230" i="3" s="1"/>
  <c r="CZ231" i="3" s="1"/>
  <c r="CZ232" i="3" s="1"/>
  <c r="CZ233" i="3" s="1"/>
  <c r="CZ234" i="3" s="1"/>
  <c r="CZ235" i="3" s="1"/>
  <c r="CZ236" i="3" s="1"/>
  <c r="CZ237" i="3" s="1"/>
  <c r="CZ238" i="3" s="1"/>
  <c r="CZ239" i="3" s="1"/>
  <c r="CZ240" i="3" s="1"/>
  <c r="CZ241" i="3" s="1"/>
  <c r="CZ242" i="3" s="1"/>
  <c r="CZ243" i="3" s="1"/>
  <c r="CZ244" i="3" s="1"/>
  <c r="CZ245" i="3" s="1"/>
  <c r="CZ246" i="3" s="1"/>
  <c r="CZ247" i="3" s="1"/>
  <c r="CZ248" i="3" s="1"/>
  <c r="CZ249" i="3" s="1"/>
  <c r="CZ250" i="3" s="1"/>
  <c r="CZ251" i="3" s="1"/>
  <c r="CZ252" i="3" s="1"/>
  <c r="CZ253" i="3" s="1"/>
  <c r="CZ254" i="3" s="1"/>
  <c r="CZ255" i="3" s="1"/>
  <c r="CZ256" i="3" s="1"/>
  <c r="CZ257" i="3" s="1"/>
  <c r="CZ258" i="3" s="1"/>
  <c r="CZ259" i="3" s="1"/>
  <c r="CZ260" i="3" s="1"/>
  <c r="CZ261" i="3" s="1"/>
  <c r="CZ262" i="3" s="1"/>
  <c r="CZ263" i="3" s="1"/>
  <c r="CZ264" i="3" s="1"/>
  <c r="CZ265" i="3" s="1"/>
  <c r="CZ266" i="3" s="1"/>
  <c r="CZ267" i="3" s="1"/>
  <c r="CZ268" i="3" s="1"/>
  <c r="CZ269" i="3" s="1"/>
  <c r="CZ270" i="3" s="1"/>
  <c r="CZ271" i="3" s="1"/>
  <c r="CZ272" i="3" s="1"/>
  <c r="CZ273" i="3" s="1"/>
  <c r="CZ274" i="3" s="1"/>
  <c r="CZ275" i="3" s="1"/>
  <c r="CZ276" i="3" s="1"/>
  <c r="CZ277" i="3" s="1"/>
  <c r="CZ278" i="3" s="1"/>
  <c r="CZ279" i="3" s="1"/>
  <c r="CZ280" i="3" s="1"/>
  <c r="CZ281" i="3" s="1"/>
  <c r="CZ282" i="3" s="1"/>
  <c r="CZ283" i="3" s="1"/>
  <c r="CZ284" i="3" s="1"/>
  <c r="CZ285" i="3" s="1"/>
  <c r="CZ286" i="3" s="1"/>
  <c r="CZ287" i="3" s="1"/>
  <c r="CZ288" i="3" s="1"/>
  <c r="CZ289" i="3" s="1"/>
  <c r="CZ290" i="3" s="1"/>
  <c r="CZ291" i="3" s="1"/>
  <c r="CZ292" i="3" s="1"/>
  <c r="CZ293" i="3" s="1"/>
  <c r="CZ294" i="3" s="1"/>
  <c r="CZ295" i="3" s="1"/>
  <c r="CZ296" i="3" s="1"/>
  <c r="CZ297" i="3" s="1"/>
  <c r="CZ298" i="3" s="1"/>
  <c r="CZ299" i="3" s="1"/>
  <c r="CZ300" i="3" s="1"/>
  <c r="CZ301" i="3" s="1"/>
  <c r="CZ302" i="3" s="1"/>
  <c r="CZ303" i="3" s="1"/>
  <c r="CZ304" i="3" s="1"/>
  <c r="CZ305" i="3" s="1"/>
  <c r="CZ306" i="3" s="1"/>
  <c r="CZ307" i="3" s="1"/>
  <c r="CZ308" i="3" s="1"/>
  <c r="CZ309" i="3" s="1"/>
  <c r="CZ310" i="3" s="1"/>
  <c r="CZ311" i="3" s="1"/>
  <c r="CZ312" i="3" s="1"/>
  <c r="CZ313" i="3" s="1"/>
  <c r="DA161" i="3"/>
  <c r="DA162" i="3" s="1"/>
  <c r="DA163" i="3" s="1"/>
  <c r="DA164" i="3" s="1"/>
  <c r="DA165" i="3" s="1"/>
  <c r="DA166" i="3" s="1"/>
  <c r="DA167" i="3" s="1"/>
  <c r="DA168" i="3" s="1"/>
  <c r="DA169" i="3" s="1"/>
  <c r="DA170" i="3" s="1"/>
  <c r="DA171" i="3" s="1"/>
  <c r="DA172" i="3" s="1"/>
  <c r="DA173" i="3" s="1"/>
  <c r="DA174" i="3" s="1"/>
  <c r="DA175" i="3" s="1"/>
  <c r="DA176" i="3" s="1"/>
  <c r="DA177" i="3" s="1"/>
  <c r="DA178" i="3" s="1"/>
  <c r="DA179" i="3" s="1"/>
  <c r="DA180" i="3" s="1"/>
  <c r="DA181" i="3" s="1"/>
  <c r="DA182" i="3" s="1"/>
  <c r="DA183" i="3" s="1"/>
  <c r="DA184" i="3" s="1"/>
  <c r="DA185" i="3" s="1"/>
  <c r="DA186" i="3" s="1"/>
  <c r="DA187" i="3" s="1"/>
  <c r="DA188" i="3" s="1"/>
  <c r="DA189" i="3" s="1"/>
  <c r="DA190" i="3" s="1"/>
  <c r="DA191" i="3" s="1"/>
  <c r="DA192" i="3" s="1"/>
  <c r="DA193" i="3" s="1"/>
  <c r="DA194" i="3" s="1"/>
  <c r="DA195" i="3" s="1"/>
  <c r="DA196" i="3" s="1"/>
  <c r="DA197" i="3" s="1"/>
  <c r="DA198" i="3" s="1"/>
  <c r="DA199" i="3" s="1"/>
  <c r="DA200" i="3" s="1"/>
  <c r="DA201" i="3" s="1"/>
  <c r="DA202" i="3" s="1"/>
  <c r="DA203" i="3" s="1"/>
  <c r="DA204" i="3" s="1"/>
  <c r="DA205" i="3" s="1"/>
  <c r="DA206" i="3" s="1"/>
  <c r="DA207" i="3" s="1"/>
  <c r="DA208" i="3" s="1"/>
  <c r="DA209" i="3" s="1"/>
  <c r="DA210" i="3" s="1"/>
  <c r="DA211" i="3" s="1"/>
  <c r="DA212" i="3" s="1"/>
  <c r="DA213" i="3" s="1"/>
  <c r="DA214" i="3" s="1"/>
  <c r="DA215" i="3" s="1"/>
  <c r="DA216" i="3" s="1"/>
  <c r="DA217" i="3" s="1"/>
  <c r="DA218" i="3" s="1"/>
  <c r="DA219" i="3" s="1"/>
  <c r="DA220" i="3" s="1"/>
  <c r="DA221" i="3" s="1"/>
  <c r="DA222" i="3" s="1"/>
  <c r="DA223" i="3" s="1"/>
  <c r="DA224" i="3" s="1"/>
  <c r="DA225" i="3" s="1"/>
  <c r="DA226" i="3" s="1"/>
  <c r="DA227" i="3" s="1"/>
  <c r="DA228" i="3" s="1"/>
  <c r="DA229" i="3" s="1"/>
  <c r="DA230" i="3" s="1"/>
  <c r="DA231" i="3" s="1"/>
  <c r="DA232" i="3" s="1"/>
  <c r="DA233" i="3" s="1"/>
  <c r="DA234" i="3" s="1"/>
  <c r="DA235" i="3" s="1"/>
  <c r="DA236" i="3" s="1"/>
  <c r="DA237" i="3" s="1"/>
  <c r="DA238" i="3" s="1"/>
  <c r="DA239" i="3" s="1"/>
  <c r="DA240" i="3" s="1"/>
  <c r="DA241" i="3" s="1"/>
  <c r="DA242" i="3" s="1"/>
  <c r="DA243" i="3" s="1"/>
  <c r="DA244" i="3" s="1"/>
  <c r="DA245" i="3" s="1"/>
  <c r="DA246" i="3" s="1"/>
  <c r="DA247" i="3" s="1"/>
  <c r="DA248" i="3" s="1"/>
  <c r="DA249" i="3" s="1"/>
  <c r="DA250" i="3" s="1"/>
  <c r="DA251" i="3" s="1"/>
  <c r="DA252" i="3" s="1"/>
  <c r="DA253" i="3" s="1"/>
  <c r="DA254" i="3" s="1"/>
  <c r="DA255" i="3" s="1"/>
  <c r="DA256" i="3" s="1"/>
  <c r="DA257" i="3" s="1"/>
  <c r="DA258" i="3" s="1"/>
  <c r="DA259" i="3" s="1"/>
  <c r="DA260" i="3" s="1"/>
  <c r="DA261" i="3" s="1"/>
  <c r="DA262" i="3" s="1"/>
  <c r="DA263" i="3" s="1"/>
  <c r="DA264" i="3" s="1"/>
  <c r="DA265" i="3" s="1"/>
  <c r="DA266" i="3" s="1"/>
  <c r="DA267" i="3" s="1"/>
  <c r="DA268" i="3" s="1"/>
  <c r="DA269" i="3" s="1"/>
  <c r="DA270" i="3" s="1"/>
  <c r="DA271" i="3" s="1"/>
  <c r="DA272" i="3" s="1"/>
  <c r="DA273" i="3" s="1"/>
  <c r="DA274" i="3" s="1"/>
  <c r="DA275" i="3" s="1"/>
  <c r="DA276" i="3" s="1"/>
  <c r="DA277" i="3" s="1"/>
  <c r="DA278" i="3" s="1"/>
  <c r="DA279" i="3" s="1"/>
  <c r="DA280" i="3" s="1"/>
  <c r="DA281" i="3" s="1"/>
  <c r="DA282" i="3" s="1"/>
  <c r="DA283" i="3" s="1"/>
  <c r="DA284" i="3" s="1"/>
  <c r="DA285" i="3" s="1"/>
  <c r="DA286" i="3" s="1"/>
  <c r="DA287" i="3" s="1"/>
  <c r="DA288" i="3" s="1"/>
  <c r="DA289" i="3" s="1"/>
  <c r="DA290" i="3" s="1"/>
  <c r="DA291" i="3" s="1"/>
  <c r="DA292" i="3" s="1"/>
  <c r="DA293" i="3" s="1"/>
  <c r="DA294" i="3" s="1"/>
  <c r="DA295" i="3" s="1"/>
  <c r="DA296" i="3" s="1"/>
  <c r="DA297" i="3" s="1"/>
  <c r="DA298" i="3" s="1"/>
  <c r="DA299" i="3" s="1"/>
  <c r="DA300" i="3" s="1"/>
  <c r="DA301" i="3" s="1"/>
  <c r="DA302" i="3" s="1"/>
  <c r="DA303" i="3" s="1"/>
  <c r="DA304" i="3" s="1"/>
  <c r="DA305" i="3" s="1"/>
  <c r="DA306" i="3" s="1"/>
  <c r="DA307" i="3" s="1"/>
  <c r="DA308" i="3" s="1"/>
  <c r="DA309" i="3" s="1"/>
  <c r="DA310" i="3" s="1"/>
  <c r="DA311" i="3" s="1"/>
  <c r="DA312" i="3" s="1"/>
  <c r="DA313" i="3" s="1"/>
  <c r="DB161" i="3"/>
  <c r="DB162" i="3" s="1"/>
  <c r="DB163" i="3" s="1"/>
  <c r="DB164" i="3" s="1"/>
  <c r="DB165" i="3" s="1"/>
  <c r="DB166" i="3" s="1"/>
  <c r="DB167" i="3" s="1"/>
  <c r="DB168" i="3" s="1"/>
  <c r="DB169" i="3" s="1"/>
  <c r="DB170" i="3" s="1"/>
  <c r="DB171" i="3" s="1"/>
  <c r="DB172" i="3" s="1"/>
  <c r="DB173" i="3" s="1"/>
  <c r="DB174" i="3" s="1"/>
  <c r="DB175" i="3" s="1"/>
  <c r="DB176" i="3" s="1"/>
  <c r="DB177" i="3" s="1"/>
  <c r="DB178" i="3" s="1"/>
  <c r="DB179" i="3" s="1"/>
  <c r="DB180" i="3" s="1"/>
  <c r="DB181" i="3" s="1"/>
  <c r="DB182" i="3" s="1"/>
  <c r="DB183" i="3" s="1"/>
  <c r="DB184" i="3" s="1"/>
  <c r="DB185" i="3" s="1"/>
  <c r="DB186" i="3" s="1"/>
  <c r="DB187" i="3" s="1"/>
  <c r="DB188" i="3" s="1"/>
  <c r="DB189" i="3" s="1"/>
  <c r="DB190" i="3" s="1"/>
  <c r="DB191" i="3" s="1"/>
  <c r="DB192" i="3" s="1"/>
  <c r="DB193" i="3" s="1"/>
  <c r="DB194" i="3" s="1"/>
  <c r="DB195" i="3" s="1"/>
  <c r="DB196" i="3" s="1"/>
  <c r="DB197" i="3" s="1"/>
  <c r="DB198" i="3" s="1"/>
  <c r="DB199" i="3" s="1"/>
  <c r="DB200" i="3" s="1"/>
  <c r="DB201" i="3" s="1"/>
  <c r="DB202" i="3" s="1"/>
  <c r="DB203" i="3" s="1"/>
  <c r="DB204" i="3" s="1"/>
  <c r="DB205" i="3" s="1"/>
  <c r="DB206" i="3" s="1"/>
  <c r="DB207" i="3" s="1"/>
  <c r="DB208" i="3" s="1"/>
  <c r="DB209" i="3" s="1"/>
  <c r="DB210" i="3" s="1"/>
  <c r="DB211" i="3" s="1"/>
  <c r="DB212" i="3" s="1"/>
  <c r="DB213" i="3" s="1"/>
  <c r="DB214" i="3" s="1"/>
  <c r="DB215" i="3" s="1"/>
  <c r="DB216" i="3" s="1"/>
  <c r="DB217" i="3" s="1"/>
  <c r="DB218" i="3" s="1"/>
  <c r="DB219" i="3" s="1"/>
  <c r="DB220" i="3" s="1"/>
  <c r="DB221" i="3" s="1"/>
  <c r="DB222" i="3" s="1"/>
  <c r="DB223" i="3" s="1"/>
  <c r="DB224" i="3" s="1"/>
  <c r="DB225" i="3" s="1"/>
  <c r="DB226" i="3" s="1"/>
  <c r="DB227" i="3" s="1"/>
  <c r="DB228" i="3" s="1"/>
  <c r="DB229" i="3" s="1"/>
  <c r="DB230" i="3" s="1"/>
  <c r="DB231" i="3" s="1"/>
  <c r="DB232" i="3" s="1"/>
  <c r="DB233" i="3" s="1"/>
  <c r="DB234" i="3" s="1"/>
  <c r="DB235" i="3" s="1"/>
  <c r="DB236" i="3" s="1"/>
  <c r="DB237" i="3" s="1"/>
  <c r="DB238" i="3" s="1"/>
  <c r="DB239" i="3" s="1"/>
  <c r="DB240" i="3" s="1"/>
  <c r="DB241" i="3" s="1"/>
  <c r="DB242" i="3" s="1"/>
  <c r="DB243" i="3" s="1"/>
  <c r="DB244" i="3" s="1"/>
  <c r="DB245" i="3" s="1"/>
  <c r="DB246" i="3" s="1"/>
  <c r="DB247" i="3" s="1"/>
  <c r="DB248" i="3" s="1"/>
  <c r="DB249" i="3" s="1"/>
  <c r="DB250" i="3" s="1"/>
  <c r="DB251" i="3" s="1"/>
  <c r="DB252" i="3" s="1"/>
  <c r="DB253" i="3" s="1"/>
  <c r="DB254" i="3" s="1"/>
  <c r="DB255" i="3" s="1"/>
  <c r="DB256" i="3" s="1"/>
  <c r="DB257" i="3" s="1"/>
  <c r="DB258" i="3" s="1"/>
  <c r="DB259" i="3" s="1"/>
  <c r="DB260" i="3" s="1"/>
  <c r="DB261" i="3" s="1"/>
  <c r="DB262" i="3" s="1"/>
  <c r="DB263" i="3" s="1"/>
  <c r="DB264" i="3" s="1"/>
  <c r="DB265" i="3" s="1"/>
  <c r="DB266" i="3" s="1"/>
  <c r="DB267" i="3" s="1"/>
  <c r="DB268" i="3" s="1"/>
  <c r="DB269" i="3" s="1"/>
  <c r="DB270" i="3" s="1"/>
  <c r="DB271" i="3" s="1"/>
  <c r="DB272" i="3" s="1"/>
  <c r="DB273" i="3" s="1"/>
  <c r="DB274" i="3" s="1"/>
  <c r="DB275" i="3" s="1"/>
  <c r="DB276" i="3" s="1"/>
  <c r="DB277" i="3" s="1"/>
  <c r="DB278" i="3" s="1"/>
  <c r="DB279" i="3" s="1"/>
  <c r="DB280" i="3" s="1"/>
  <c r="DB281" i="3" s="1"/>
  <c r="DB282" i="3" s="1"/>
  <c r="DB283" i="3" s="1"/>
  <c r="DB284" i="3" s="1"/>
  <c r="DB285" i="3" s="1"/>
  <c r="DB286" i="3" s="1"/>
  <c r="DB287" i="3" s="1"/>
  <c r="DB288" i="3" s="1"/>
  <c r="DB289" i="3" s="1"/>
  <c r="DB290" i="3" s="1"/>
  <c r="DB291" i="3" s="1"/>
  <c r="DB292" i="3" s="1"/>
  <c r="DB293" i="3" s="1"/>
  <c r="DB294" i="3" s="1"/>
  <c r="DB295" i="3" s="1"/>
  <c r="DB296" i="3" s="1"/>
  <c r="DB297" i="3" s="1"/>
  <c r="DB298" i="3" s="1"/>
  <c r="DB299" i="3" s="1"/>
  <c r="DB300" i="3" s="1"/>
  <c r="DB301" i="3" s="1"/>
  <c r="DB302" i="3" s="1"/>
  <c r="DB303" i="3" s="1"/>
  <c r="DB304" i="3" s="1"/>
  <c r="DB305" i="3" s="1"/>
  <c r="DB306" i="3" s="1"/>
  <c r="DB307" i="3" s="1"/>
  <c r="DB308" i="3" s="1"/>
  <c r="DB309" i="3" s="1"/>
  <c r="DB310" i="3" s="1"/>
  <c r="DB311" i="3" s="1"/>
  <c r="DB312" i="3" s="1"/>
  <c r="DB313" i="3" s="1"/>
  <c r="DC161" i="3"/>
  <c r="DC162" i="3" s="1"/>
  <c r="DC163" i="3" s="1"/>
  <c r="DC164" i="3" s="1"/>
  <c r="DC165" i="3" s="1"/>
  <c r="DC166" i="3" s="1"/>
  <c r="DC167" i="3" s="1"/>
  <c r="DC168" i="3" s="1"/>
  <c r="DC169" i="3" s="1"/>
  <c r="DC170" i="3" s="1"/>
  <c r="DC171" i="3" s="1"/>
  <c r="DC172" i="3" s="1"/>
  <c r="DC173" i="3" s="1"/>
  <c r="DC174" i="3" s="1"/>
  <c r="DC175" i="3" s="1"/>
  <c r="DC176" i="3" s="1"/>
  <c r="DC177" i="3" s="1"/>
  <c r="DC178" i="3" s="1"/>
  <c r="DC179" i="3" s="1"/>
  <c r="DC180" i="3" s="1"/>
  <c r="DC181" i="3" s="1"/>
  <c r="DC182" i="3" s="1"/>
  <c r="DC183" i="3" s="1"/>
  <c r="DC184" i="3" s="1"/>
  <c r="DC185" i="3" s="1"/>
  <c r="DC186" i="3" s="1"/>
  <c r="DC187" i="3" s="1"/>
  <c r="DC188" i="3" s="1"/>
  <c r="DC189" i="3" s="1"/>
  <c r="DC190" i="3" s="1"/>
  <c r="DC191" i="3" s="1"/>
  <c r="DC192" i="3" s="1"/>
  <c r="DC193" i="3" s="1"/>
  <c r="DC194" i="3" s="1"/>
  <c r="DC195" i="3" s="1"/>
  <c r="DC196" i="3" s="1"/>
  <c r="DC197" i="3" s="1"/>
  <c r="DC198" i="3" s="1"/>
  <c r="DC199" i="3" s="1"/>
  <c r="DC200" i="3" s="1"/>
  <c r="DC201" i="3" s="1"/>
  <c r="DC202" i="3" s="1"/>
  <c r="DC203" i="3" s="1"/>
  <c r="DC204" i="3" s="1"/>
  <c r="DC205" i="3" s="1"/>
  <c r="DC206" i="3" s="1"/>
  <c r="DC207" i="3" s="1"/>
  <c r="DC208" i="3" s="1"/>
  <c r="DC209" i="3" s="1"/>
  <c r="DC210" i="3" s="1"/>
  <c r="DC211" i="3" s="1"/>
  <c r="DC212" i="3" s="1"/>
  <c r="DC213" i="3" s="1"/>
  <c r="DC214" i="3" s="1"/>
  <c r="DC215" i="3" s="1"/>
  <c r="DC216" i="3" s="1"/>
  <c r="DC217" i="3" s="1"/>
  <c r="DC218" i="3" s="1"/>
  <c r="DC219" i="3" s="1"/>
  <c r="DC220" i="3" s="1"/>
  <c r="DC221" i="3" s="1"/>
  <c r="DC222" i="3" s="1"/>
  <c r="DC223" i="3" s="1"/>
  <c r="DC224" i="3" s="1"/>
  <c r="DC225" i="3" s="1"/>
  <c r="DC226" i="3" s="1"/>
  <c r="DC227" i="3" s="1"/>
  <c r="DC228" i="3" s="1"/>
  <c r="DC229" i="3" s="1"/>
  <c r="DC230" i="3" s="1"/>
  <c r="DC231" i="3" s="1"/>
  <c r="DC232" i="3" s="1"/>
  <c r="DC233" i="3" s="1"/>
  <c r="DC234" i="3" s="1"/>
  <c r="DC235" i="3" s="1"/>
  <c r="DC236" i="3" s="1"/>
  <c r="DC237" i="3" s="1"/>
  <c r="DC238" i="3" s="1"/>
  <c r="DC239" i="3" s="1"/>
  <c r="DC240" i="3" s="1"/>
  <c r="DC241" i="3" s="1"/>
  <c r="DC242" i="3" s="1"/>
  <c r="DC243" i="3" s="1"/>
  <c r="DC244" i="3" s="1"/>
  <c r="DC245" i="3" s="1"/>
  <c r="DC246" i="3" s="1"/>
  <c r="DC247" i="3" s="1"/>
  <c r="DC248" i="3" s="1"/>
  <c r="DC249" i="3" s="1"/>
  <c r="DC250" i="3" s="1"/>
  <c r="DC251" i="3" s="1"/>
  <c r="DC252" i="3" s="1"/>
  <c r="DC253" i="3" s="1"/>
  <c r="DC254" i="3" s="1"/>
  <c r="DC255" i="3" s="1"/>
  <c r="DC256" i="3" s="1"/>
  <c r="DC257" i="3" s="1"/>
  <c r="DC258" i="3" s="1"/>
  <c r="DC259" i="3" s="1"/>
  <c r="DC260" i="3" s="1"/>
  <c r="DC261" i="3" s="1"/>
  <c r="DC262" i="3" s="1"/>
  <c r="DC263" i="3" s="1"/>
  <c r="DC264" i="3" s="1"/>
  <c r="DC265" i="3" s="1"/>
  <c r="DC266" i="3" s="1"/>
  <c r="DC267" i="3" s="1"/>
  <c r="DC268" i="3" s="1"/>
  <c r="DC269" i="3" s="1"/>
  <c r="DC270" i="3" s="1"/>
  <c r="DC271" i="3" s="1"/>
  <c r="DC272" i="3" s="1"/>
  <c r="DC273" i="3" s="1"/>
  <c r="DC274" i="3" s="1"/>
  <c r="DC275" i="3" s="1"/>
  <c r="DC276" i="3" s="1"/>
  <c r="DC277" i="3" s="1"/>
  <c r="DC278" i="3" s="1"/>
  <c r="DC279" i="3" s="1"/>
  <c r="DC280" i="3" s="1"/>
  <c r="DC281" i="3" s="1"/>
  <c r="DC282" i="3" s="1"/>
  <c r="DC283" i="3" s="1"/>
  <c r="DC284" i="3" s="1"/>
  <c r="DC285" i="3" s="1"/>
  <c r="DC286" i="3" s="1"/>
  <c r="DC287" i="3" s="1"/>
  <c r="DC288" i="3" s="1"/>
  <c r="DC289" i="3" s="1"/>
  <c r="DC290" i="3" s="1"/>
  <c r="DC291" i="3" s="1"/>
  <c r="DC292" i="3" s="1"/>
  <c r="DC293" i="3" s="1"/>
  <c r="DC294" i="3" s="1"/>
  <c r="DC295" i="3" s="1"/>
  <c r="DC296" i="3" s="1"/>
  <c r="DC297" i="3" s="1"/>
  <c r="DC298" i="3" s="1"/>
  <c r="DC299" i="3" s="1"/>
  <c r="DC300" i="3" s="1"/>
  <c r="DC301" i="3" s="1"/>
  <c r="DC302" i="3" s="1"/>
  <c r="DC303" i="3" s="1"/>
  <c r="DC304" i="3" s="1"/>
  <c r="DC305" i="3" s="1"/>
  <c r="DC306" i="3" s="1"/>
  <c r="DC307" i="3" s="1"/>
  <c r="DC308" i="3" s="1"/>
  <c r="DC309" i="3" s="1"/>
  <c r="DC310" i="3" s="1"/>
  <c r="DC311" i="3" s="1"/>
  <c r="DC312" i="3" s="1"/>
  <c r="DC313" i="3" s="1"/>
  <c r="DD161" i="3"/>
  <c r="DD162" i="3" s="1"/>
  <c r="DD163" i="3" s="1"/>
  <c r="DD164" i="3" s="1"/>
  <c r="DD165" i="3" s="1"/>
  <c r="DD166" i="3" s="1"/>
  <c r="DD167" i="3" s="1"/>
  <c r="DD168" i="3" s="1"/>
  <c r="DD169" i="3" s="1"/>
  <c r="DD170" i="3" s="1"/>
  <c r="DD171" i="3" s="1"/>
  <c r="DD172" i="3" s="1"/>
  <c r="DD173" i="3" s="1"/>
  <c r="DD174" i="3" s="1"/>
  <c r="DD175" i="3" s="1"/>
  <c r="DD176" i="3" s="1"/>
  <c r="DD177" i="3" s="1"/>
  <c r="DD178" i="3" s="1"/>
  <c r="DD179" i="3" s="1"/>
  <c r="DD180" i="3" s="1"/>
  <c r="DD181" i="3" s="1"/>
  <c r="DD182" i="3" s="1"/>
  <c r="DD183" i="3" s="1"/>
  <c r="DD184" i="3" s="1"/>
  <c r="DD185" i="3" s="1"/>
  <c r="DD186" i="3" s="1"/>
  <c r="DD187" i="3" s="1"/>
  <c r="DD188" i="3" s="1"/>
  <c r="DD189" i="3" s="1"/>
  <c r="DD190" i="3" s="1"/>
  <c r="DD191" i="3" s="1"/>
  <c r="DD192" i="3" s="1"/>
  <c r="DD193" i="3" s="1"/>
  <c r="DD194" i="3" s="1"/>
  <c r="DD195" i="3" s="1"/>
  <c r="DD196" i="3" s="1"/>
  <c r="DD197" i="3" s="1"/>
  <c r="DD198" i="3" s="1"/>
  <c r="DD199" i="3" s="1"/>
  <c r="DD200" i="3" s="1"/>
  <c r="DD201" i="3" s="1"/>
  <c r="DD202" i="3" s="1"/>
  <c r="DD203" i="3" s="1"/>
  <c r="DD204" i="3" s="1"/>
  <c r="DD205" i="3" s="1"/>
  <c r="DD206" i="3" s="1"/>
  <c r="DD207" i="3" s="1"/>
  <c r="DD208" i="3" s="1"/>
  <c r="DD209" i="3" s="1"/>
  <c r="DD210" i="3" s="1"/>
  <c r="DD211" i="3" s="1"/>
  <c r="DD212" i="3" s="1"/>
  <c r="DD213" i="3" s="1"/>
  <c r="DD214" i="3" s="1"/>
  <c r="DD215" i="3" s="1"/>
  <c r="DD216" i="3" s="1"/>
  <c r="DD217" i="3" s="1"/>
  <c r="DD218" i="3" s="1"/>
  <c r="DD219" i="3" s="1"/>
  <c r="DD220" i="3" s="1"/>
  <c r="DD221" i="3" s="1"/>
  <c r="DD222" i="3" s="1"/>
  <c r="DD223" i="3" s="1"/>
  <c r="DD224" i="3" s="1"/>
  <c r="DD225" i="3" s="1"/>
  <c r="DD226" i="3" s="1"/>
  <c r="DD227" i="3" s="1"/>
  <c r="DD228" i="3" s="1"/>
  <c r="DD229" i="3" s="1"/>
  <c r="DD230" i="3" s="1"/>
  <c r="DD231" i="3" s="1"/>
  <c r="DD232" i="3" s="1"/>
  <c r="DD233" i="3" s="1"/>
  <c r="DD234" i="3" s="1"/>
  <c r="DD235" i="3" s="1"/>
  <c r="DD236" i="3" s="1"/>
  <c r="DD237" i="3" s="1"/>
  <c r="DD238" i="3" s="1"/>
  <c r="DD239" i="3" s="1"/>
  <c r="DD240" i="3" s="1"/>
  <c r="DD241" i="3" s="1"/>
  <c r="DD242" i="3" s="1"/>
  <c r="DD243" i="3" s="1"/>
  <c r="DD244" i="3" s="1"/>
  <c r="DD245" i="3" s="1"/>
  <c r="DD246" i="3" s="1"/>
  <c r="DD247" i="3" s="1"/>
  <c r="DD248" i="3" s="1"/>
  <c r="DD249" i="3" s="1"/>
  <c r="DD250" i="3" s="1"/>
  <c r="DD251" i="3" s="1"/>
  <c r="DD252" i="3" s="1"/>
  <c r="DD253" i="3" s="1"/>
  <c r="DD254" i="3" s="1"/>
  <c r="DD255" i="3" s="1"/>
  <c r="DD256" i="3" s="1"/>
  <c r="DD257" i="3" s="1"/>
  <c r="DD258" i="3" s="1"/>
  <c r="DD259" i="3" s="1"/>
  <c r="DD260" i="3" s="1"/>
  <c r="DD261" i="3" s="1"/>
  <c r="DD262" i="3" s="1"/>
  <c r="DD263" i="3" s="1"/>
  <c r="DD264" i="3" s="1"/>
  <c r="DD265" i="3" s="1"/>
  <c r="DD266" i="3" s="1"/>
  <c r="DD267" i="3" s="1"/>
  <c r="DD268" i="3" s="1"/>
  <c r="DD269" i="3" s="1"/>
  <c r="DD270" i="3" s="1"/>
  <c r="DD271" i="3" s="1"/>
  <c r="DD272" i="3" s="1"/>
  <c r="DD273" i="3" s="1"/>
  <c r="DD274" i="3" s="1"/>
  <c r="DD275" i="3" s="1"/>
  <c r="DD276" i="3" s="1"/>
  <c r="DD277" i="3" s="1"/>
  <c r="DD278" i="3" s="1"/>
  <c r="DD279" i="3" s="1"/>
  <c r="DD280" i="3" s="1"/>
  <c r="DD281" i="3" s="1"/>
  <c r="DD282" i="3" s="1"/>
  <c r="DD283" i="3" s="1"/>
  <c r="DD284" i="3" s="1"/>
  <c r="DD285" i="3" s="1"/>
  <c r="DD286" i="3" s="1"/>
  <c r="DD287" i="3" s="1"/>
  <c r="DD288" i="3" s="1"/>
  <c r="DD289" i="3" s="1"/>
  <c r="DD290" i="3" s="1"/>
  <c r="DD291" i="3" s="1"/>
  <c r="DD292" i="3" s="1"/>
  <c r="DD293" i="3" s="1"/>
  <c r="DD294" i="3" s="1"/>
  <c r="DD295" i="3" s="1"/>
  <c r="DD296" i="3" s="1"/>
  <c r="DD297" i="3" s="1"/>
  <c r="DD298" i="3" s="1"/>
  <c r="DD299" i="3" s="1"/>
  <c r="DD300" i="3" s="1"/>
  <c r="DD301" i="3" s="1"/>
  <c r="DD302" i="3" s="1"/>
  <c r="DD303" i="3" s="1"/>
  <c r="DD304" i="3" s="1"/>
  <c r="DD305" i="3" s="1"/>
  <c r="DD306" i="3" s="1"/>
  <c r="DD307" i="3" s="1"/>
  <c r="DD308" i="3" s="1"/>
  <c r="DD309" i="3" s="1"/>
  <c r="DD310" i="3" s="1"/>
  <c r="DD311" i="3" s="1"/>
  <c r="DD312" i="3" s="1"/>
  <c r="DD313" i="3" s="1"/>
  <c r="DE161" i="3"/>
  <c r="DE162" i="3" s="1"/>
  <c r="DE163" i="3" s="1"/>
  <c r="DE164" i="3" s="1"/>
  <c r="DE165" i="3" s="1"/>
  <c r="DE166" i="3" s="1"/>
  <c r="DE167" i="3" s="1"/>
  <c r="DE168" i="3" s="1"/>
  <c r="DE169" i="3" s="1"/>
  <c r="DE170" i="3" s="1"/>
  <c r="DE171" i="3" s="1"/>
  <c r="DE172" i="3" s="1"/>
  <c r="DE173" i="3" s="1"/>
  <c r="DE174" i="3" s="1"/>
  <c r="DE175" i="3" s="1"/>
  <c r="DE176" i="3" s="1"/>
  <c r="DE177" i="3" s="1"/>
  <c r="DE178" i="3" s="1"/>
  <c r="DE179" i="3" s="1"/>
  <c r="DE180" i="3" s="1"/>
  <c r="DE181" i="3" s="1"/>
  <c r="DE182" i="3" s="1"/>
  <c r="DE183" i="3" s="1"/>
  <c r="DE184" i="3" s="1"/>
  <c r="DE185" i="3" s="1"/>
  <c r="DE186" i="3" s="1"/>
  <c r="DE187" i="3" s="1"/>
  <c r="DE188" i="3" s="1"/>
  <c r="DE189" i="3" s="1"/>
  <c r="DE190" i="3" s="1"/>
  <c r="DE191" i="3" s="1"/>
  <c r="DE192" i="3" s="1"/>
  <c r="DE193" i="3" s="1"/>
  <c r="DE194" i="3" s="1"/>
  <c r="DE195" i="3" s="1"/>
  <c r="DE196" i="3" s="1"/>
  <c r="DE197" i="3" s="1"/>
  <c r="DE198" i="3" s="1"/>
  <c r="DE199" i="3" s="1"/>
  <c r="DE200" i="3" s="1"/>
  <c r="DE201" i="3" s="1"/>
  <c r="DE202" i="3" s="1"/>
  <c r="DE203" i="3" s="1"/>
  <c r="DE204" i="3" s="1"/>
  <c r="DE205" i="3" s="1"/>
  <c r="DE206" i="3" s="1"/>
  <c r="DE207" i="3" s="1"/>
  <c r="DE208" i="3" s="1"/>
  <c r="DE209" i="3" s="1"/>
  <c r="DE210" i="3" s="1"/>
  <c r="DE211" i="3" s="1"/>
  <c r="DE212" i="3" s="1"/>
  <c r="DE213" i="3" s="1"/>
  <c r="DE214" i="3" s="1"/>
  <c r="DE215" i="3" s="1"/>
  <c r="DE216" i="3" s="1"/>
  <c r="DE217" i="3" s="1"/>
  <c r="DE218" i="3" s="1"/>
  <c r="DE219" i="3" s="1"/>
  <c r="DE220" i="3" s="1"/>
  <c r="DE221" i="3" s="1"/>
  <c r="DE222" i="3" s="1"/>
  <c r="DE223" i="3" s="1"/>
  <c r="DE224" i="3" s="1"/>
  <c r="DE225" i="3" s="1"/>
  <c r="DE226" i="3" s="1"/>
  <c r="DE227" i="3" s="1"/>
  <c r="DE228" i="3" s="1"/>
  <c r="DE229" i="3" s="1"/>
  <c r="DE230" i="3" s="1"/>
  <c r="DE231" i="3" s="1"/>
  <c r="DE232" i="3" s="1"/>
  <c r="DE233" i="3" s="1"/>
  <c r="DE234" i="3" s="1"/>
  <c r="DE235" i="3" s="1"/>
  <c r="DE236" i="3" s="1"/>
  <c r="DE237" i="3" s="1"/>
  <c r="DE238" i="3" s="1"/>
  <c r="DE239" i="3" s="1"/>
  <c r="DE240" i="3" s="1"/>
  <c r="DE241" i="3" s="1"/>
  <c r="DE242" i="3" s="1"/>
  <c r="DE243" i="3" s="1"/>
  <c r="DE244" i="3" s="1"/>
  <c r="DE245" i="3" s="1"/>
  <c r="DE246" i="3" s="1"/>
  <c r="DE247" i="3" s="1"/>
  <c r="DE248" i="3" s="1"/>
  <c r="DE249" i="3" s="1"/>
  <c r="DE250" i="3" s="1"/>
  <c r="DE251" i="3" s="1"/>
  <c r="DE252" i="3" s="1"/>
  <c r="DE253" i="3" s="1"/>
  <c r="DE254" i="3" s="1"/>
  <c r="DE255" i="3" s="1"/>
  <c r="DE256" i="3" s="1"/>
  <c r="DE257" i="3" s="1"/>
  <c r="DE258" i="3" s="1"/>
  <c r="DE259" i="3" s="1"/>
  <c r="DE260" i="3" s="1"/>
  <c r="DE261" i="3" s="1"/>
  <c r="DE262" i="3" s="1"/>
  <c r="DE263" i="3" s="1"/>
  <c r="DE264" i="3" s="1"/>
  <c r="DE265" i="3" s="1"/>
  <c r="DE266" i="3" s="1"/>
  <c r="DE267" i="3" s="1"/>
  <c r="DE268" i="3" s="1"/>
  <c r="DE269" i="3" s="1"/>
  <c r="DE270" i="3" s="1"/>
  <c r="DE271" i="3" s="1"/>
  <c r="DE272" i="3" s="1"/>
  <c r="DE273" i="3" s="1"/>
  <c r="DE274" i="3" s="1"/>
  <c r="DE275" i="3" s="1"/>
  <c r="DE276" i="3" s="1"/>
  <c r="DE277" i="3" s="1"/>
  <c r="DE278" i="3" s="1"/>
  <c r="DE279" i="3" s="1"/>
  <c r="DE280" i="3" s="1"/>
  <c r="DE281" i="3" s="1"/>
  <c r="DE282" i="3" s="1"/>
  <c r="DE283" i="3" s="1"/>
  <c r="DE284" i="3" s="1"/>
  <c r="DE285" i="3" s="1"/>
  <c r="DE286" i="3" s="1"/>
  <c r="DE287" i="3" s="1"/>
  <c r="DE288" i="3" s="1"/>
  <c r="DE289" i="3" s="1"/>
  <c r="DE290" i="3" s="1"/>
  <c r="DE291" i="3" s="1"/>
  <c r="DE292" i="3" s="1"/>
  <c r="DE293" i="3" s="1"/>
  <c r="DE294" i="3" s="1"/>
  <c r="DE295" i="3" s="1"/>
  <c r="DE296" i="3" s="1"/>
  <c r="DE297" i="3" s="1"/>
  <c r="DE298" i="3" s="1"/>
  <c r="DE299" i="3" s="1"/>
  <c r="DE300" i="3" s="1"/>
  <c r="DE301" i="3" s="1"/>
  <c r="DE302" i="3" s="1"/>
  <c r="DE303" i="3" s="1"/>
  <c r="DE304" i="3" s="1"/>
  <c r="DE305" i="3" s="1"/>
  <c r="DE306" i="3" s="1"/>
  <c r="DE307" i="3" s="1"/>
  <c r="DE308" i="3" s="1"/>
  <c r="DE309" i="3" s="1"/>
  <c r="DE310" i="3" s="1"/>
  <c r="DE311" i="3" s="1"/>
  <c r="DE312" i="3" s="1"/>
  <c r="DE313" i="3" s="1"/>
  <c r="DF161" i="3"/>
  <c r="DF162" i="3" s="1"/>
  <c r="DF163" i="3" s="1"/>
  <c r="DF164" i="3" s="1"/>
  <c r="DF165" i="3" s="1"/>
  <c r="DF166" i="3" s="1"/>
  <c r="DF167" i="3" s="1"/>
  <c r="DF168" i="3" s="1"/>
  <c r="DF169" i="3" s="1"/>
  <c r="DF170" i="3" s="1"/>
  <c r="DF171" i="3" s="1"/>
  <c r="DF172" i="3" s="1"/>
  <c r="DF173" i="3" s="1"/>
  <c r="DF174" i="3" s="1"/>
  <c r="DF175" i="3" s="1"/>
  <c r="DF176" i="3" s="1"/>
  <c r="DF177" i="3" s="1"/>
  <c r="DF178" i="3" s="1"/>
  <c r="DF179" i="3" s="1"/>
  <c r="DF180" i="3" s="1"/>
  <c r="DF181" i="3" s="1"/>
  <c r="DF182" i="3" s="1"/>
  <c r="DF183" i="3" s="1"/>
  <c r="DF184" i="3" s="1"/>
  <c r="DF185" i="3" s="1"/>
  <c r="DF186" i="3" s="1"/>
  <c r="DF187" i="3" s="1"/>
  <c r="DF188" i="3" s="1"/>
  <c r="DF189" i="3" s="1"/>
  <c r="DF190" i="3" s="1"/>
  <c r="DF191" i="3" s="1"/>
  <c r="DF192" i="3" s="1"/>
  <c r="DF193" i="3" s="1"/>
  <c r="DF194" i="3" s="1"/>
  <c r="DF195" i="3" s="1"/>
  <c r="DF196" i="3" s="1"/>
  <c r="DF197" i="3" s="1"/>
  <c r="DF198" i="3" s="1"/>
  <c r="DF199" i="3" s="1"/>
  <c r="DF200" i="3" s="1"/>
  <c r="DF201" i="3" s="1"/>
  <c r="DF202" i="3" s="1"/>
  <c r="DF203" i="3" s="1"/>
  <c r="DF204" i="3" s="1"/>
  <c r="DF205" i="3" s="1"/>
  <c r="DF206" i="3" s="1"/>
  <c r="DF207" i="3" s="1"/>
  <c r="DF208" i="3" s="1"/>
  <c r="DF209" i="3" s="1"/>
  <c r="DF210" i="3" s="1"/>
  <c r="DF211" i="3" s="1"/>
  <c r="DF212" i="3" s="1"/>
  <c r="DF213" i="3" s="1"/>
  <c r="DF214" i="3" s="1"/>
  <c r="DF215" i="3" s="1"/>
  <c r="DF216" i="3" s="1"/>
  <c r="DF217" i="3" s="1"/>
  <c r="DF218" i="3" s="1"/>
  <c r="DF219" i="3" s="1"/>
  <c r="DF220" i="3" s="1"/>
  <c r="DF221" i="3" s="1"/>
  <c r="DF222" i="3" s="1"/>
  <c r="DF223" i="3" s="1"/>
  <c r="DF224" i="3" s="1"/>
  <c r="DF225" i="3" s="1"/>
  <c r="DF226" i="3" s="1"/>
  <c r="DF227" i="3" s="1"/>
  <c r="DF228" i="3" s="1"/>
  <c r="DF229" i="3" s="1"/>
  <c r="DF230" i="3" s="1"/>
  <c r="DF231" i="3" s="1"/>
  <c r="DF232" i="3" s="1"/>
  <c r="DF233" i="3" s="1"/>
  <c r="DF234" i="3" s="1"/>
  <c r="DF235" i="3" s="1"/>
  <c r="DF236" i="3" s="1"/>
  <c r="DF237" i="3" s="1"/>
  <c r="DF238" i="3" s="1"/>
  <c r="DF239" i="3" s="1"/>
  <c r="DF240" i="3" s="1"/>
  <c r="DF241" i="3" s="1"/>
  <c r="DF242" i="3" s="1"/>
  <c r="DF243" i="3" s="1"/>
  <c r="DF244" i="3" s="1"/>
  <c r="DF245" i="3" s="1"/>
  <c r="DF246" i="3" s="1"/>
  <c r="DF247" i="3" s="1"/>
  <c r="DF248" i="3" s="1"/>
  <c r="DF249" i="3" s="1"/>
  <c r="DF250" i="3" s="1"/>
  <c r="DF251" i="3" s="1"/>
  <c r="DF252" i="3" s="1"/>
  <c r="DF253" i="3" s="1"/>
  <c r="DF254" i="3" s="1"/>
  <c r="DF255" i="3" s="1"/>
  <c r="DF256" i="3" s="1"/>
  <c r="DF257" i="3" s="1"/>
  <c r="DF258" i="3" s="1"/>
  <c r="DF259" i="3" s="1"/>
  <c r="DF260" i="3" s="1"/>
  <c r="DF261" i="3" s="1"/>
  <c r="DF262" i="3" s="1"/>
  <c r="DF263" i="3" s="1"/>
  <c r="DF264" i="3" s="1"/>
  <c r="DF265" i="3" s="1"/>
  <c r="DF266" i="3" s="1"/>
  <c r="DF267" i="3" s="1"/>
  <c r="DF268" i="3" s="1"/>
  <c r="DF269" i="3" s="1"/>
  <c r="DF270" i="3" s="1"/>
  <c r="DF271" i="3" s="1"/>
  <c r="DF272" i="3" s="1"/>
  <c r="DF273" i="3" s="1"/>
  <c r="DF274" i="3" s="1"/>
  <c r="DF275" i="3" s="1"/>
  <c r="DF276" i="3" s="1"/>
  <c r="DF277" i="3" s="1"/>
  <c r="DF278" i="3" s="1"/>
  <c r="DF279" i="3" s="1"/>
  <c r="DF280" i="3" s="1"/>
  <c r="DF281" i="3" s="1"/>
  <c r="DF282" i="3" s="1"/>
  <c r="DF283" i="3" s="1"/>
  <c r="DF284" i="3" s="1"/>
  <c r="DF285" i="3" s="1"/>
  <c r="DF286" i="3" s="1"/>
  <c r="DF287" i="3" s="1"/>
  <c r="DF288" i="3" s="1"/>
  <c r="DF289" i="3" s="1"/>
  <c r="DF290" i="3" s="1"/>
  <c r="DF291" i="3" s="1"/>
  <c r="DF292" i="3" s="1"/>
  <c r="DF293" i="3" s="1"/>
  <c r="DF294" i="3" s="1"/>
  <c r="DF295" i="3" s="1"/>
  <c r="DF296" i="3" s="1"/>
  <c r="DF297" i="3" s="1"/>
  <c r="DF298" i="3" s="1"/>
  <c r="DF299" i="3" s="1"/>
  <c r="DF300" i="3" s="1"/>
  <c r="DF301" i="3" s="1"/>
  <c r="DF302" i="3" s="1"/>
  <c r="DF303" i="3" s="1"/>
  <c r="DF304" i="3" s="1"/>
  <c r="DF305" i="3" s="1"/>
  <c r="DF306" i="3" s="1"/>
  <c r="DF307" i="3" s="1"/>
  <c r="DF308" i="3" s="1"/>
  <c r="DF309" i="3" s="1"/>
  <c r="DF310" i="3" s="1"/>
  <c r="DF311" i="3" s="1"/>
  <c r="DF312" i="3" s="1"/>
  <c r="DF313" i="3" s="1"/>
  <c r="DG161" i="3"/>
  <c r="DG162" i="3" s="1"/>
  <c r="DG163" i="3" s="1"/>
  <c r="DG164" i="3" s="1"/>
  <c r="DG165" i="3" s="1"/>
  <c r="DG166" i="3" s="1"/>
  <c r="DG167" i="3" s="1"/>
  <c r="DG168" i="3" s="1"/>
  <c r="DG169" i="3" s="1"/>
  <c r="DG170" i="3" s="1"/>
  <c r="DG171" i="3" s="1"/>
  <c r="DG172" i="3" s="1"/>
  <c r="DG173" i="3" s="1"/>
  <c r="DG174" i="3" s="1"/>
  <c r="DG175" i="3" s="1"/>
  <c r="DG176" i="3" s="1"/>
  <c r="DG177" i="3" s="1"/>
  <c r="DG178" i="3" s="1"/>
  <c r="DG179" i="3" s="1"/>
  <c r="DG180" i="3" s="1"/>
  <c r="DG181" i="3" s="1"/>
  <c r="DG182" i="3" s="1"/>
  <c r="DG183" i="3" s="1"/>
  <c r="DG184" i="3" s="1"/>
  <c r="DG185" i="3" s="1"/>
  <c r="DG186" i="3" s="1"/>
  <c r="DG187" i="3" s="1"/>
  <c r="DG188" i="3" s="1"/>
  <c r="DG189" i="3" s="1"/>
  <c r="DG190" i="3" s="1"/>
  <c r="DG191" i="3" s="1"/>
  <c r="DG192" i="3" s="1"/>
  <c r="DG193" i="3" s="1"/>
  <c r="DG194" i="3" s="1"/>
  <c r="DG195" i="3" s="1"/>
  <c r="DG196" i="3" s="1"/>
  <c r="DG197" i="3" s="1"/>
  <c r="DG198" i="3" s="1"/>
  <c r="DG199" i="3" s="1"/>
  <c r="DG200" i="3" s="1"/>
  <c r="DG201" i="3" s="1"/>
  <c r="DG202" i="3" s="1"/>
  <c r="DG203" i="3" s="1"/>
  <c r="DG204" i="3" s="1"/>
  <c r="DG205" i="3" s="1"/>
  <c r="DG206" i="3" s="1"/>
  <c r="DG207" i="3" s="1"/>
  <c r="DG208" i="3" s="1"/>
  <c r="DG209" i="3" s="1"/>
  <c r="DG210" i="3" s="1"/>
  <c r="DG211" i="3" s="1"/>
  <c r="DG212" i="3" s="1"/>
  <c r="DG213" i="3" s="1"/>
  <c r="DG214" i="3" s="1"/>
  <c r="DG215" i="3" s="1"/>
  <c r="DG216" i="3" s="1"/>
  <c r="DG217" i="3" s="1"/>
  <c r="DG218" i="3" s="1"/>
  <c r="DG219" i="3" s="1"/>
  <c r="DG220" i="3" s="1"/>
  <c r="DG221" i="3" s="1"/>
  <c r="DG222" i="3" s="1"/>
  <c r="DG223" i="3" s="1"/>
  <c r="DG224" i="3" s="1"/>
  <c r="DG225" i="3" s="1"/>
  <c r="DG226" i="3" s="1"/>
  <c r="DG227" i="3" s="1"/>
  <c r="DG228" i="3" s="1"/>
  <c r="DG229" i="3" s="1"/>
  <c r="DG230" i="3" s="1"/>
  <c r="DG231" i="3" s="1"/>
  <c r="DG232" i="3" s="1"/>
  <c r="DG233" i="3" s="1"/>
  <c r="DG234" i="3" s="1"/>
  <c r="DG235" i="3" s="1"/>
  <c r="DG236" i="3" s="1"/>
  <c r="DG237" i="3" s="1"/>
  <c r="DG238" i="3" s="1"/>
  <c r="DG239" i="3" s="1"/>
  <c r="DG240" i="3" s="1"/>
  <c r="DG241" i="3" s="1"/>
  <c r="DG242" i="3" s="1"/>
  <c r="DG243" i="3" s="1"/>
  <c r="DG244" i="3" s="1"/>
  <c r="DG245" i="3" s="1"/>
  <c r="DG246" i="3" s="1"/>
  <c r="DG247" i="3" s="1"/>
  <c r="DG248" i="3" s="1"/>
  <c r="DG249" i="3" s="1"/>
  <c r="DG250" i="3" s="1"/>
  <c r="DG251" i="3" s="1"/>
  <c r="DG252" i="3" s="1"/>
  <c r="DG253" i="3" s="1"/>
  <c r="DG254" i="3" s="1"/>
  <c r="DG255" i="3" s="1"/>
  <c r="DG256" i="3" s="1"/>
  <c r="DG257" i="3" s="1"/>
  <c r="DG258" i="3" s="1"/>
  <c r="DG259" i="3" s="1"/>
  <c r="DG260" i="3" s="1"/>
  <c r="DG261" i="3" s="1"/>
  <c r="DG262" i="3" s="1"/>
  <c r="DG263" i="3" s="1"/>
  <c r="DG264" i="3" s="1"/>
  <c r="DG265" i="3" s="1"/>
  <c r="DG266" i="3" s="1"/>
  <c r="DG267" i="3" s="1"/>
  <c r="DG268" i="3" s="1"/>
  <c r="DG269" i="3" s="1"/>
  <c r="DG270" i="3" s="1"/>
  <c r="DG271" i="3" s="1"/>
  <c r="DG272" i="3" s="1"/>
  <c r="DG273" i="3" s="1"/>
  <c r="DG274" i="3" s="1"/>
  <c r="DG275" i="3" s="1"/>
  <c r="DG276" i="3" s="1"/>
  <c r="DG277" i="3" s="1"/>
  <c r="DG278" i="3" s="1"/>
  <c r="DG279" i="3" s="1"/>
  <c r="DG280" i="3" s="1"/>
  <c r="DG281" i="3" s="1"/>
  <c r="DG282" i="3" s="1"/>
  <c r="DG283" i="3" s="1"/>
  <c r="DG284" i="3" s="1"/>
  <c r="DG285" i="3" s="1"/>
  <c r="DG286" i="3" s="1"/>
  <c r="DG287" i="3" s="1"/>
  <c r="DG288" i="3" s="1"/>
  <c r="DG289" i="3" s="1"/>
  <c r="DG290" i="3" s="1"/>
  <c r="DG291" i="3" s="1"/>
  <c r="DG292" i="3" s="1"/>
  <c r="DG293" i="3" s="1"/>
  <c r="DG294" i="3" s="1"/>
  <c r="DG295" i="3" s="1"/>
  <c r="DG296" i="3" s="1"/>
  <c r="DG297" i="3" s="1"/>
  <c r="DG298" i="3" s="1"/>
  <c r="DG299" i="3" s="1"/>
  <c r="DG300" i="3" s="1"/>
  <c r="DG301" i="3" s="1"/>
  <c r="DG302" i="3" s="1"/>
  <c r="DG303" i="3" s="1"/>
  <c r="DG304" i="3" s="1"/>
  <c r="DG305" i="3" s="1"/>
  <c r="DG306" i="3" s="1"/>
  <c r="DG307" i="3" s="1"/>
  <c r="DG308" i="3" s="1"/>
  <c r="DG309" i="3" s="1"/>
  <c r="DG310" i="3" s="1"/>
  <c r="DG311" i="3" s="1"/>
  <c r="DG312" i="3" s="1"/>
  <c r="DG313" i="3" s="1"/>
  <c r="DH161" i="3"/>
  <c r="DH162" i="3" s="1"/>
  <c r="DH163" i="3" s="1"/>
  <c r="DH164" i="3" s="1"/>
  <c r="DH165" i="3" s="1"/>
  <c r="DH166" i="3" s="1"/>
  <c r="DH167" i="3" s="1"/>
  <c r="DH168" i="3" s="1"/>
  <c r="DH169" i="3" s="1"/>
  <c r="DH170" i="3" s="1"/>
  <c r="DH171" i="3" s="1"/>
  <c r="DH172" i="3" s="1"/>
  <c r="DH173" i="3" s="1"/>
  <c r="DH174" i="3" s="1"/>
  <c r="DH175" i="3" s="1"/>
  <c r="DH176" i="3" s="1"/>
  <c r="DH177" i="3" s="1"/>
  <c r="DH178" i="3" s="1"/>
  <c r="DH179" i="3" s="1"/>
  <c r="DH180" i="3" s="1"/>
  <c r="DH181" i="3" s="1"/>
  <c r="DH182" i="3" s="1"/>
  <c r="DH183" i="3" s="1"/>
  <c r="DH184" i="3" s="1"/>
  <c r="DH185" i="3" s="1"/>
  <c r="DH186" i="3" s="1"/>
  <c r="DH187" i="3" s="1"/>
  <c r="DH188" i="3" s="1"/>
  <c r="DH189" i="3" s="1"/>
  <c r="DH190" i="3" s="1"/>
  <c r="DH191" i="3" s="1"/>
  <c r="DH192" i="3" s="1"/>
  <c r="DH193" i="3" s="1"/>
  <c r="DH194" i="3" s="1"/>
  <c r="DH195" i="3" s="1"/>
  <c r="DH196" i="3" s="1"/>
  <c r="DH197" i="3" s="1"/>
  <c r="DH198" i="3" s="1"/>
  <c r="DH199" i="3" s="1"/>
  <c r="DH200" i="3" s="1"/>
  <c r="DH201" i="3" s="1"/>
  <c r="DH202" i="3" s="1"/>
  <c r="DH203" i="3" s="1"/>
  <c r="DH204" i="3" s="1"/>
  <c r="DH205" i="3" s="1"/>
  <c r="DH206" i="3" s="1"/>
  <c r="DH207" i="3" s="1"/>
  <c r="DH208" i="3" s="1"/>
  <c r="DH209" i="3" s="1"/>
  <c r="DH210" i="3" s="1"/>
  <c r="DH211" i="3" s="1"/>
  <c r="DH212" i="3" s="1"/>
  <c r="DH213" i="3" s="1"/>
  <c r="DH214" i="3" s="1"/>
  <c r="DH215" i="3" s="1"/>
  <c r="DH216" i="3" s="1"/>
  <c r="DH217" i="3" s="1"/>
  <c r="DH218" i="3" s="1"/>
  <c r="DH219" i="3" s="1"/>
  <c r="DH220" i="3" s="1"/>
  <c r="DH221" i="3" s="1"/>
  <c r="DH222" i="3" s="1"/>
  <c r="DH223" i="3" s="1"/>
  <c r="DH224" i="3" s="1"/>
  <c r="DH225" i="3" s="1"/>
  <c r="DH226" i="3" s="1"/>
  <c r="DH227" i="3" s="1"/>
  <c r="DH228" i="3" s="1"/>
  <c r="DH229" i="3" s="1"/>
  <c r="DH230" i="3" s="1"/>
  <c r="DH231" i="3" s="1"/>
  <c r="DH232" i="3" s="1"/>
  <c r="DH233" i="3" s="1"/>
  <c r="DH234" i="3" s="1"/>
  <c r="DH235" i="3" s="1"/>
  <c r="DH236" i="3" s="1"/>
  <c r="DH237" i="3" s="1"/>
  <c r="DH238" i="3" s="1"/>
  <c r="DH239" i="3" s="1"/>
  <c r="DH240" i="3" s="1"/>
  <c r="DH241" i="3" s="1"/>
  <c r="DH242" i="3" s="1"/>
  <c r="DH243" i="3" s="1"/>
  <c r="DH244" i="3" s="1"/>
  <c r="DH245" i="3" s="1"/>
  <c r="DH246" i="3" s="1"/>
  <c r="DH247" i="3" s="1"/>
  <c r="DH248" i="3" s="1"/>
  <c r="DH249" i="3" s="1"/>
  <c r="DH250" i="3" s="1"/>
  <c r="DH251" i="3" s="1"/>
  <c r="DH252" i="3" s="1"/>
  <c r="DH253" i="3" s="1"/>
  <c r="DH254" i="3" s="1"/>
  <c r="DH255" i="3" s="1"/>
  <c r="DH256" i="3" s="1"/>
  <c r="DH257" i="3" s="1"/>
  <c r="DH258" i="3" s="1"/>
  <c r="DH259" i="3" s="1"/>
  <c r="DH260" i="3" s="1"/>
  <c r="DH261" i="3" s="1"/>
  <c r="DH262" i="3" s="1"/>
  <c r="DH263" i="3" s="1"/>
  <c r="DH264" i="3" s="1"/>
  <c r="DH265" i="3" s="1"/>
  <c r="DH266" i="3" s="1"/>
  <c r="DH267" i="3" s="1"/>
  <c r="DH268" i="3" s="1"/>
  <c r="DH269" i="3" s="1"/>
  <c r="DH270" i="3" s="1"/>
  <c r="DH271" i="3" s="1"/>
  <c r="DH272" i="3" s="1"/>
  <c r="DH273" i="3" s="1"/>
  <c r="DH274" i="3" s="1"/>
  <c r="DH275" i="3" s="1"/>
  <c r="DH276" i="3" s="1"/>
  <c r="DH277" i="3" s="1"/>
  <c r="DH278" i="3" s="1"/>
  <c r="DH279" i="3" s="1"/>
  <c r="DH280" i="3" s="1"/>
  <c r="DH281" i="3" s="1"/>
  <c r="DH282" i="3" s="1"/>
  <c r="DH283" i="3" s="1"/>
  <c r="DH284" i="3" s="1"/>
  <c r="DH285" i="3" s="1"/>
  <c r="DH286" i="3" s="1"/>
  <c r="DH287" i="3" s="1"/>
  <c r="DH288" i="3" s="1"/>
  <c r="DH289" i="3" s="1"/>
  <c r="DH290" i="3" s="1"/>
  <c r="DH291" i="3" s="1"/>
  <c r="DH292" i="3" s="1"/>
  <c r="DH293" i="3" s="1"/>
  <c r="DH294" i="3" s="1"/>
  <c r="DH295" i="3" s="1"/>
  <c r="DH296" i="3" s="1"/>
  <c r="DH297" i="3" s="1"/>
  <c r="DH298" i="3" s="1"/>
  <c r="DH299" i="3" s="1"/>
  <c r="DH300" i="3" s="1"/>
  <c r="DH301" i="3" s="1"/>
  <c r="DH302" i="3" s="1"/>
  <c r="DH303" i="3" s="1"/>
  <c r="DH304" i="3" s="1"/>
  <c r="DH305" i="3" s="1"/>
  <c r="DH306" i="3" s="1"/>
  <c r="DH307" i="3" s="1"/>
  <c r="DH308" i="3" s="1"/>
  <c r="DH309" i="3" s="1"/>
  <c r="DH310" i="3" s="1"/>
  <c r="DH311" i="3" s="1"/>
  <c r="DH312" i="3" s="1"/>
  <c r="DH313" i="3" s="1"/>
  <c r="DI161" i="3"/>
  <c r="DI162" i="3" s="1"/>
  <c r="DI163" i="3" s="1"/>
  <c r="DI164" i="3" s="1"/>
  <c r="DI165" i="3" s="1"/>
  <c r="DI166" i="3" s="1"/>
  <c r="DI167" i="3" s="1"/>
  <c r="DI168" i="3" s="1"/>
  <c r="DI169" i="3" s="1"/>
  <c r="DI170" i="3" s="1"/>
  <c r="DI171" i="3" s="1"/>
  <c r="DI172" i="3" s="1"/>
  <c r="DI173" i="3" s="1"/>
  <c r="DI174" i="3" s="1"/>
  <c r="DI175" i="3" s="1"/>
  <c r="DI176" i="3" s="1"/>
  <c r="DI177" i="3" s="1"/>
  <c r="DI178" i="3" s="1"/>
  <c r="DI179" i="3" s="1"/>
  <c r="DI180" i="3" s="1"/>
  <c r="DI181" i="3" s="1"/>
  <c r="DI182" i="3" s="1"/>
  <c r="DI183" i="3" s="1"/>
  <c r="DI184" i="3" s="1"/>
  <c r="DI185" i="3" s="1"/>
  <c r="DI186" i="3" s="1"/>
  <c r="DI187" i="3" s="1"/>
  <c r="DI188" i="3" s="1"/>
  <c r="DI189" i="3" s="1"/>
  <c r="DI190" i="3" s="1"/>
  <c r="DI191" i="3" s="1"/>
  <c r="DI192" i="3" s="1"/>
  <c r="DI193" i="3" s="1"/>
  <c r="DI194" i="3" s="1"/>
  <c r="DI195" i="3" s="1"/>
  <c r="DI196" i="3" s="1"/>
  <c r="DI197" i="3" s="1"/>
  <c r="DI198" i="3" s="1"/>
  <c r="DI199" i="3" s="1"/>
  <c r="DI200" i="3" s="1"/>
  <c r="DI201" i="3" s="1"/>
  <c r="DI202" i="3" s="1"/>
  <c r="DI203" i="3" s="1"/>
  <c r="DI204" i="3" s="1"/>
  <c r="DI205" i="3" s="1"/>
  <c r="DI206" i="3" s="1"/>
  <c r="DI207" i="3" s="1"/>
  <c r="DI208" i="3" s="1"/>
  <c r="DI209" i="3" s="1"/>
  <c r="DI210" i="3" s="1"/>
  <c r="DI211" i="3" s="1"/>
  <c r="DI212" i="3" s="1"/>
  <c r="DI213" i="3" s="1"/>
  <c r="DI214" i="3" s="1"/>
  <c r="DI215" i="3" s="1"/>
  <c r="DI216" i="3" s="1"/>
  <c r="DI217" i="3" s="1"/>
  <c r="DI218" i="3" s="1"/>
  <c r="DI219" i="3" s="1"/>
  <c r="DI220" i="3" s="1"/>
  <c r="DI221" i="3" s="1"/>
  <c r="DI222" i="3" s="1"/>
  <c r="DI223" i="3" s="1"/>
  <c r="DI224" i="3" s="1"/>
  <c r="DI225" i="3" s="1"/>
  <c r="DI226" i="3" s="1"/>
  <c r="DI227" i="3" s="1"/>
  <c r="DI228" i="3" s="1"/>
  <c r="DI229" i="3" s="1"/>
  <c r="DI230" i="3" s="1"/>
  <c r="DI231" i="3" s="1"/>
  <c r="DI232" i="3" s="1"/>
  <c r="DI233" i="3" s="1"/>
  <c r="DI234" i="3" s="1"/>
  <c r="DI235" i="3" s="1"/>
  <c r="DI236" i="3" s="1"/>
  <c r="DI237" i="3" s="1"/>
  <c r="DI238" i="3" s="1"/>
  <c r="DI239" i="3" s="1"/>
  <c r="DI240" i="3" s="1"/>
  <c r="DI241" i="3" s="1"/>
  <c r="DI242" i="3" s="1"/>
  <c r="DI243" i="3" s="1"/>
  <c r="DI244" i="3" s="1"/>
  <c r="DI245" i="3" s="1"/>
  <c r="DI246" i="3" s="1"/>
  <c r="DI247" i="3" s="1"/>
  <c r="DI248" i="3" s="1"/>
  <c r="DI249" i="3" s="1"/>
  <c r="DI250" i="3" s="1"/>
  <c r="DI251" i="3" s="1"/>
  <c r="DI252" i="3" s="1"/>
  <c r="DI253" i="3" s="1"/>
  <c r="DI254" i="3" s="1"/>
  <c r="DI255" i="3" s="1"/>
  <c r="DI256" i="3" s="1"/>
  <c r="DI257" i="3" s="1"/>
  <c r="DI258" i="3" s="1"/>
  <c r="DI259" i="3" s="1"/>
  <c r="DI260" i="3" s="1"/>
  <c r="DI261" i="3" s="1"/>
  <c r="DI262" i="3" s="1"/>
  <c r="DI263" i="3" s="1"/>
  <c r="DI264" i="3" s="1"/>
  <c r="DI265" i="3" s="1"/>
  <c r="DI266" i="3" s="1"/>
  <c r="DI267" i="3" s="1"/>
  <c r="DI268" i="3" s="1"/>
  <c r="DI269" i="3" s="1"/>
  <c r="DI270" i="3" s="1"/>
  <c r="DI271" i="3" s="1"/>
  <c r="DI272" i="3" s="1"/>
  <c r="DI273" i="3" s="1"/>
  <c r="DI274" i="3" s="1"/>
  <c r="DI275" i="3" s="1"/>
  <c r="DI276" i="3" s="1"/>
  <c r="DI277" i="3" s="1"/>
  <c r="DI278" i="3" s="1"/>
  <c r="DI279" i="3" s="1"/>
  <c r="DI280" i="3" s="1"/>
  <c r="DI281" i="3" s="1"/>
  <c r="DI282" i="3" s="1"/>
  <c r="DI283" i="3" s="1"/>
  <c r="DI284" i="3" s="1"/>
  <c r="DI285" i="3" s="1"/>
  <c r="DI286" i="3" s="1"/>
  <c r="DI287" i="3" s="1"/>
  <c r="DI288" i="3" s="1"/>
  <c r="DI289" i="3" s="1"/>
  <c r="DI290" i="3" s="1"/>
  <c r="DI291" i="3" s="1"/>
  <c r="DI292" i="3" s="1"/>
  <c r="DI293" i="3" s="1"/>
  <c r="DI294" i="3" s="1"/>
  <c r="DI295" i="3" s="1"/>
  <c r="DI296" i="3" s="1"/>
  <c r="DI297" i="3" s="1"/>
  <c r="DI298" i="3" s="1"/>
  <c r="DI299" i="3" s="1"/>
  <c r="DI300" i="3" s="1"/>
  <c r="DI301" i="3" s="1"/>
  <c r="DI302" i="3" s="1"/>
  <c r="DI303" i="3" s="1"/>
  <c r="DI304" i="3" s="1"/>
  <c r="DI305" i="3" s="1"/>
  <c r="DI306" i="3" s="1"/>
  <c r="DI307" i="3" s="1"/>
  <c r="DI308" i="3" s="1"/>
  <c r="DI309" i="3" s="1"/>
  <c r="DI310" i="3" s="1"/>
  <c r="DI311" i="3" s="1"/>
  <c r="DI312" i="3" s="1"/>
  <c r="DI313" i="3" s="1"/>
  <c r="DJ161" i="3"/>
  <c r="DJ162" i="3" s="1"/>
  <c r="DJ163" i="3" s="1"/>
  <c r="DJ164" i="3" s="1"/>
  <c r="DJ165" i="3" s="1"/>
  <c r="DJ166" i="3" s="1"/>
  <c r="DJ167" i="3" s="1"/>
  <c r="DJ168" i="3" s="1"/>
  <c r="DJ169" i="3" s="1"/>
  <c r="DJ170" i="3" s="1"/>
  <c r="DJ171" i="3" s="1"/>
  <c r="DJ172" i="3" s="1"/>
  <c r="DJ173" i="3" s="1"/>
  <c r="DJ174" i="3" s="1"/>
  <c r="DJ175" i="3" s="1"/>
  <c r="DJ176" i="3" s="1"/>
  <c r="DJ177" i="3" s="1"/>
  <c r="DJ178" i="3" s="1"/>
  <c r="DJ179" i="3" s="1"/>
  <c r="DJ180" i="3" s="1"/>
  <c r="DJ181" i="3" s="1"/>
  <c r="DJ182" i="3" s="1"/>
  <c r="DJ183" i="3" s="1"/>
  <c r="DJ184" i="3" s="1"/>
  <c r="DJ185" i="3" s="1"/>
  <c r="DJ186" i="3" s="1"/>
  <c r="DJ187" i="3" s="1"/>
  <c r="DJ188" i="3" s="1"/>
  <c r="DJ189" i="3" s="1"/>
  <c r="DJ190" i="3" s="1"/>
  <c r="DJ191" i="3" s="1"/>
  <c r="DJ192" i="3" s="1"/>
  <c r="DJ193" i="3" s="1"/>
  <c r="DJ194" i="3" s="1"/>
  <c r="DJ195" i="3" s="1"/>
  <c r="DJ196" i="3" s="1"/>
  <c r="DJ197" i="3" s="1"/>
  <c r="DJ198" i="3" s="1"/>
  <c r="DJ199" i="3" s="1"/>
  <c r="DJ200" i="3" s="1"/>
  <c r="DJ201" i="3" s="1"/>
  <c r="DJ202" i="3" s="1"/>
  <c r="DJ203" i="3" s="1"/>
  <c r="DJ204" i="3" s="1"/>
  <c r="DJ205" i="3" s="1"/>
  <c r="DJ206" i="3" s="1"/>
  <c r="DJ207" i="3" s="1"/>
  <c r="DJ208" i="3" s="1"/>
  <c r="DJ209" i="3" s="1"/>
  <c r="DJ210" i="3" s="1"/>
  <c r="DJ211" i="3" s="1"/>
  <c r="DJ212" i="3" s="1"/>
  <c r="DJ213" i="3" s="1"/>
  <c r="DJ214" i="3" s="1"/>
  <c r="DJ215" i="3" s="1"/>
  <c r="DJ216" i="3" s="1"/>
  <c r="DJ217" i="3" s="1"/>
  <c r="DJ218" i="3" s="1"/>
  <c r="DJ219" i="3" s="1"/>
  <c r="DJ220" i="3" s="1"/>
  <c r="DJ221" i="3" s="1"/>
  <c r="DJ222" i="3" s="1"/>
  <c r="DJ223" i="3" s="1"/>
  <c r="DJ224" i="3" s="1"/>
  <c r="DJ225" i="3" s="1"/>
  <c r="DJ226" i="3" s="1"/>
  <c r="DJ227" i="3" s="1"/>
  <c r="DJ228" i="3" s="1"/>
  <c r="DJ229" i="3" s="1"/>
  <c r="DJ230" i="3" s="1"/>
  <c r="DJ231" i="3" s="1"/>
  <c r="DJ232" i="3" s="1"/>
  <c r="DJ233" i="3" s="1"/>
  <c r="DJ234" i="3" s="1"/>
  <c r="DJ235" i="3" s="1"/>
  <c r="DJ236" i="3" s="1"/>
  <c r="DJ237" i="3" s="1"/>
  <c r="DJ238" i="3" s="1"/>
  <c r="DJ239" i="3" s="1"/>
  <c r="DJ240" i="3" s="1"/>
  <c r="DJ241" i="3" s="1"/>
  <c r="DJ242" i="3" s="1"/>
  <c r="DJ243" i="3" s="1"/>
  <c r="DJ244" i="3" s="1"/>
  <c r="DJ245" i="3" s="1"/>
  <c r="DJ246" i="3" s="1"/>
  <c r="DJ247" i="3" s="1"/>
  <c r="DJ248" i="3" s="1"/>
  <c r="DJ249" i="3" s="1"/>
  <c r="DJ250" i="3" s="1"/>
  <c r="DJ251" i="3" s="1"/>
  <c r="DJ252" i="3" s="1"/>
  <c r="DJ253" i="3" s="1"/>
  <c r="DJ254" i="3" s="1"/>
  <c r="DJ255" i="3" s="1"/>
  <c r="DJ256" i="3" s="1"/>
  <c r="DJ257" i="3" s="1"/>
  <c r="DJ258" i="3" s="1"/>
  <c r="DJ259" i="3" s="1"/>
  <c r="DJ260" i="3" s="1"/>
  <c r="DJ261" i="3" s="1"/>
  <c r="DJ262" i="3" s="1"/>
  <c r="DJ263" i="3" s="1"/>
  <c r="DJ264" i="3" s="1"/>
  <c r="DJ265" i="3" s="1"/>
  <c r="DJ266" i="3" s="1"/>
  <c r="DJ267" i="3" s="1"/>
  <c r="DJ268" i="3" s="1"/>
  <c r="DJ269" i="3" s="1"/>
  <c r="DJ270" i="3" s="1"/>
  <c r="DJ271" i="3" s="1"/>
  <c r="DJ272" i="3" s="1"/>
  <c r="DJ273" i="3" s="1"/>
  <c r="DJ274" i="3" s="1"/>
  <c r="DJ275" i="3" s="1"/>
  <c r="DJ276" i="3" s="1"/>
  <c r="DJ277" i="3" s="1"/>
  <c r="DJ278" i="3" s="1"/>
  <c r="DJ279" i="3" s="1"/>
  <c r="DJ280" i="3" s="1"/>
  <c r="DJ281" i="3" s="1"/>
  <c r="DJ282" i="3" s="1"/>
  <c r="DJ283" i="3" s="1"/>
  <c r="DJ284" i="3" s="1"/>
  <c r="DJ285" i="3" s="1"/>
  <c r="DJ286" i="3" s="1"/>
  <c r="DJ287" i="3" s="1"/>
  <c r="DJ288" i="3" s="1"/>
  <c r="DJ289" i="3" s="1"/>
  <c r="DJ290" i="3" s="1"/>
  <c r="DJ291" i="3" s="1"/>
  <c r="DJ292" i="3" s="1"/>
  <c r="DJ293" i="3" s="1"/>
  <c r="DJ294" i="3" s="1"/>
  <c r="DJ295" i="3" s="1"/>
  <c r="DJ296" i="3" s="1"/>
  <c r="DJ297" i="3" s="1"/>
  <c r="DJ298" i="3" s="1"/>
  <c r="DJ299" i="3" s="1"/>
  <c r="DJ300" i="3" s="1"/>
  <c r="DJ301" i="3" s="1"/>
  <c r="DJ302" i="3" s="1"/>
  <c r="DJ303" i="3" s="1"/>
  <c r="DJ304" i="3" s="1"/>
  <c r="DJ305" i="3" s="1"/>
  <c r="DJ306" i="3" s="1"/>
  <c r="DJ307" i="3" s="1"/>
  <c r="DJ308" i="3" s="1"/>
  <c r="DJ309" i="3" s="1"/>
  <c r="DJ310" i="3" s="1"/>
  <c r="DJ311" i="3" s="1"/>
  <c r="DJ312" i="3" s="1"/>
  <c r="DJ313" i="3" s="1"/>
  <c r="DK161" i="3"/>
  <c r="DK162" i="3" s="1"/>
  <c r="DK163" i="3" s="1"/>
  <c r="DK164" i="3" s="1"/>
  <c r="DK165" i="3" s="1"/>
  <c r="DK166" i="3" s="1"/>
  <c r="DK167" i="3" s="1"/>
  <c r="DK168" i="3" s="1"/>
  <c r="DK169" i="3" s="1"/>
  <c r="DK170" i="3" s="1"/>
  <c r="DK171" i="3" s="1"/>
  <c r="DK172" i="3" s="1"/>
  <c r="DK173" i="3" s="1"/>
  <c r="DK174" i="3" s="1"/>
  <c r="DK175" i="3" s="1"/>
  <c r="DK176" i="3" s="1"/>
  <c r="DK177" i="3" s="1"/>
  <c r="DK178" i="3" s="1"/>
  <c r="DK179" i="3" s="1"/>
  <c r="DK180" i="3" s="1"/>
  <c r="DK181" i="3" s="1"/>
  <c r="DK182" i="3" s="1"/>
  <c r="DK183" i="3" s="1"/>
  <c r="DK184" i="3" s="1"/>
  <c r="DK185" i="3" s="1"/>
  <c r="DK186" i="3" s="1"/>
  <c r="DK187" i="3" s="1"/>
  <c r="DK188" i="3" s="1"/>
  <c r="DK189" i="3" s="1"/>
  <c r="DK190" i="3" s="1"/>
  <c r="DK191" i="3" s="1"/>
  <c r="DK192" i="3" s="1"/>
  <c r="DK193" i="3" s="1"/>
  <c r="DK194" i="3" s="1"/>
  <c r="DK195" i="3" s="1"/>
  <c r="DK196" i="3" s="1"/>
  <c r="DK197" i="3" s="1"/>
  <c r="DK198" i="3" s="1"/>
  <c r="DK199" i="3" s="1"/>
  <c r="DK200" i="3" s="1"/>
  <c r="DK201" i="3" s="1"/>
  <c r="DK202" i="3" s="1"/>
  <c r="DK203" i="3" s="1"/>
  <c r="DK204" i="3" s="1"/>
  <c r="DK205" i="3" s="1"/>
  <c r="DK206" i="3" s="1"/>
  <c r="DK207" i="3" s="1"/>
  <c r="DK208" i="3" s="1"/>
  <c r="DK209" i="3" s="1"/>
  <c r="DK210" i="3" s="1"/>
  <c r="DK211" i="3" s="1"/>
  <c r="DK212" i="3" s="1"/>
  <c r="DK213" i="3" s="1"/>
  <c r="DK214" i="3" s="1"/>
  <c r="DK215" i="3" s="1"/>
  <c r="DK216" i="3" s="1"/>
  <c r="DK217" i="3" s="1"/>
  <c r="DK218" i="3" s="1"/>
  <c r="DK219" i="3" s="1"/>
  <c r="DK220" i="3" s="1"/>
  <c r="DK221" i="3" s="1"/>
  <c r="DK222" i="3" s="1"/>
  <c r="DK223" i="3" s="1"/>
  <c r="DK224" i="3" s="1"/>
  <c r="DK225" i="3" s="1"/>
  <c r="DK226" i="3" s="1"/>
  <c r="DK227" i="3" s="1"/>
  <c r="DK228" i="3" s="1"/>
  <c r="DK229" i="3" s="1"/>
  <c r="DK230" i="3" s="1"/>
  <c r="DK231" i="3" s="1"/>
  <c r="DK232" i="3" s="1"/>
  <c r="DK233" i="3" s="1"/>
  <c r="DK234" i="3" s="1"/>
  <c r="DK235" i="3" s="1"/>
  <c r="DK236" i="3" s="1"/>
  <c r="DK237" i="3" s="1"/>
  <c r="DK238" i="3" s="1"/>
  <c r="DK239" i="3" s="1"/>
  <c r="DK240" i="3" s="1"/>
  <c r="DK241" i="3" s="1"/>
  <c r="DK242" i="3" s="1"/>
  <c r="DK243" i="3" s="1"/>
  <c r="DK244" i="3" s="1"/>
  <c r="DK245" i="3" s="1"/>
  <c r="DK246" i="3" s="1"/>
  <c r="DK247" i="3" s="1"/>
  <c r="DK248" i="3" s="1"/>
  <c r="DK249" i="3" s="1"/>
  <c r="DK250" i="3" s="1"/>
  <c r="DK251" i="3" s="1"/>
  <c r="DK252" i="3" s="1"/>
  <c r="DK253" i="3" s="1"/>
  <c r="DK254" i="3" s="1"/>
  <c r="DK255" i="3" s="1"/>
  <c r="DK256" i="3" s="1"/>
  <c r="DK257" i="3" s="1"/>
  <c r="DK258" i="3" s="1"/>
  <c r="DK259" i="3" s="1"/>
  <c r="DK260" i="3" s="1"/>
  <c r="DK261" i="3" s="1"/>
  <c r="DK262" i="3" s="1"/>
  <c r="DK263" i="3" s="1"/>
  <c r="DK264" i="3" s="1"/>
  <c r="DK265" i="3" s="1"/>
  <c r="DK266" i="3" s="1"/>
  <c r="DK267" i="3" s="1"/>
  <c r="DK268" i="3" s="1"/>
  <c r="DK269" i="3" s="1"/>
  <c r="DK270" i="3" s="1"/>
  <c r="DK271" i="3" s="1"/>
  <c r="DK272" i="3" s="1"/>
  <c r="DK273" i="3" s="1"/>
  <c r="DK274" i="3" s="1"/>
  <c r="DK275" i="3" s="1"/>
  <c r="DK276" i="3" s="1"/>
  <c r="DK277" i="3" s="1"/>
  <c r="DK278" i="3" s="1"/>
  <c r="DK279" i="3" s="1"/>
  <c r="DK280" i="3" s="1"/>
  <c r="DK281" i="3" s="1"/>
  <c r="DK282" i="3" s="1"/>
  <c r="DK283" i="3" s="1"/>
  <c r="DK284" i="3" s="1"/>
  <c r="DK285" i="3" s="1"/>
  <c r="DK286" i="3" s="1"/>
  <c r="DK287" i="3" s="1"/>
  <c r="DK288" i="3" s="1"/>
  <c r="DK289" i="3" s="1"/>
  <c r="DK290" i="3" s="1"/>
  <c r="DK291" i="3" s="1"/>
  <c r="DK292" i="3" s="1"/>
  <c r="DK293" i="3" s="1"/>
  <c r="DK294" i="3" s="1"/>
  <c r="DK295" i="3" s="1"/>
  <c r="DK296" i="3" s="1"/>
  <c r="DK297" i="3" s="1"/>
  <c r="DK298" i="3" s="1"/>
  <c r="DK299" i="3" s="1"/>
  <c r="DK300" i="3" s="1"/>
  <c r="DK301" i="3" s="1"/>
  <c r="DK302" i="3" s="1"/>
  <c r="DK303" i="3" s="1"/>
  <c r="DK304" i="3" s="1"/>
  <c r="DK305" i="3" s="1"/>
  <c r="DK306" i="3" s="1"/>
  <c r="DK307" i="3" s="1"/>
  <c r="DK308" i="3" s="1"/>
  <c r="DK309" i="3" s="1"/>
  <c r="DK310" i="3" s="1"/>
  <c r="DK311" i="3" s="1"/>
  <c r="DK312" i="3" s="1"/>
  <c r="DK313" i="3" s="1"/>
  <c r="DL161" i="3"/>
  <c r="DL162" i="3" s="1"/>
  <c r="DL163" i="3" s="1"/>
  <c r="DL164" i="3" s="1"/>
  <c r="DL165" i="3" s="1"/>
  <c r="DL166" i="3" s="1"/>
  <c r="DL167" i="3" s="1"/>
  <c r="DL168" i="3" s="1"/>
  <c r="DL169" i="3" s="1"/>
  <c r="DL170" i="3" s="1"/>
  <c r="DL171" i="3" s="1"/>
  <c r="DL172" i="3" s="1"/>
  <c r="DL173" i="3" s="1"/>
  <c r="DL174" i="3" s="1"/>
  <c r="DL175" i="3" s="1"/>
  <c r="DL176" i="3" s="1"/>
  <c r="DL177" i="3" s="1"/>
  <c r="DL178" i="3" s="1"/>
  <c r="DL179" i="3" s="1"/>
  <c r="DL180" i="3" s="1"/>
  <c r="DL181" i="3" s="1"/>
  <c r="DL182" i="3" s="1"/>
  <c r="DL183" i="3" s="1"/>
  <c r="DL184" i="3" s="1"/>
  <c r="DL185" i="3" s="1"/>
  <c r="DL186" i="3" s="1"/>
  <c r="DL187" i="3" s="1"/>
  <c r="DL188" i="3" s="1"/>
  <c r="DL189" i="3" s="1"/>
  <c r="DL190" i="3" s="1"/>
  <c r="DL191" i="3" s="1"/>
  <c r="DL192" i="3" s="1"/>
  <c r="DL193" i="3" s="1"/>
  <c r="DL194" i="3" s="1"/>
  <c r="DL195" i="3" s="1"/>
  <c r="DL196" i="3" s="1"/>
  <c r="DL197" i="3" s="1"/>
  <c r="DL198" i="3" s="1"/>
  <c r="DL199" i="3" s="1"/>
  <c r="DL200" i="3" s="1"/>
  <c r="DL201" i="3" s="1"/>
  <c r="DL202" i="3" s="1"/>
  <c r="DL203" i="3" s="1"/>
  <c r="DL204" i="3" s="1"/>
  <c r="DL205" i="3" s="1"/>
  <c r="DL206" i="3" s="1"/>
  <c r="DL207" i="3" s="1"/>
  <c r="DL208" i="3" s="1"/>
  <c r="DL209" i="3" s="1"/>
  <c r="DL210" i="3" s="1"/>
  <c r="DL211" i="3" s="1"/>
  <c r="DL212" i="3" s="1"/>
  <c r="DL213" i="3" s="1"/>
  <c r="DL214" i="3" s="1"/>
  <c r="DL215" i="3" s="1"/>
  <c r="DL216" i="3" s="1"/>
  <c r="DL217" i="3" s="1"/>
  <c r="DL218" i="3" s="1"/>
  <c r="DL219" i="3" s="1"/>
  <c r="DL220" i="3" s="1"/>
  <c r="DL221" i="3" s="1"/>
  <c r="DL222" i="3" s="1"/>
  <c r="DL223" i="3" s="1"/>
  <c r="DL224" i="3" s="1"/>
  <c r="DL225" i="3" s="1"/>
  <c r="DL226" i="3" s="1"/>
  <c r="DL227" i="3" s="1"/>
  <c r="DL228" i="3" s="1"/>
  <c r="DL229" i="3" s="1"/>
  <c r="DL230" i="3" s="1"/>
  <c r="DL231" i="3" s="1"/>
  <c r="DL232" i="3" s="1"/>
  <c r="DL233" i="3" s="1"/>
  <c r="DL234" i="3" s="1"/>
  <c r="DL235" i="3" s="1"/>
  <c r="DL236" i="3" s="1"/>
  <c r="DL237" i="3" s="1"/>
  <c r="DL238" i="3" s="1"/>
  <c r="DL239" i="3" s="1"/>
  <c r="DL240" i="3" s="1"/>
  <c r="DL241" i="3" s="1"/>
  <c r="DL242" i="3" s="1"/>
  <c r="DL243" i="3" s="1"/>
  <c r="DL244" i="3" s="1"/>
  <c r="DL245" i="3" s="1"/>
  <c r="DL246" i="3" s="1"/>
  <c r="DL247" i="3" s="1"/>
  <c r="DL248" i="3" s="1"/>
  <c r="DL249" i="3" s="1"/>
  <c r="DL250" i="3" s="1"/>
  <c r="DL251" i="3" s="1"/>
  <c r="DL252" i="3" s="1"/>
  <c r="DL253" i="3" s="1"/>
  <c r="DL254" i="3" s="1"/>
  <c r="DL255" i="3" s="1"/>
  <c r="DL256" i="3" s="1"/>
  <c r="DL257" i="3" s="1"/>
  <c r="DL258" i="3" s="1"/>
  <c r="DL259" i="3" s="1"/>
  <c r="DL260" i="3" s="1"/>
  <c r="DL261" i="3" s="1"/>
  <c r="DL262" i="3" s="1"/>
  <c r="DL263" i="3" s="1"/>
  <c r="DL264" i="3" s="1"/>
  <c r="DL265" i="3" s="1"/>
  <c r="DL266" i="3" s="1"/>
  <c r="DL267" i="3" s="1"/>
  <c r="DL268" i="3" s="1"/>
  <c r="DL269" i="3" s="1"/>
  <c r="DL270" i="3" s="1"/>
  <c r="DL271" i="3" s="1"/>
  <c r="DL272" i="3" s="1"/>
  <c r="DL273" i="3" s="1"/>
  <c r="DL274" i="3" s="1"/>
  <c r="DL275" i="3" s="1"/>
  <c r="DL276" i="3" s="1"/>
  <c r="DL277" i="3" s="1"/>
  <c r="DL278" i="3" s="1"/>
  <c r="DL279" i="3" s="1"/>
  <c r="DL280" i="3" s="1"/>
  <c r="DL281" i="3" s="1"/>
  <c r="DL282" i="3" s="1"/>
  <c r="DL283" i="3" s="1"/>
  <c r="DL284" i="3" s="1"/>
  <c r="DL285" i="3" s="1"/>
  <c r="DL286" i="3" s="1"/>
  <c r="DL287" i="3" s="1"/>
  <c r="DL288" i="3" s="1"/>
  <c r="DL289" i="3" s="1"/>
  <c r="DL290" i="3" s="1"/>
  <c r="DL291" i="3" s="1"/>
  <c r="DL292" i="3" s="1"/>
  <c r="DL293" i="3" s="1"/>
  <c r="DL294" i="3" s="1"/>
  <c r="DL295" i="3" s="1"/>
  <c r="DL296" i="3" s="1"/>
  <c r="DL297" i="3" s="1"/>
  <c r="DL298" i="3" s="1"/>
  <c r="DL299" i="3" s="1"/>
  <c r="DL300" i="3" s="1"/>
  <c r="DL301" i="3" s="1"/>
  <c r="DL302" i="3" s="1"/>
  <c r="DL303" i="3" s="1"/>
  <c r="DL304" i="3" s="1"/>
  <c r="DL305" i="3" s="1"/>
  <c r="DL306" i="3" s="1"/>
  <c r="DL307" i="3" s="1"/>
  <c r="DL308" i="3" s="1"/>
  <c r="DL309" i="3" s="1"/>
  <c r="DL310" i="3" s="1"/>
  <c r="DL311" i="3" s="1"/>
  <c r="DL312" i="3" s="1"/>
  <c r="DL313" i="3" s="1"/>
  <c r="DM161" i="3"/>
  <c r="DM162" i="3" s="1"/>
  <c r="DM163" i="3" s="1"/>
  <c r="DM164" i="3" s="1"/>
  <c r="DM165" i="3" s="1"/>
  <c r="DM166" i="3" s="1"/>
  <c r="DM167" i="3" s="1"/>
  <c r="DM168" i="3" s="1"/>
  <c r="DM169" i="3" s="1"/>
  <c r="DM170" i="3" s="1"/>
  <c r="DM171" i="3" s="1"/>
  <c r="DM172" i="3" s="1"/>
  <c r="DM173" i="3" s="1"/>
  <c r="DM174" i="3" s="1"/>
  <c r="DM175" i="3" s="1"/>
  <c r="DM176" i="3" s="1"/>
  <c r="DM177" i="3" s="1"/>
  <c r="DM178" i="3" s="1"/>
  <c r="DM179" i="3" s="1"/>
  <c r="DM180" i="3" s="1"/>
  <c r="DM181" i="3" s="1"/>
  <c r="DM182" i="3" s="1"/>
  <c r="DM183" i="3" s="1"/>
  <c r="DM184" i="3" s="1"/>
  <c r="DM185" i="3" s="1"/>
  <c r="DM186" i="3" s="1"/>
  <c r="DM187" i="3" s="1"/>
  <c r="DM188" i="3" s="1"/>
  <c r="DM189" i="3" s="1"/>
  <c r="DM190" i="3" s="1"/>
  <c r="DM191" i="3" s="1"/>
  <c r="DM192" i="3" s="1"/>
  <c r="DM193" i="3" s="1"/>
  <c r="DM194" i="3" s="1"/>
  <c r="DM195" i="3" s="1"/>
  <c r="DM196" i="3" s="1"/>
  <c r="DM197" i="3" s="1"/>
  <c r="DM198" i="3" s="1"/>
  <c r="DM199" i="3" s="1"/>
  <c r="DM200" i="3" s="1"/>
  <c r="DM201" i="3" s="1"/>
  <c r="DM202" i="3" s="1"/>
  <c r="DM203" i="3" s="1"/>
  <c r="DM204" i="3" s="1"/>
  <c r="DM205" i="3" s="1"/>
  <c r="DM206" i="3" s="1"/>
  <c r="DM207" i="3" s="1"/>
  <c r="DM208" i="3" s="1"/>
  <c r="DM209" i="3" s="1"/>
  <c r="DM210" i="3" s="1"/>
  <c r="DM211" i="3" s="1"/>
  <c r="DM212" i="3" s="1"/>
  <c r="DM213" i="3" s="1"/>
  <c r="DM214" i="3" s="1"/>
  <c r="DM215" i="3" s="1"/>
  <c r="DM216" i="3" s="1"/>
  <c r="DM217" i="3" s="1"/>
  <c r="DM218" i="3" s="1"/>
  <c r="DM219" i="3" s="1"/>
  <c r="DM220" i="3" s="1"/>
  <c r="DM221" i="3" s="1"/>
  <c r="DM222" i="3" s="1"/>
  <c r="DM223" i="3" s="1"/>
  <c r="DM224" i="3" s="1"/>
  <c r="DM225" i="3" s="1"/>
  <c r="DM226" i="3" s="1"/>
  <c r="DM227" i="3" s="1"/>
  <c r="DM228" i="3" s="1"/>
  <c r="DM229" i="3" s="1"/>
  <c r="DM230" i="3" s="1"/>
  <c r="DM231" i="3" s="1"/>
  <c r="DM232" i="3" s="1"/>
  <c r="DM233" i="3" s="1"/>
  <c r="DM234" i="3" s="1"/>
  <c r="DM235" i="3" s="1"/>
  <c r="DM236" i="3" s="1"/>
  <c r="DM237" i="3" s="1"/>
  <c r="DM238" i="3" s="1"/>
  <c r="DM239" i="3" s="1"/>
  <c r="DM240" i="3" s="1"/>
  <c r="DM241" i="3" s="1"/>
  <c r="DM242" i="3" s="1"/>
  <c r="DM243" i="3" s="1"/>
  <c r="DM244" i="3" s="1"/>
  <c r="DM245" i="3" s="1"/>
  <c r="DM246" i="3" s="1"/>
  <c r="DM247" i="3" s="1"/>
  <c r="DM248" i="3" s="1"/>
  <c r="DM249" i="3" s="1"/>
  <c r="DM250" i="3" s="1"/>
  <c r="DM251" i="3" s="1"/>
  <c r="DM252" i="3" s="1"/>
  <c r="DM253" i="3" s="1"/>
  <c r="DM254" i="3" s="1"/>
  <c r="DM255" i="3" s="1"/>
  <c r="DM256" i="3" s="1"/>
  <c r="DM257" i="3" s="1"/>
  <c r="DM258" i="3" s="1"/>
  <c r="DM259" i="3" s="1"/>
  <c r="DM260" i="3" s="1"/>
  <c r="DM261" i="3" s="1"/>
  <c r="DM262" i="3" s="1"/>
  <c r="DM263" i="3" s="1"/>
  <c r="DM264" i="3" s="1"/>
  <c r="DM265" i="3" s="1"/>
  <c r="DM266" i="3" s="1"/>
  <c r="DM267" i="3" s="1"/>
  <c r="DM268" i="3" s="1"/>
  <c r="DM269" i="3" s="1"/>
  <c r="DM270" i="3" s="1"/>
  <c r="DM271" i="3" s="1"/>
  <c r="DM272" i="3" s="1"/>
  <c r="DM273" i="3" s="1"/>
  <c r="DM274" i="3" s="1"/>
  <c r="DM275" i="3" s="1"/>
  <c r="DM276" i="3" s="1"/>
  <c r="DM277" i="3" s="1"/>
  <c r="DM278" i="3" s="1"/>
  <c r="DM279" i="3" s="1"/>
  <c r="DM280" i="3" s="1"/>
  <c r="DM281" i="3" s="1"/>
  <c r="DM282" i="3" s="1"/>
  <c r="DM283" i="3" s="1"/>
  <c r="DM284" i="3" s="1"/>
  <c r="DM285" i="3" s="1"/>
  <c r="DM286" i="3" s="1"/>
  <c r="DM287" i="3" s="1"/>
  <c r="DM288" i="3" s="1"/>
  <c r="DM289" i="3" s="1"/>
  <c r="DM290" i="3" s="1"/>
  <c r="DM291" i="3" s="1"/>
  <c r="DM292" i="3" s="1"/>
  <c r="DM293" i="3" s="1"/>
  <c r="DM294" i="3" s="1"/>
  <c r="DM295" i="3" s="1"/>
  <c r="DM296" i="3" s="1"/>
  <c r="DM297" i="3" s="1"/>
  <c r="DM298" i="3" s="1"/>
  <c r="DM299" i="3" s="1"/>
  <c r="DM300" i="3" s="1"/>
  <c r="DM301" i="3" s="1"/>
  <c r="DM302" i="3" s="1"/>
  <c r="DM303" i="3" s="1"/>
  <c r="DM304" i="3" s="1"/>
  <c r="DM305" i="3" s="1"/>
  <c r="DM306" i="3" s="1"/>
  <c r="DM307" i="3" s="1"/>
  <c r="DM308" i="3" s="1"/>
  <c r="DM309" i="3" s="1"/>
  <c r="DM310" i="3" s="1"/>
  <c r="DM311" i="3" s="1"/>
  <c r="DM312" i="3" s="1"/>
  <c r="DM313" i="3" s="1"/>
  <c r="DN161" i="3"/>
  <c r="DN162" i="3" s="1"/>
  <c r="DN163" i="3" s="1"/>
  <c r="DN164" i="3" s="1"/>
  <c r="DN165" i="3" s="1"/>
  <c r="DN166" i="3" s="1"/>
  <c r="DN167" i="3" s="1"/>
  <c r="DN168" i="3" s="1"/>
  <c r="DN169" i="3" s="1"/>
  <c r="DN170" i="3" s="1"/>
  <c r="DN171" i="3" s="1"/>
  <c r="DN172" i="3" s="1"/>
  <c r="DN173" i="3" s="1"/>
  <c r="DN174" i="3" s="1"/>
  <c r="DN175" i="3" s="1"/>
  <c r="DN176" i="3" s="1"/>
  <c r="DN177" i="3" s="1"/>
  <c r="DN178" i="3" s="1"/>
  <c r="DN179" i="3" s="1"/>
  <c r="DN180" i="3" s="1"/>
  <c r="DN181" i="3" s="1"/>
  <c r="DN182" i="3" s="1"/>
  <c r="DN183" i="3" s="1"/>
  <c r="DN184" i="3" s="1"/>
  <c r="DN185" i="3" s="1"/>
  <c r="DN186" i="3" s="1"/>
  <c r="DN187" i="3" s="1"/>
  <c r="DN188" i="3" s="1"/>
  <c r="DN189" i="3" s="1"/>
  <c r="DN190" i="3" s="1"/>
  <c r="DN191" i="3" s="1"/>
  <c r="DN192" i="3" s="1"/>
  <c r="DN193" i="3" s="1"/>
  <c r="DN194" i="3" s="1"/>
  <c r="DN195" i="3" s="1"/>
  <c r="DN196" i="3" s="1"/>
  <c r="DN197" i="3" s="1"/>
  <c r="DN198" i="3" s="1"/>
  <c r="DN199" i="3" s="1"/>
  <c r="DN200" i="3" s="1"/>
  <c r="DN201" i="3" s="1"/>
  <c r="DN202" i="3" s="1"/>
  <c r="DN203" i="3" s="1"/>
  <c r="DN204" i="3" s="1"/>
  <c r="DN205" i="3" s="1"/>
  <c r="DN206" i="3" s="1"/>
  <c r="DN207" i="3" s="1"/>
  <c r="DN208" i="3" s="1"/>
  <c r="DN209" i="3" s="1"/>
  <c r="DN210" i="3" s="1"/>
  <c r="DN211" i="3" s="1"/>
  <c r="DN212" i="3" s="1"/>
  <c r="DN213" i="3" s="1"/>
  <c r="DN214" i="3" s="1"/>
  <c r="DN215" i="3" s="1"/>
  <c r="DN216" i="3" s="1"/>
  <c r="DN217" i="3" s="1"/>
  <c r="DN218" i="3" s="1"/>
  <c r="DN219" i="3" s="1"/>
  <c r="DN220" i="3" s="1"/>
  <c r="DN221" i="3" s="1"/>
  <c r="DN222" i="3" s="1"/>
  <c r="DN223" i="3" s="1"/>
  <c r="DN224" i="3" s="1"/>
  <c r="DN225" i="3" s="1"/>
  <c r="DN226" i="3" s="1"/>
  <c r="DN227" i="3" s="1"/>
  <c r="DN228" i="3" s="1"/>
  <c r="DN229" i="3" s="1"/>
  <c r="DN230" i="3" s="1"/>
  <c r="DN231" i="3" s="1"/>
  <c r="DN232" i="3" s="1"/>
  <c r="DN233" i="3" s="1"/>
  <c r="DN234" i="3" s="1"/>
  <c r="DN235" i="3" s="1"/>
  <c r="DN236" i="3" s="1"/>
  <c r="DN237" i="3" s="1"/>
  <c r="DN238" i="3" s="1"/>
  <c r="DN239" i="3" s="1"/>
  <c r="DN240" i="3" s="1"/>
  <c r="DN241" i="3" s="1"/>
  <c r="DN242" i="3" s="1"/>
  <c r="DN243" i="3" s="1"/>
  <c r="DN244" i="3" s="1"/>
  <c r="DN245" i="3" s="1"/>
  <c r="DN246" i="3" s="1"/>
  <c r="DN247" i="3" s="1"/>
  <c r="DN248" i="3" s="1"/>
  <c r="DN249" i="3" s="1"/>
  <c r="DN250" i="3" s="1"/>
  <c r="DN251" i="3" s="1"/>
  <c r="DN252" i="3" s="1"/>
  <c r="DN253" i="3" s="1"/>
  <c r="DN254" i="3" s="1"/>
  <c r="DN255" i="3" s="1"/>
  <c r="DN256" i="3" s="1"/>
  <c r="DN257" i="3" s="1"/>
  <c r="DN258" i="3" s="1"/>
  <c r="DN259" i="3" s="1"/>
  <c r="DN260" i="3" s="1"/>
  <c r="DN261" i="3" s="1"/>
  <c r="DN262" i="3" s="1"/>
  <c r="DN263" i="3" s="1"/>
  <c r="DN264" i="3" s="1"/>
  <c r="DN265" i="3" s="1"/>
  <c r="DN266" i="3" s="1"/>
  <c r="DN267" i="3" s="1"/>
  <c r="DN268" i="3" s="1"/>
  <c r="DN269" i="3" s="1"/>
  <c r="DN270" i="3" s="1"/>
  <c r="DN271" i="3" s="1"/>
  <c r="DN272" i="3" s="1"/>
  <c r="DN273" i="3" s="1"/>
  <c r="DN274" i="3" s="1"/>
  <c r="DN275" i="3" s="1"/>
  <c r="DN276" i="3" s="1"/>
  <c r="DN277" i="3" s="1"/>
  <c r="DN278" i="3" s="1"/>
  <c r="DN279" i="3" s="1"/>
  <c r="DN280" i="3" s="1"/>
  <c r="DN281" i="3" s="1"/>
  <c r="DN282" i="3" s="1"/>
  <c r="DN283" i="3" s="1"/>
  <c r="DN284" i="3" s="1"/>
  <c r="DN285" i="3" s="1"/>
  <c r="DN286" i="3" s="1"/>
  <c r="DN287" i="3" s="1"/>
  <c r="DN288" i="3" s="1"/>
  <c r="DN289" i="3" s="1"/>
  <c r="DN290" i="3" s="1"/>
  <c r="DN291" i="3" s="1"/>
  <c r="DN292" i="3" s="1"/>
  <c r="DN293" i="3" s="1"/>
  <c r="DN294" i="3" s="1"/>
  <c r="DN295" i="3" s="1"/>
  <c r="DN296" i="3" s="1"/>
  <c r="DN297" i="3" s="1"/>
  <c r="DN298" i="3" s="1"/>
  <c r="DN299" i="3" s="1"/>
  <c r="DN300" i="3" s="1"/>
  <c r="DN301" i="3" s="1"/>
  <c r="DN302" i="3" s="1"/>
  <c r="DN303" i="3" s="1"/>
  <c r="DN304" i="3" s="1"/>
  <c r="DN305" i="3" s="1"/>
  <c r="DN306" i="3" s="1"/>
  <c r="DN307" i="3" s="1"/>
  <c r="DN308" i="3" s="1"/>
  <c r="DN309" i="3" s="1"/>
  <c r="DN310" i="3" s="1"/>
  <c r="DN311" i="3" s="1"/>
  <c r="DN312" i="3" s="1"/>
  <c r="DN313" i="3" s="1"/>
  <c r="DO161" i="3"/>
  <c r="DO162" i="3" s="1"/>
  <c r="DO163" i="3" s="1"/>
  <c r="DO164" i="3" s="1"/>
  <c r="DO165" i="3" s="1"/>
  <c r="DO166" i="3" s="1"/>
  <c r="DO167" i="3" s="1"/>
  <c r="DO168" i="3" s="1"/>
  <c r="DO169" i="3" s="1"/>
  <c r="DO170" i="3" s="1"/>
  <c r="DO171" i="3" s="1"/>
  <c r="DO172" i="3" s="1"/>
  <c r="DO173" i="3" s="1"/>
  <c r="DO174" i="3" s="1"/>
  <c r="DO175" i="3" s="1"/>
  <c r="DO176" i="3" s="1"/>
  <c r="DO177" i="3" s="1"/>
  <c r="DO178" i="3" s="1"/>
  <c r="DO179" i="3" s="1"/>
  <c r="DO180" i="3" s="1"/>
  <c r="DO181" i="3" s="1"/>
  <c r="DO182" i="3" s="1"/>
  <c r="DO183" i="3" s="1"/>
  <c r="DO184" i="3" s="1"/>
  <c r="DO185" i="3" s="1"/>
  <c r="DO186" i="3" s="1"/>
  <c r="DO187" i="3" s="1"/>
  <c r="DO188" i="3" s="1"/>
  <c r="DO189" i="3" s="1"/>
  <c r="DO190" i="3" s="1"/>
  <c r="DO191" i="3" s="1"/>
  <c r="DO192" i="3" s="1"/>
  <c r="DO193" i="3" s="1"/>
  <c r="DO194" i="3" s="1"/>
  <c r="DO195" i="3" s="1"/>
  <c r="DO196" i="3" s="1"/>
  <c r="DO197" i="3" s="1"/>
  <c r="DO198" i="3" s="1"/>
  <c r="DO199" i="3" s="1"/>
  <c r="DO200" i="3" s="1"/>
  <c r="DO201" i="3" s="1"/>
  <c r="DO202" i="3" s="1"/>
  <c r="DO203" i="3" s="1"/>
  <c r="DO204" i="3" s="1"/>
  <c r="DO205" i="3" s="1"/>
  <c r="DO206" i="3" s="1"/>
  <c r="DO207" i="3" s="1"/>
  <c r="DO208" i="3" s="1"/>
  <c r="DO209" i="3" s="1"/>
  <c r="DO210" i="3" s="1"/>
  <c r="DO211" i="3" s="1"/>
  <c r="DO212" i="3" s="1"/>
  <c r="DO213" i="3" s="1"/>
  <c r="DO214" i="3" s="1"/>
  <c r="DO215" i="3" s="1"/>
  <c r="DO216" i="3" s="1"/>
  <c r="DO217" i="3" s="1"/>
  <c r="DO218" i="3" s="1"/>
  <c r="DO219" i="3" s="1"/>
  <c r="DO220" i="3" s="1"/>
  <c r="DO221" i="3" s="1"/>
  <c r="DO222" i="3" s="1"/>
  <c r="DO223" i="3" s="1"/>
  <c r="DO224" i="3" s="1"/>
  <c r="DO225" i="3" s="1"/>
  <c r="DO226" i="3" s="1"/>
  <c r="DO227" i="3" s="1"/>
  <c r="DO228" i="3" s="1"/>
  <c r="DO229" i="3" s="1"/>
  <c r="DO230" i="3" s="1"/>
  <c r="DO231" i="3" s="1"/>
  <c r="DO232" i="3" s="1"/>
  <c r="DO233" i="3" s="1"/>
  <c r="DO234" i="3" s="1"/>
  <c r="DO235" i="3" s="1"/>
  <c r="DO236" i="3" s="1"/>
  <c r="DO237" i="3" s="1"/>
  <c r="DO238" i="3" s="1"/>
  <c r="DO239" i="3" s="1"/>
  <c r="DO240" i="3" s="1"/>
  <c r="DO241" i="3" s="1"/>
  <c r="DO242" i="3" s="1"/>
  <c r="DO243" i="3" s="1"/>
  <c r="DO244" i="3" s="1"/>
  <c r="DO245" i="3" s="1"/>
  <c r="DO246" i="3" s="1"/>
  <c r="DO247" i="3" s="1"/>
  <c r="DO248" i="3" s="1"/>
  <c r="DO249" i="3" s="1"/>
  <c r="DO250" i="3" s="1"/>
  <c r="DO251" i="3" s="1"/>
  <c r="DO252" i="3" s="1"/>
  <c r="DO253" i="3" s="1"/>
  <c r="DO254" i="3" s="1"/>
  <c r="DO255" i="3" s="1"/>
  <c r="DO256" i="3" s="1"/>
  <c r="DO257" i="3" s="1"/>
  <c r="DO258" i="3" s="1"/>
  <c r="DO259" i="3" s="1"/>
  <c r="DO260" i="3" s="1"/>
  <c r="DO261" i="3" s="1"/>
  <c r="DO262" i="3" s="1"/>
  <c r="DO263" i="3" s="1"/>
  <c r="DO264" i="3" s="1"/>
  <c r="DO265" i="3" s="1"/>
  <c r="DO266" i="3" s="1"/>
  <c r="DO267" i="3" s="1"/>
  <c r="DO268" i="3" s="1"/>
  <c r="DO269" i="3" s="1"/>
  <c r="DO270" i="3" s="1"/>
  <c r="DO271" i="3" s="1"/>
  <c r="DO272" i="3" s="1"/>
  <c r="DO273" i="3" s="1"/>
  <c r="DO274" i="3" s="1"/>
  <c r="DO275" i="3" s="1"/>
  <c r="DO276" i="3" s="1"/>
  <c r="DO277" i="3" s="1"/>
  <c r="DO278" i="3" s="1"/>
  <c r="DO279" i="3" s="1"/>
  <c r="DO280" i="3" s="1"/>
  <c r="DO281" i="3" s="1"/>
  <c r="DO282" i="3" s="1"/>
  <c r="DO283" i="3" s="1"/>
  <c r="DO284" i="3" s="1"/>
  <c r="DO285" i="3" s="1"/>
  <c r="DO286" i="3" s="1"/>
  <c r="DO287" i="3" s="1"/>
  <c r="DO288" i="3" s="1"/>
  <c r="DO289" i="3" s="1"/>
  <c r="DO290" i="3" s="1"/>
  <c r="DO291" i="3" s="1"/>
  <c r="DO292" i="3" s="1"/>
  <c r="DO293" i="3" s="1"/>
  <c r="DO294" i="3" s="1"/>
  <c r="DO295" i="3" s="1"/>
  <c r="DO296" i="3" s="1"/>
  <c r="DO297" i="3" s="1"/>
  <c r="DO298" i="3" s="1"/>
  <c r="DO299" i="3" s="1"/>
  <c r="DO300" i="3" s="1"/>
  <c r="DO301" i="3" s="1"/>
  <c r="DO302" i="3" s="1"/>
  <c r="DO303" i="3" s="1"/>
  <c r="DO304" i="3" s="1"/>
  <c r="DO305" i="3" s="1"/>
  <c r="DO306" i="3" s="1"/>
  <c r="DO307" i="3" s="1"/>
  <c r="DO308" i="3" s="1"/>
  <c r="DO309" i="3" s="1"/>
  <c r="DO310" i="3" s="1"/>
  <c r="DO311" i="3" s="1"/>
  <c r="DO312" i="3" s="1"/>
  <c r="DO313" i="3" s="1"/>
  <c r="DP161" i="3"/>
  <c r="DP162" i="3" s="1"/>
  <c r="DP163" i="3" s="1"/>
  <c r="DP164" i="3" s="1"/>
  <c r="DP165" i="3" s="1"/>
  <c r="DP166" i="3" s="1"/>
  <c r="DP167" i="3" s="1"/>
  <c r="DP168" i="3" s="1"/>
  <c r="DP169" i="3" s="1"/>
  <c r="DP170" i="3" s="1"/>
  <c r="DP171" i="3" s="1"/>
  <c r="DP172" i="3" s="1"/>
  <c r="DP173" i="3" s="1"/>
  <c r="DP174" i="3" s="1"/>
  <c r="DP175" i="3" s="1"/>
  <c r="DP176" i="3" s="1"/>
  <c r="DP177" i="3" s="1"/>
  <c r="DP178" i="3" s="1"/>
  <c r="DP179" i="3" s="1"/>
  <c r="DP180" i="3" s="1"/>
  <c r="DP181" i="3" s="1"/>
  <c r="DP182" i="3" s="1"/>
  <c r="DP183" i="3" s="1"/>
  <c r="DP184" i="3" s="1"/>
  <c r="DP185" i="3" s="1"/>
  <c r="DP186" i="3" s="1"/>
  <c r="DP187" i="3" s="1"/>
  <c r="DP188" i="3" s="1"/>
  <c r="DP189" i="3" s="1"/>
  <c r="DP190" i="3" s="1"/>
  <c r="DP191" i="3" s="1"/>
  <c r="DP192" i="3" s="1"/>
  <c r="DP193" i="3" s="1"/>
  <c r="DP194" i="3" s="1"/>
  <c r="DP195" i="3" s="1"/>
  <c r="DP196" i="3" s="1"/>
  <c r="DP197" i="3" s="1"/>
  <c r="DP198" i="3" s="1"/>
  <c r="DP199" i="3" s="1"/>
  <c r="DP200" i="3" s="1"/>
  <c r="DP201" i="3" s="1"/>
  <c r="DP202" i="3" s="1"/>
  <c r="DP203" i="3" s="1"/>
  <c r="DP204" i="3" s="1"/>
  <c r="DP205" i="3" s="1"/>
  <c r="DP206" i="3" s="1"/>
  <c r="DP207" i="3" s="1"/>
  <c r="DP208" i="3" s="1"/>
  <c r="DP209" i="3" s="1"/>
  <c r="DP210" i="3" s="1"/>
  <c r="DP211" i="3" s="1"/>
  <c r="DP212" i="3" s="1"/>
  <c r="DP213" i="3" s="1"/>
  <c r="DP214" i="3" s="1"/>
  <c r="DP215" i="3" s="1"/>
  <c r="DP216" i="3" s="1"/>
  <c r="DP217" i="3" s="1"/>
  <c r="DP218" i="3" s="1"/>
  <c r="DP219" i="3" s="1"/>
  <c r="DP220" i="3" s="1"/>
  <c r="DP221" i="3" s="1"/>
  <c r="DP222" i="3" s="1"/>
  <c r="DP223" i="3" s="1"/>
  <c r="DP224" i="3" s="1"/>
  <c r="DP225" i="3" s="1"/>
  <c r="DP226" i="3" s="1"/>
  <c r="DP227" i="3" s="1"/>
  <c r="DP228" i="3" s="1"/>
  <c r="DP229" i="3" s="1"/>
  <c r="DP230" i="3" s="1"/>
  <c r="DP231" i="3" s="1"/>
  <c r="DP232" i="3" s="1"/>
  <c r="DP233" i="3" s="1"/>
  <c r="DP234" i="3" s="1"/>
  <c r="DP235" i="3" s="1"/>
  <c r="DP236" i="3" s="1"/>
  <c r="DP237" i="3" s="1"/>
  <c r="DP238" i="3" s="1"/>
  <c r="DP239" i="3" s="1"/>
  <c r="DP240" i="3" s="1"/>
  <c r="DP241" i="3" s="1"/>
  <c r="DP242" i="3" s="1"/>
  <c r="DP243" i="3" s="1"/>
  <c r="DP244" i="3" s="1"/>
  <c r="DP245" i="3" s="1"/>
  <c r="DP246" i="3" s="1"/>
  <c r="DP247" i="3" s="1"/>
  <c r="DP248" i="3" s="1"/>
  <c r="DP249" i="3" s="1"/>
  <c r="DP250" i="3" s="1"/>
  <c r="DP251" i="3" s="1"/>
  <c r="DP252" i="3" s="1"/>
  <c r="DP253" i="3" s="1"/>
  <c r="DP254" i="3" s="1"/>
  <c r="DP255" i="3" s="1"/>
  <c r="DP256" i="3" s="1"/>
  <c r="DP257" i="3" s="1"/>
  <c r="DP258" i="3" s="1"/>
  <c r="DP259" i="3" s="1"/>
  <c r="DP260" i="3" s="1"/>
  <c r="DP261" i="3" s="1"/>
  <c r="DP262" i="3" s="1"/>
  <c r="DP263" i="3" s="1"/>
  <c r="DP264" i="3" s="1"/>
  <c r="DP265" i="3" s="1"/>
  <c r="DP266" i="3" s="1"/>
  <c r="DP267" i="3" s="1"/>
  <c r="DP268" i="3" s="1"/>
  <c r="DP269" i="3" s="1"/>
  <c r="DP270" i="3" s="1"/>
  <c r="DP271" i="3" s="1"/>
  <c r="DP272" i="3" s="1"/>
  <c r="DP273" i="3" s="1"/>
  <c r="DP274" i="3" s="1"/>
  <c r="DP275" i="3" s="1"/>
  <c r="DP276" i="3" s="1"/>
  <c r="DP277" i="3" s="1"/>
  <c r="DP278" i="3" s="1"/>
  <c r="DP279" i="3" s="1"/>
  <c r="DP280" i="3" s="1"/>
  <c r="DP281" i="3" s="1"/>
  <c r="DP282" i="3" s="1"/>
  <c r="DP283" i="3" s="1"/>
  <c r="DP284" i="3" s="1"/>
  <c r="DP285" i="3" s="1"/>
  <c r="DP286" i="3" s="1"/>
  <c r="DP287" i="3" s="1"/>
  <c r="DP288" i="3" s="1"/>
  <c r="DP289" i="3" s="1"/>
  <c r="DP290" i="3" s="1"/>
  <c r="DP291" i="3" s="1"/>
  <c r="DP292" i="3" s="1"/>
  <c r="DP293" i="3" s="1"/>
  <c r="DP294" i="3" s="1"/>
  <c r="DP295" i="3" s="1"/>
  <c r="DP296" i="3" s="1"/>
  <c r="DP297" i="3" s="1"/>
  <c r="DP298" i="3" s="1"/>
  <c r="DP299" i="3" s="1"/>
  <c r="DP300" i="3" s="1"/>
  <c r="DP301" i="3" s="1"/>
  <c r="DP302" i="3" s="1"/>
  <c r="DP303" i="3" s="1"/>
  <c r="DP304" i="3" s="1"/>
  <c r="DP305" i="3" s="1"/>
  <c r="DP306" i="3" s="1"/>
  <c r="DP307" i="3" s="1"/>
  <c r="DP308" i="3" s="1"/>
  <c r="DP309" i="3" s="1"/>
  <c r="DP310" i="3" s="1"/>
  <c r="DP311" i="3" s="1"/>
  <c r="DP312" i="3" s="1"/>
  <c r="DP313" i="3" s="1"/>
  <c r="DQ161" i="3"/>
  <c r="DQ162" i="3" s="1"/>
  <c r="DQ163" i="3" s="1"/>
  <c r="DQ164" i="3" s="1"/>
  <c r="DQ165" i="3" s="1"/>
  <c r="DQ166" i="3" s="1"/>
  <c r="DQ167" i="3" s="1"/>
  <c r="DQ168" i="3" s="1"/>
  <c r="DQ169" i="3" s="1"/>
  <c r="DQ170" i="3" s="1"/>
  <c r="DQ171" i="3" s="1"/>
  <c r="DQ172" i="3" s="1"/>
  <c r="DQ173" i="3" s="1"/>
  <c r="DQ174" i="3" s="1"/>
  <c r="DQ175" i="3" s="1"/>
  <c r="DQ176" i="3" s="1"/>
  <c r="DQ177" i="3" s="1"/>
  <c r="DQ178" i="3" s="1"/>
  <c r="DQ179" i="3" s="1"/>
  <c r="DQ180" i="3" s="1"/>
  <c r="DQ181" i="3" s="1"/>
  <c r="DQ182" i="3" s="1"/>
  <c r="DQ183" i="3" s="1"/>
  <c r="DQ184" i="3" s="1"/>
  <c r="DQ185" i="3" s="1"/>
  <c r="DQ186" i="3" s="1"/>
  <c r="DQ187" i="3" s="1"/>
  <c r="DQ188" i="3" s="1"/>
  <c r="DQ189" i="3" s="1"/>
  <c r="DQ190" i="3" s="1"/>
  <c r="DQ191" i="3" s="1"/>
  <c r="DQ192" i="3" s="1"/>
  <c r="DQ193" i="3" s="1"/>
  <c r="DQ194" i="3" s="1"/>
  <c r="DQ195" i="3" s="1"/>
  <c r="DQ196" i="3" s="1"/>
  <c r="DQ197" i="3" s="1"/>
  <c r="DQ198" i="3" s="1"/>
  <c r="DQ199" i="3" s="1"/>
  <c r="DQ200" i="3" s="1"/>
  <c r="DQ201" i="3" s="1"/>
  <c r="DQ202" i="3" s="1"/>
  <c r="DQ203" i="3" s="1"/>
  <c r="DQ204" i="3" s="1"/>
  <c r="DQ205" i="3" s="1"/>
  <c r="DQ206" i="3" s="1"/>
  <c r="DQ207" i="3" s="1"/>
  <c r="DQ208" i="3" s="1"/>
  <c r="DQ209" i="3" s="1"/>
  <c r="DQ210" i="3" s="1"/>
  <c r="DQ211" i="3" s="1"/>
  <c r="DQ212" i="3" s="1"/>
  <c r="DQ213" i="3" s="1"/>
  <c r="DQ214" i="3" s="1"/>
  <c r="DQ215" i="3" s="1"/>
  <c r="DQ216" i="3" s="1"/>
  <c r="DQ217" i="3" s="1"/>
  <c r="DQ218" i="3" s="1"/>
  <c r="DQ219" i="3" s="1"/>
  <c r="DQ220" i="3" s="1"/>
  <c r="DQ221" i="3" s="1"/>
  <c r="DQ222" i="3" s="1"/>
  <c r="DQ223" i="3" s="1"/>
  <c r="DQ224" i="3" s="1"/>
  <c r="DQ225" i="3" s="1"/>
  <c r="DQ226" i="3" s="1"/>
  <c r="DQ227" i="3" s="1"/>
  <c r="DQ228" i="3" s="1"/>
  <c r="DQ229" i="3" s="1"/>
  <c r="DQ230" i="3" s="1"/>
  <c r="DQ231" i="3" s="1"/>
  <c r="DQ232" i="3" s="1"/>
  <c r="DQ233" i="3" s="1"/>
  <c r="DQ234" i="3" s="1"/>
  <c r="DQ235" i="3" s="1"/>
  <c r="DQ236" i="3" s="1"/>
  <c r="DQ237" i="3" s="1"/>
  <c r="DQ238" i="3" s="1"/>
  <c r="DQ239" i="3" s="1"/>
  <c r="DQ240" i="3" s="1"/>
  <c r="DQ241" i="3" s="1"/>
  <c r="DQ242" i="3" s="1"/>
  <c r="DQ243" i="3" s="1"/>
  <c r="DQ244" i="3" s="1"/>
  <c r="DQ245" i="3" s="1"/>
  <c r="DQ246" i="3" s="1"/>
  <c r="DQ247" i="3" s="1"/>
  <c r="DQ248" i="3" s="1"/>
  <c r="DQ249" i="3" s="1"/>
  <c r="DQ250" i="3" s="1"/>
  <c r="DQ251" i="3" s="1"/>
  <c r="DQ252" i="3" s="1"/>
  <c r="DQ253" i="3" s="1"/>
  <c r="DQ254" i="3" s="1"/>
  <c r="DQ255" i="3" s="1"/>
  <c r="DQ256" i="3" s="1"/>
  <c r="DQ257" i="3" s="1"/>
  <c r="DQ258" i="3" s="1"/>
  <c r="DQ259" i="3" s="1"/>
  <c r="DQ260" i="3" s="1"/>
  <c r="DQ261" i="3" s="1"/>
  <c r="DQ262" i="3" s="1"/>
  <c r="DQ263" i="3" s="1"/>
  <c r="DQ264" i="3" s="1"/>
  <c r="DQ265" i="3" s="1"/>
  <c r="DQ266" i="3" s="1"/>
  <c r="DQ267" i="3" s="1"/>
  <c r="DQ268" i="3" s="1"/>
  <c r="DQ269" i="3" s="1"/>
  <c r="DQ270" i="3" s="1"/>
  <c r="DQ271" i="3" s="1"/>
  <c r="DQ272" i="3" s="1"/>
  <c r="DQ273" i="3" s="1"/>
  <c r="DQ274" i="3" s="1"/>
  <c r="DQ275" i="3" s="1"/>
  <c r="DQ276" i="3" s="1"/>
  <c r="DQ277" i="3" s="1"/>
  <c r="DQ278" i="3" s="1"/>
  <c r="DQ279" i="3" s="1"/>
  <c r="DQ280" i="3" s="1"/>
  <c r="DQ281" i="3" s="1"/>
  <c r="DQ282" i="3" s="1"/>
  <c r="DQ283" i="3" s="1"/>
  <c r="DQ284" i="3" s="1"/>
  <c r="DQ285" i="3" s="1"/>
  <c r="DQ286" i="3" s="1"/>
  <c r="DQ287" i="3" s="1"/>
  <c r="DQ288" i="3" s="1"/>
  <c r="DQ289" i="3" s="1"/>
  <c r="DQ290" i="3" s="1"/>
  <c r="DQ291" i="3" s="1"/>
  <c r="DQ292" i="3" s="1"/>
  <c r="DQ293" i="3" s="1"/>
  <c r="DQ294" i="3" s="1"/>
  <c r="DQ295" i="3" s="1"/>
  <c r="DQ296" i="3" s="1"/>
  <c r="DQ297" i="3" s="1"/>
  <c r="DQ298" i="3" s="1"/>
  <c r="DQ299" i="3" s="1"/>
  <c r="DQ300" i="3" s="1"/>
  <c r="DQ301" i="3" s="1"/>
  <c r="DQ302" i="3" s="1"/>
  <c r="DQ303" i="3" s="1"/>
  <c r="DQ304" i="3" s="1"/>
  <c r="DQ305" i="3" s="1"/>
  <c r="DQ306" i="3" s="1"/>
  <c r="DQ307" i="3" s="1"/>
  <c r="DQ308" i="3" s="1"/>
  <c r="DQ309" i="3" s="1"/>
  <c r="DQ310" i="3" s="1"/>
  <c r="DQ311" i="3" s="1"/>
  <c r="DQ312" i="3" s="1"/>
  <c r="DQ313" i="3" s="1"/>
  <c r="DR161" i="3"/>
  <c r="DR162" i="3" s="1"/>
  <c r="DR163" i="3" s="1"/>
  <c r="DR164" i="3" s="1"/>
  <c r="DR165" i="3" s="1"/>
  <c r="DR166" i="3" s="1"/>
  <c r="DR167" i="3" s="1"/>
  <c r="DR168" i="3" s="1"/>
  <c r="DR169" i="3" s="1"/>
  <c r="DR170" i="3" s="1"/>
  <c r="DR171" i="3" s="1"/>
  <c r="DR172" i="3" s="1"/>
  <c r="DR173" i="3" s="1"/>
  <c r="DR174" i="3" s="1"/>
  <c r="DR175" i="3" s="1"/>
  <c r="DR176" i="3" s="1"/>
  <c r="DR177" i="3" s="1"/>
  <c r="DR178" i="3" s="1"/>
  <c r="DR179" i="3" s="1"/>
  <c r="DR180" i="3" s="1"/>
  <c r="DR181" i="3" s="1"/>
  <c r="DR182" i="3" s="1"/>
  <c r="DR183" i="3" s="1"/>
  <c r="DR184" i="3" s="1"/>
  <c r="DR185" i="3" s="1"/>
  <c r="DR186" i="3" s="1"/>
  <c r="DR187" i="3" s="1"/>
  <c r="DR188" i="3" s="1"/>
  <c r="DR189" i="3" s="1"/>
  <c r="DR190" i="3" s="1"/>
  <c r="DR191" i="3" s="1"/>
  <c r="DR192" i="3" s="1"/>
  <c r="DR193" i="3" s="1"/>
  <c r="DR194" i="3" s="1"/>
  <c r="DR195" i="3" s="1"/>
  <c r="DR196" i="3" s="1"/>
  <c r="DR197" i="3" s="1"/>
  <c r="DR198" i="3" s="1"/>
  <c r="DR199" i="3" s="1"/>
  <c r="DR200" i="3" s="1"/>
  <c r="DR201" i="3" s="1"/>
  <c r="DR202" i="3" s="1"/>
  <c r="DR203" i="3" s="1"/>
  <c r="DR204" i="3" s="1"/>
  <c r="DR205" i="3" s="1"/>
  <c r="DR206" i="3" s="1"/>
  <c r="DR207" i="3" s="1"/>
  <c r="DR208" i="3" s="1"/>
  <c r="DR209" i="3" s="1"/>
  <c r="DR210" i="3" s="1"/>
  <c r="DR211" i="3" s="1"/>
  <c r="DR212" i="3" s="1"/>
  <c r="DR213" i="3" s="1"/>
  <c r="DR214" i="3" s="1"/>
  <c r="DR215" i="3" s="1"/>
  <c r="DR216" i="3" s="1"/>
  <c r="DR217" i="3" s="1"/>
  <c r="DR218" i="3" s="1"/>
  <c r="DR219" i="3" s="1"/>
  <c r="DR220" i="3" s="1"/>
  <c r="DR221" i="3" s="1"/>
  <c r="DR222" i="3" s="1"/>
  <c r="DR223" i="3" s="1"/>
  <c r="DR224" i="3" s="1"/>
  <c r="DR225" i="3" s="1"/>
  <c r="DR226" i="3" s="1"/>
  <c r="DR227" i="3" s="1"/>
  <c r="DR228" i="3" s="1"/>
  <c r="DR229" i="3" s="1"/>
  <c r="DR230" i="3" s="1"/>
  <c r="DR231" i="3" s="1"/>
  <c r="DR232" i="3" s="1"/>
  <c r="DR233" i="3" s="1"/>
  <c r="DR234" i="3" s="1"/>
  <c r="DR235" i="3" s="1"/>
  <c r="DR236" i="3" s="1"/>
  <c r="DR237" i="3" s="1"/>
  <c r="DR238" i="3" s="1"/>
  <c r="DR239" i="3" s="1"/>
  <c r="DR240" i="3" s="1"/>
  <c r="DR241" i="3" s="1"/>
  <c r="DR242" i="3" s="1"/>
  <c r="DR243" i="3" s="1"/>
  <c r="DR244" i="3" s="1"/>
  <c r="DR245" i="3" s="1"/>
  <c r="DR246" i="3" s="1"/>
  <c r="DR247" i="3" s="1"/>
  <c r="DR248" i="3" s="1"/>
  <c r="DR249" i="3" s="1"/>
  <c r="DR250" i="3" s="1"/>
  <c r="DR251" i="3" s="1"/>
  <c r="DR252" i="3" s="1"/>
  <c r="DR253" i="3" s="1"/>
  <c r="DR254" i="3" s="1"/>
  <c r="DR255" i="3" s="1"/>
  <c r="DR256" i="3" s="1"/>
  <c r="DR257" i="3" s="1"/>
  <c r="DR258" i="3" s="1"/>
  <c r="DR259" i="3" s="1"/>
  <c r="DR260" i="3" s="1"/>
  <c r="DR261" i="3" s="1"/>
  <c r="DR262" i="3" s="1"/>
  <c r="DR263" i="3" s="1"/>
  <c r="DR264" i="3" s="1"/>
  <c r="DR265" i="3" s="1"/>
  <c r="DR266" i="3" s="1"/>
  <c r="DR267" i="3" s="1"/>
  <c r="DR268" i="3" s="1"/>
  <c r="DR269" i="3" s="1"/>
  <c r="DR270" i="3" s="1"/>
  <c r="DR271" i="3" s="1"/>
  <c r="DR272" i="3" s="1"/>
  <c r="DR273" i="3" s="1"/>
  <c r="DR274" i="3" s="1"/>
  <c r="DR275" i="3" s="1"/>
  <c r="DR276" i="3" s="1"/>
  <c r="DR277" i="3" s="1"/>
  <c r="DR278" i="3" s="1"/>
  <c r="DR279" i="3" s="1"/>
  <c r="DR280" i="3" s="1"/>
  <c r="DR281" i="3" s="1"/>
  <c r="DR282" i="3" s="1"/>
  <c r="DR283" i="3" s="1"/>
  <c r="DR284" i="3" s="1"/>
  <c r="DR285" i="3" s="1"/>
  <c r="DR286" i="3" s="1"/>
  <c r="DR287" i="3" s="1"/>
  <c r="DR288" i="3" s="1"/>
  <c r="DR289" i="3" s="1"/>
  <c r="DR290" i="3" s="1"/>
  <c r="DR291" i="3" s="1"/>
  <c r="DR292" i="3" s="1"/>
  <c r="DR293" i="3" s="1"/>
  <c r="DR294" i="3" s="1"/>
  <c r="DR295" i="3" s="1"/>
  <c r="DR296" i="3" s="1"/>
  <c r="DR297" i="3" s="1"/>
  <c r="DR298" i="3" s="1"/>
  <c r="DR299" i="3" s="1"/>
  <c r="DR300" i="3" s="1"/>
  <c r="DR301" i="3" s="1"/>
  <c r="DR302" i="3" s="1"/>
  <c r="DR303" i="3" s="1"/>
  <c r="DR304" i="3" s="1"/>
  <c r="DR305" i="3" s="1"/>
  <c r="DR306" i="3" s="1"/>
  <c r="DR307" i="3" s="1"/>
  <c r="DR308" i="3" s="1"/>
  <c r="DR309" i="3" s="1"/>
  <c r="DR310" i="3" s="1"/>
  <c r="DR311" i="3" s="1"/>
  <c r="DR312" i="3" s="1"/>
  <c r="DR313" i="3" s="1"/>
  <c r="DS161" i="3"/>
  <c r="DS162" i="3" s="1"/>
  <c r="DS163" i="3" s="1"/>
  <c r="DS164" i="3" s="1"/>
  <c r="DS165" i="3" s="1"/>
  <c r="DS166" i="3" s="1"/>
  <c r="DS167" i="3" s="1"/>
  <c r="DS168" i="3" s="1"/>
  <c r="DS169" i="3" s="1"/>
  <c r="DS170" i="3" s="1"/>
  <c r="DS171" i="3" s="1"/>
  <c r="DS172" i="3" s="1"/>
  <c r="DS173" i="3" s="1"/>
  <c r="DS174" i="3" s="1"/>
  <c r="DS175" i="3" s="1"/>
  <c r="DS176" i="3" s="1"/>
  <c r="DS177" i="3" s="1"/>
  <c r="DS178" i="3" s="1"/>
  <c r="DS179" i="3" s="1"/>
  <c r="DS180" i="3" s="1"/>
  <c r="DS181" i="3" s="1"/>
  <c r="DS182" i="3" s="1"/>
  <c r="DS183" i="3" s="1"/>
  <c r="DS184" i="3" s="1"/>
  <c r="DS185" i="3" s="1"/>
  <c r="DS186" i="3" s="1"/>
  <c r="DS187" i="3" s="1"/>
  <c r="DS188" i="3" s="1"/>
  <c r="DS189" i="3" s="1"/>
  <c r="DS190" i="3" s="1"/>
  <c r="DS191" i="3" s="1"/>
  <c r="DS192" i="3" s="1"/>
  <c r="DS193" i="3" s="1"/>
  <c r="DS194" i="3" s="1"/>
  <c r="DS195" i="3" s="1"/>
  <c r="DS196" i="3" s="1"/>
  <c r="DS197" i="3" s="1"/>
  <c r="DS198" i="3" s="1"/>
  <c r="DS199" i="3" s="1"/>
  <c r="DS200" i="3" s="1"/>
  <c r="DS201" i="3" s="1"/>
  <c r="DS202" i="3" s="1"/>
  <c r="DS203" i="3" s="1"/>
  <c r="DS204" i="3" s="1"/>
  <c r="DS205" i="3" s="1"/>
  <c r="DS206" i="3" s="1"/>
  <c r="DS207" i="3" s="1"/>
  <c r="DS208" i="3" s="1"/>
  <c r="DS209" i="3" s="1"/>
  <c r="DS210" i="3" s="1"/>
  <c r="DS211" i="3" s="1"/>
  <c r="DS212" i="3" s="1"/>
  <c r="DS213" i="3" s="1"/>
  <c r="DS214" i="3" s="1"/>
  <c r="DS215" i="3" s="1"/>
  <c r="DS216" i="3" s="1"/>
  <c r="DS217" i="3" s="1"/>
  <c r="DS218" i="3" s="1"/>
  <c r="DS219" i="3" s="1"/>
  <c r="DS220" i="3" s="1"/>
  <c r="DS221" i="3" s="1"/>
  <c r="DS222" i="3" s="1"/>
  <c r="DS223" i="3" s="1"/>
  <c r="DS224" i="3" s="1"/>
  <c r="DS225" i="3" s="1"/>
  <c r="DS226" i="3" s="1"/>
  <c r="DS227" i="3" s="1"/>
  <c r="DS228" i="3" s="1"/>
  <c r="DS229" i="3" s="1"/>
  <c r="DS230" i="3" s="1"/>
  <c r="DS231" i="3" s="1"/>
  <c r="DS232" i="3" s="1"/>
  <c r="DS233" i="3" s="1"/>
  <c r="DS234" i="3" s="1"/>
  <c r="DS235" i="3" s="1"/>
  <c r="DS236" i="3" s="1"/>
  <c r="DS237" i="3" s="1"/>
  <c r="DS238" i="3" s="1"/>
  <c r="DS239" i="3" s="1"/>
  <c r="DS240" i="3" s="1"/>
  <c r="DS241" i="3" s="1"/>
  <c r="DS242" i="3" s="1"/>
  <c r="DS243" i="3" s="1"/>
  <c r="DS244" i="3" s="1"/>
  <c r="DS245" i="3" s="1"/>
  <c r="DS246" i="3" s="1"/>
  <c r="DS247" i="3" s="1"/>
  <c r="DS248" i="3" s="1"/>
  <c r="DS249" i="3" s="1"/>
  <c r="DS250" i="3" s="1"/>
  <c r="DS251" i="3" s="1"/>
  <c r="DS252" i="3" s="1"/>
  <c r="DS253" i="3" s="1"/>
  <c r="DS254" i="3" s="1"/>
  <c r="DS255" i="3" s="1"/>
  <c r="DS256" i="3" s="1"/>
  <c r="DS257" i="3" s="1"/>
  <c r="DS258" i="3" s="1"/>
  <c r="DS259" i="3" s="1"/>
  <c r="DS260" i="3" s="1"/>
  <c r="DS261" i="3" s="1"/>
  <c r="DS262" i="3" s="1"/>
  <c r="DS263" i="3" s="1"/>
  <c r="DS264" i="3" s="1"/>
  <c r="DS265" i="3" s="1"/>
  <c r="DS266" i="3" s="1"/>
  <c r="DS267" i="3" s="1"/>
  <c r="DS268" i="3" s="1"/>
  <c r="DS269" i="3" s="1"/>
  <c r="DS270" i="3" s="1"/>
  <c r="DS271" i="3" s="1"/>
  <c r="DS272" i="3" s="1"/>
  <c r="DS273" i="3" s="1"/>
  <c r="DS274" i="3" s="1"/>
  <c r="DS275" i="3" s="1"/>
  <c r="DS276" i="3" s="1"/>
  <c r="DS277" i="3" s="1"/>
  <c r="DS278" i="3" s="1"/>
  <c r="DS279" i="3" s="1"/>
  <c r="DS280" i="3" s="1"/>
  <c r="DS281" i="3" s="1"/>
  <c r="DS282" i="3" s="1"/>
  <c r="DS283" i="3" s="1"/>
  <c r="DS284" i="3" s="1"/>
  <c r="DS285" i="3" s="1"/>
  <c r="DS286" i="3" s="1"/>
  <c r="DS287" i="3" s="1"/>
  <c r="DS288" i="3" s="1"/>
  <c r="DS289" i="3" s="1"/>
  <c r="DS290" i="3" s="1"/>
  <c r="DS291" i="3" s="1"/>
  <c r="DS292" i="3" s="1"/>
  <c r="DS293" i="3" s="1"/>
  <c r="DS294" i="3" s="1"/>
  <c r="DS295" i="3" s="1"/>
  <c r="DS296" i="3" s="1"/>
  <c r="DS297" i="3" s="1"/>
  <c r="DS298" i="3" s="1"/>
  <c r="DS299" i="3" s="1"/>
  <c r="DS300" i="3" s="1"/>
  <c r="DS301" i="3" s="1"/>
  <c r="DS302" i="3" s="1"/>
  <c r="DS303" i="3" s="1"/>
  <c r="DS304" i="3" s="1"/>
  <c r="DS305" i="3" s="1"/>
  <c r="DS306" i="3" s="1"/>
  <c r="DS307" i="3" s="1"/>
  <c r="DS308" i="3" s="1"/>
  <c r="DS309" i="3" s="1"/>
  <c r="DS310" i="3" s="1"/>
  <c r="DS311" i="3" s="1"/>
  <c r="DS312" i="3" s="1"/>
  <c r="DS313" i="3" s="1"/>
  <c r="DT161" i="3"/>
  <c r="DT162" i="3" s="1"/>
  <c r="DT163" i="3" s="1"/>
  <c r="DT164" i="3" s="1"/>
  <c r="DT165" i="3" s="1"/>
  <c r="DT166" i="3" s="1"/>
  <c r="DT167" i="3" s="1"/>
  <c r="DT168" i="3" s="1"/>
  <c r="DT169" i="3" s="1"/>
  <c r="DT170" i="3" s="1"/>
  <c r="DT171" i="3" s="1"/>
  <c r="DT172" i="3" s="1"/>
  <c r="DT173" i="3" s="1"/>
  <c r="DT174" i="3" s="1"/>
  <c r="DT175" i="3" s="1"/>
  <c r="DT176" i="3" s="1"/>
  <c r="DT177" i="3" s="1"/>
  <c r="DT178" i="3" s="1"/>
  <c r="DT179" i="3" s="1"/>
  <c r="DT180" i="3" s="1"/>
  <c r="DT181" i="3" s="1"/>
  <c r="DT182" i="3" s="1"/>
  <c r="DT183" i="3" s="1"/>
  <c r="DT184" i="3" s="1"/>
  <c r="DT185" i="3" s="1"/>
  <c r="DT186" i="3" s="1"/>
  <c r="DT187" i="3" s="1"/>
  <c r="DT188" i="3" s="1"/>
  <c r="DT189" i="3" s="1"/>
  <c r="DT190" i="3" s="1"/>
  <c r="DT191" i="3" s="1"/>
  <c r="DT192" i="3" s="1"/>
  <c r="DT193" i="3" s="1"/>
  <c r="DT194" i="3" s="1"/>
  <c r="DT195" i="3" s="1"/>
  <c r="DT196" i="3" s="1"/>
  <c r="DT197" i="3" s="1"/>
  <c r="DT198" i="3" s="1"/>
  <c r="DT199" i="3" s="1"/>
  <c r="DT200" i="3" s="1"/>
  <c r="DT201" i="3" s="1"/>
  <c r="DT202" i="3" s="1"/>
  <c r="DT203" i="3" s="1"/>
  <c r="DT204" i="3" s="1"/>
  <c r="DT205" i="3" s="1"/>
  <c r="DT206" i="3" s="1"/>
  <c r="DT207" i="3" s="1"/>
  <c r="DT208" i="3" s="1"/>
  <c r="DT209" i="3" s="1"/>
  <c r="DT210" i="3" s="1"/>
  <c r="DT211" i="3" s="1"/>
  <c r="DT212" i="3" s="1"/>
  <c r="DT213" i="3" s="1"/>
  <c r="DT214" i="3" s="1"/>
  <c r="DT215" i="3" s="1"/>
  <c r="DT216" i="3" s="1"/>
  <c r="DT217" i="3" s="1"/>
  <c r="DT218" i="3" s="1"/>
  <c r="DT219" i="3" s="1"/>
  <c r="DT220" i="3" s="1"/>
  <c r="DT221" i="3" s="1"/>
  <c r="DT222" i="3" s="1"/>
  <c r="DT223" i="3" s="1"/>
  <c r="DT224" i="3" s="1"/>
  <c r="DT225" i="3" s="1"/>
  <c r="DT226" i="3" s="1"/>
  <c r="DT227" i="3" s="1"/>
  <c r="DT228" i="3" s="1"/>
  <c r="DT229" i="3" s="1"/>
  <c r="DT230" i="3" s="1"/>
  <c r="DT231" i="3" s="1"/>
  <c r="DT232" i="3" s="1"/>
  <c r="DT233" i="3" s="1"/>
  <c r="DT234" i="3" s="1"/>
  <c r="DT235" i="3" s="1"/>
  <c r="DT236" i="3" s="1"/>
  <c r="DT237" i="3" s="1"/>
  <c r="DT238" i="3" s="1"/>
  <c r="DT239" i="3" s="1"/>
  <c r="DT240" i="3" s="1"/>
  <c r="DT241" i="3" s="1"/>
  <c r="DT242" i="3" s="1"/>
  <c r="DT243" i="3" s="1"/>
  <c r="DT244" i="3" s="1"/>
  <c r="DT245" i="3" s="1"/>
  <c r="DT246" i="3" s="1"/>
  <c r="DT247" i="3" s="1"/>
  <c r="DT248" i="3" s="1"/>
  <c r="DT249" i="3" s="1"/>
  <c r="DT250" i="3" s="1"/>
  <c r="DT251" i="3" s="1"/>
  <c r="DT252" i="3" s="1"/>
  <c r="DT253" i="3" s="1"/>
  <c r="DT254" i="3" s="1"/>
  <c r="DT255" i="3" s="1"/>
  <c r="DT256" i="3" s="1"/>
  <c r="DT257" i="3" s="1"/>
  <c r="DT258" i="3" s="1"/>
  <c r="DT259" i="3" s="1"/>
  <c r="DT260" i="3" s="1"/>
  <c r="DT261" i="3" s="1"/>
  <c r="DT262" i="3" s="1"/>
  <c r="DT263" i="3" s="1"/>
  <c r="DT264" i="3" s="1"/>
  <c r="DT265" i="3" s="1"/>
  <c r="DT266" i="3" s="1"/>
  <c r="DT267" i="3" s="1"/>
  <c r="DT268" i="3" s="1"/>
  <c r="DT269" i="3" s="1"/>
  <c r="DT270" i="3" s="1"/>
  <c r="DT271" i="3" s="1"/>
  <c r="DT272" i="3" s="1"/>
  <c r="DT273" i="3" s="1"/>
  <c r="DT274" i="3" s="1"/>
  <c r="DT275" i="3" s="1"/>
  <c r="DT276" i="3" s="1"/>
  <c r="DT277" i="3" s="1"/>
  <c r="DT278" i="3" s="1"/>
  <c r="DT279" i="3" s="1"/>
  <c r="DT280" i="3" s="1"/>
  <c r="DT281" i="3" s="1"/>
  <c r="DT282" i="3" s="1"/>
  <c r="DT283" i="3" s="1"/>
  <c r="DT284" i="3" s="1"/>
  <c r="DT285" i="3" s="1"/>
  <c r="DT286" i="3" s="1"/>
  <c r="DT287" i="3" s="1"/>
  <c r="DT288" i="3" s="1"/>
  <c r="DT289" i="3" s="1"/>
  <c r="DT290" i="3" s="1"/>
  <c r="DT291" i="3" s="1"/>
  <c r="DT292" i="3" s="1"/>
  <c r="DT293" i="3" s="1"/>
  <c r="DT294" i="3" s="1"/>
  <c r="DT295" i="3" s="1"/>
  <c r="DT296" i="3" s="1"/>
  <c r="DT297" i="3" s="1"/>
  <c r="DT298" i="3" s="1"/>
  <c r="DT299" i="3" s="1"/>
  <c r="DT300" i="3" s="1"/>
  <c r="DT301" i="3" s="1"/>
  <c r="DT302" i="3" s="1"/>
  <c r="DT303" i="3" s="1"/>
  <c r="DT304" i="3" s="1"/>
  <c r="DT305" i="3" s="1"/>
  <c r="DT306" i="3" s="1"/>
  <c r="DT307" i="3" s="1"/>
  <c r="DT308" i="3" s="1"/>
  <c r="DT309" i="3" s="1"/>
  <c r="DT310" i="3" s="1"/>
  <c r="DT311" i="3" s="1"/>
  <c r="DT312" i="3" s="1"/>
  <c r="DT313" i="3" s="1"/>
  <c r="DU161" i="3"/>
  <c r="DU162" i="3" s="1"/>
  <c r="DU163" i="3" s="1"/>
  <c r="DU164" i="3" s="1"/>
  <c r="DU165" i="3" s="1"/>
  <c r="DU166" i="3" s="1"/>
  <c r="DU167" i="3" s="1"/>
  <c r="DU168" i="3" s="1"/>
  <c r="DU169" i="3" s="1"/>
  <c r="DU170" i="3" s="1"/>
  <c r="DU171" i="3" s="1"/>
  <c r="DU172" i="3" s="1"/>
  <c r="DU173" i="3" s="1"/>
  <c r="DU174" i="3" s="1"/>
  <c r="DU175" i="3" s="1"/>
  <c r="DU176" i="3" s="1"/>
  <c r="DU177" i="3" s="1"/>
  <c r="DU178" i="3" s="1"/>
  <c r="DU179" i="3" s="1"/>
  <c r="DU180" i="3" s="1"/>
  <c r="DU181" i="3" s="1"/>
  <c r="DU182" i="3" s="1"/>
  <c r="DU183" i="3" s="1"/>
  <c r="DU184" i="3" s="1"/>
  <c r="DU185" i="3" s="1"/>
  <c r="DU186" i="3" s="1"/>
  <c r="DU187" i="3" s="1"/>
  <c r="DU188" i="3" s="1"/>
  <c r="DU189" i="3" s="1"/>
  <c r="DU190" i="3" s="1"/>
  <c r="DU191" i="3" s="1"/>
  <c r="DU192" i="3" s="1"/>
  <c r="DU193" i="3" s="1"/>
  <c r="DU194" i="3" s="1"/>
  <c r="DU195" i="3" s="1"/>
  <c r="DU196" i="3" s="1"/>
  <c r="DU197" i="3" s="1"/>
  <c r="DU198" i="3" s="1"/>
  <c r="DU199" i="3" s="1"/>
  <c r="DU200" i="3" s="1"/>
  <c r="DU201" i="3" s="1"/>
  <c r="DU202" i="3" s="1"/>
  <c r="DU203" i="3" s="1"/>
  <c r="DU204" i="3" s="1"/>
  <c r="DU205" i="3" s="1"/>
  <c r="DU206" i="3" s="1"/>
  <c r="DU207" i="3" s="1"/>
  <c r="DU208" i="3" s="1"/>
  <c r="DU209" i="3" s="1"/>
  <c r="DU210" i="3" s="1"/>
  <c r="DU211" i="3" s="1"/>
  <c r="DU212" i="3" s="1"/>
  <c r="DU213" i="3" s="1"/>
  <c r="DU214" i="3" s="1"/>
  <c r="DU215" i="3" s="1"/>
  <c r="DU216" i="3" s="1"/>
  <c r="DU217" i="3" s="1"/>
  <c r="DU218" i="3" s="1"/>
  <c r="DU219" i="3" s="1"/>
  <c r="DU220" i="3" s="1"/>
  <c r="DU221" i="3" s="1"/>
  <c r="DU222" i="3" s="1"/>
  <c r="DU223" i="3" s="1"/>
  <c r="DU224" i="3" s="1"/>
  <c r="DU225" i="3" s="1"/>
  <c r="DU226" i="3" s="1"/>
  <c r="DU227" i="3" s="1"/>
  <c r="DU228" i="3" s="1"/>
  <c r="DU229" i="3" s="1"/>
  <c r="DU230" i="3" s="1"/>
  <c r="DU231" i="3" s="1"/>
  <c r="DU232" i="3" s="1"/>
  <c r="DU233" i="3" s="1"/>
  <c r="DU234" i="3" s="1"/>
  <c r="DU235" i="3" s="1"/>
  <c r="DU236" i="3" s="1"/>
  <c r="DU237" i="3" s="1"/>
  <c r="DU238" i="3" s="1"/>
  <c r="DU239" i="3" s="1"/>
  <c r="DU240" i="3" s="1"/>
  <c r="DU241" i="3" s="1"/>
  <c r="DU242" i="3" s="1"/>
  <c r="DU243" i="3" s="1"/>
  <c r="DU244" i="3" s="1"/>
  <c r="DU245" i="3" s="1"/>
  <c r="DU246" i="3" s="1"/>
  <c r="DU247" i="3" s="1"/>
  <c r="DU248" i="3" s="1"/>
  <c r="DU249" i="3" s="1"/>
  <c r="DU250" i="3" s="1"/>
  <c r="DU251" i="3" s="1"/>
  <c r="DU252" i="3" s="1"/>
  <c r="DU253" i="3" s="1"/>
  <c r="DU254" i="3" s="1"/>
  <c r="DU255" i="3" s="1"/>
  <c r="DU256" i="3" s="1"/>
  <c r="DU257" i="3" s="1"/>
  <c r="DU258" i="3" s="1"/>
  <c r="DU259" i="3" s="1"/>
  <c r="DU260" i="3" s="1"/>
  <c r="DU261" i="3" s="1"/>
  <c r="DU262" i="3" s="1"/>
  <c r="DU263" i="3" s="1"/>
  <c r="DU264" i="3" s="1"/>
  <c r="DU265" i="3" s="1"/>
  <c r="DU266" i="3" s="1"/>
  <c r="DU267" i="3" s="1"/>
  <c r="DU268" i="3" s="1"/>
  <c r="DU269" i="3" s="1"/>
  <c r="DU270" i="3" s="1"/>
  <c r="DU271" i="3" s="1"/>
  <c r="DU272" i="3" s="1"/>
  <c r="DU273" i="3" s="1"/>
  <c r="DU274" i="3" s="1"/>
  <c r="DU275" i="3" s="1"/>
  <c r="DU276" i="3" s="1"/>
  <c r="DU277" i="3" s="1"/>
  <c r="DU278" i="3" s="1"/>
  <c r="DU279" i="3" s="1"/>
  <c r="DU280" i="3" s="1"/>
  <c r="DU281" i="3" s="1"/>
  <c r="DU282" i="3" s="1"/>
  <c r="DU283" i="3" s="1"/>
  <c r="DU284" i="3" s="1"/>
  <c r="DU285" i="3" s="1"/>
  <c r="DU286" i="3" s="1"/>
  <c r="DU287" i="3" s="1"/>
  <c r="DU288" i="3" s="1"/>
  <c r="DU289" i="3" s="1"/>
  <c r="DU290" i="3" s="1"/>
  <c r="DU291" i="3" s="1"/>
  <c r="DU292" i="3" s="1"/>
  <c r="DU293" i="3" s="1"/>
  <c r="DU294" i="3" s="1"/>
  <c r="DU295" i="3" s="1"/>
  <c r="DU296" i="3" s="1"/>
  <c r="DU297" i="3" s="1"/>
  <c r="DU298" i="3" s="1"/>
  <c r="DU299" i="3" s="1"/>
  <c r="DU300" i="3" s="1"/>
  <c r="DU301" i="3" s="1"/>
  <c r="DU302" i="3" s="1"/>
  <c r="DU303" i="3" s="1"/>
  <c r="DU304" i="3" s="1"/>
  <c r="DU305" i="3" s="1"/>
  <c r="DU306" i="3" s="1"/>
  <c r="DU307" i="3" s="1"/>
  <c r="DU308" i="3" s="1"/>
  <c r="DU309" i="3" s="1"/>
  <c r="DU310" i="3" s="1"/>
  <c r="DU311" i="3" s="1"/>
  <c r="DU312" i="3" s="1"/>
  <c r="DU313" i="3" s="1"/>
  <c r="DV161" i="3"/>
  <c r="DV162" i="3" s="1"/>
  <c r="DV163" i="3" s="1"/>
  <c r="DV164" i="3" s="1"/>
  <c r="DV165" i="3" s="1"/>
  <c r="DV166" i="3" s="1"/>
  <c r="DV167" i="3" s="1"/>
  <c r="DV168" i="3" s="1"/>
  <c r="DV169" i="3" s="1"/>
  <c r="DV170" i="3" s="1"/>
  <c r="DV171" i="3" s="1"/>
  <c r="DV172" i="3" s="1"/>
  <c r="DV173" i="3" s="1"/>
  <c r="DV174" i="3" s="1"/>
  <c r="DV175" i="3" s="1"/>
  <c r="DV176" i="3" s="1"/>
  <c r="DV177" i="3" s="1"/>
  <c r="DV178" i="3" s="1"/>
  <c r="DV179" i="3" s="1"/>
  <c r="DV180" i="3" s="1"/>
  <c r="DV181" i="3" s="1"/>
  <c r="DV182" i="3" s="1"/>
  <c r="DV183" i="3" s="1"/>
  <c r="DV184" i="3" s="1"/>
  <c r="DV185" i="3" s="1"/>
  <c r="DV186" i="3" s="1"/>
  <c r="DV187" i="3" s="1"/>
  <c r="DV188" i="3" s="1"/>
  <c r="DV189" i="3" s="1"/>
  <c r="DV190" i="3" s="1"/>
  <c r="DV191" i="3" s="1"/>
  <c r="DV192" i="3" s="1"/>
  <c r="DV193" i="3" s="1"/>
  <c r="DV194" i="3" s="1"/>
  <c r="DV195" i="3" s="1"/>
  <c r="DV196" i="3" s="1"/>
  <c r="DV197" i="3" s="1"/>
  <c r="DV198" i="3" s="1"/>
  <c r="DV199" i="3" s="1"/>
  <c r="DV200" i="3" s="1"/>
  <c r="DV201" i="3" s="1"/>
  <c r="DV202" i="3" s="1"/>
  <c r="DV203" i="3" s="1"/>
  <c r="DV204" i="3" s="1"/>
  <c r="DV205" i="3" s="1"/>
  <c r="DV206" i="3" s="1"/>
  <c r="DV207" i="3" s="1"/>
  <c r="DV208" i="3" s="1"/>
  <c r="DV209" i="3" s="1"/>
  <c r="DV210" i="3" s="1"/>
  <c r="DV211" i="3" s="1"/>
  <c r="DV212" i="3" s="1"/>
  <c r="DV213" i="3" s="1"/>
  <c r="DV214" i="3" s="1"/>
  <c r="DV215" i="3" s="1"/>
  <c r="DV216" i="3" s="1"/>
  <c r="DV217" i="3" s="1"/>
  <c r="DV218" i="3" s="1"/>
  <c r="DV219" i="3" s="1"/>
  <c r="DV220" i="3" s="1"/>
  <c r="DV221" i="3" s="1"/>
  <c r="DV222" i="3" s="1"/>
  <c r="DV223" i="3" s="1"/>
  <c r="DV224" i="3" s="1"/>
  <c r="DV225" i="3" s="1"/>
  <c r="DV226" i="3" s="1"/>
  <c r="DV227" i="3" s="1"/>
  <c r="DV228" i="3" s="1"/>
  <c r="DV229" i="3" s="1"/>
  <c r="DV230" i="3" s="1"/>
  <c r="DV231" i="3" s="1"/>
  <c r="DV232" i="3" s="1"/>
  <c r="DV233" i="3" s="1"/>
  <c r="DV234" i="3" s="1"/>
  <c r="DV235" i="3" s="1"/>
  <c r="DV236" i="3" s="1"/>
  <c r="DV237" i="3" s="1"/>
  <c r="DV238" i="3" s="1"/>
  <c r="DV239" i="3" s="1"/>
  <c r="DV240" i="3" s="1"/>
  <c r="DV241" i="3" s="1"/>
  <c r="DV242" i="3" s="1"/>
  <c r="DV243" i="3" s="1"/>
  <c r="DV244" i="3" s="1"/>
  <c r="DV245" i="3" s="1"/>
  <c r="DV246" i="3" s="1"/>
  <c r="DV247" i="3" s="1"/>
  <c r="DV248" i="3" s="1"/>
  <c r="DV249" i="3" s="1"/>
  <c r="DV250" i="3" s="1"/>
  <c r="DV251" i="3" s="1"/>
  <c r="DV252" i="3" s="1"/>
  <c r="DV253" i="3" s="1"/>
  <c r="DV254" i="3" s="1"/>
  <c r="DV255" i="3" s="1"/>
  <c r="DV256" i="3" s="1"/>
  <c r="DV257" i="3" s="1"/>
  <c r="DV258" i="3" s="1"/>
  <c r="DV259" i="3" s="1"/>
  <c r="DV260" i="3" s="1"/>
  <c r="DV261" i="3" s="1"/>
  <c r="DV262" i="3" s="1"/>
  <c r="DV263" i="3" s="1"/>
  <c r="DV264" i="3" s="1"/>
  <c r="DV265" i="3" s="1"/>
  <c r="DV266" i="3" s="1"/>
  <c r="DV267" i="3" s="1"/>
  <c r="DV268" i="3" s="1"/>
  <c r="DV269" i="3" s="1"/>
  <c r="DV270" i="3" s="1"/>
  <c r="DV271" i="3" s="1"/>
  <c r="DV272" i="3" s="1"/>
  <c r="DV273" i="3" s="1"/>
  <c r="DV274" i="3" s="1"/>
  <c r="DV275" i="3" s="1"/>
  <c r="DV276" i="3" s="1"/>
  <c r="DV277" i="3" s="1"/>
  <c r="DV278" i="3" s="1"/>
  <c r="DV279" i="3" s="1"/>
  <c r="DV280" i="3" s="1"/>
  <c r="DV281" i="3" s="1"/>
  <c r="DV282" i="3" s="1"/>
  <c r="DV283" i="3" s="1"/>
  <c r="DV284" i="3" s="1"/>
  <c r="DV285" i="3" s="1"/>
  <c r="DV286" i="3" s="1"/>
  <c r="DV287" i="3" s="1"/>
  <c r="DV288" i="3" s="1"/>
  <c r="DV289" i="3" s="1"/>
  <c r="DV290" i="3" s="1"/>
  <c r="DV291" i="3" s="1"/>
  <c r="DV292" i="3" s="1"/>
  <c r="DV293" i="3" s="1"/>
  <c r="DV294" i="3" s="1"/>
  <c r="DV295" i="3" s="1"/>
  <c r="DV296" i="3" s="1"/>
  <c r="DV297" i="3" s="1"/>
  <c r="DV298" i="3" s="1"/>
  <c r="DV299" i="3" s="1"/>
  <c r="DV300" i="3" s="1"/>
  <c r="DV301" i="3" s="1"/>
  <c r="DV302" i="3" s="1"/>
  <c r="DV303" i="3" s="1"/>
  <c r="DV304" i="3" s="1"/>
  <c r="DV305" i="3" s="1"/>
  <c r="DV306" i="3" s="1"/>
  <c r="DV307" i="3" s="1"/>
  <c r="DV308" i="3" s="1"/>
  <c r="DV309" i="3" s="1"/>
  <c r="DV310" i="3" s="1"/>
  <c r="DV311" i="3" s="1"/>
  <c r="DV312" i="3" s="1"/>
  <c r="DV313" i="3" s="1"/>
  <c r="DW161" i="3"/>
  <c r="DW162" i="3" s="1"/>
  <c r="DW163" i="3" s="1"/>
  <c r="DW164" i="3" s="1"/>
  <c r="DW165" i="3" s="1"/>
  <c r="DW166" i="3" s="1"/>
  <c r="DW167" i="3" s="1"/>
  <c r="DW168" i="3" s="1"/>
  <c r="DW169" i="3" s="1"/>
  <c r="DW170" i="3" s="1"/>
  <c r="DW171" i="3" s="1"/>
  <c r="DW172" i="3" s="1"/>
  <c r="DW173" i="3" s="1"/>
  <c r="DW174" i="3" s="1"/>
  <c r="DW175" i="3" s="1"/>
  <c r="DW176" i="3" s="1"/>
  <c r="DW177" i="3" s="1"/>
  <c r="DW178" i="3" s="1"/>
  <c r="DW179" i="3" s="1"/>
  <c r="DW180" i="3" s="1"/>
  <c r="DW181" i="3" s="1"/>
  <c r="DW182" i="3" s="1"/>
  <c r="DW183" i="3" s="1"/>
  <c r="DW184" i="3" s="1"/>
  <c r="DW185" i="3" s="1"/>
  <c r="DW186" i="3" s="1"/>
  <c r="DW187" i="3" s="1"/>
  <c r="DW188" i="3" s="1"/>
  <c r="DW189" i="3" s="1"/>
  <c r="DW190" i="3" s="1"/>
  <c r="DW191" i="3" s="1"/>
  <c r="DW192" i="3" s="1"/>
  <c r="DW193" i="3" s="1"/>
  <c r="DW194" i="3" s="1"/>
  <c r="DW195" i="3" s="1"/>
  <c r="DW196" i="3" s="1"/>
  <c r="DW197" i="3" s="1"/>
  <c r="DW198" i="3" s="1"/>
  <c r="DW199" i="3" s="1"/>
  <c r="DW200" i="3" s="1"/>
  <c r="DW201" i="3" s="1"/>
  <c r="DW202" i="3" s="1"/>
  <c r="DW203" i="3" s="1"/>
  <c r="DW204" i="3" s="1"/>
  <c r="DW205" i="3" s="1"/>
  <c r="DW206" i="3" s="1"/>
  <c r="DW207" i="3" s="1"/>
  <c r="DW208" i="3" s="1"/>
  <c r="DW209" i="3" s="1"/>
  <c r="DW210" i="3" s="1"/>
  <c r="DW211" i="3" s="1"/>
  <c r="DW212" i="3" s="1"/>
  <c r="DW213" i="3" s="1"/>
  <c r="DW214" i="3" s="1"/>
  <c r="DW215" i="3" s="1"/>
  <c r="DW216" i="3" s="1"/>
  <c r="DW217" i="3" s="1"/>
  <c r="DW218" i="3" s="1"/>
  <c r="DW219" i="3" s="1"/>
  <c r="DW220" i="3" s="1"/>
  <c r="DW221" i="3" s="1"/>
  <c r="DW222" i="3" s="1"/>
  <c r="DW223" i="3" s="1"/>
  <c r="DW224" i="3" s="1"/>
  <c r="DW225" i="3" s="1"/>
  <c r="DW226" i="3" s="1"/>
  <c r="DW227" i="3" s="1"/>
  <c r="DW228" i="3" s="1"/>
  <c r="DW229" i="3" s="1"/>
  <c r="DW230" i="3" s="1"/>
  <c r="DW231" i="3" s="1"/>
  <c r="DW232" i="3" s="1"/>
  <c r="DW233" i="3" s="1"/>
  <c r="DW234" i="3" s="1"/>
  <c r="DW235" i="3" s="1"/>
  <c r="DW236" i="3" s="1"/>
  <c r="DW237" i="3" s="1"/>
  <c r="DW238" i="3" s="1"/>
  <c r="DW239" i="3" s="1"/>
  <c r="DW240" i="3" s="1"/>
  <c r="DW241" i="3" s="1"/>
  <c r="DW242" i="3" s="1"/>
  <c r="DW243" i="3" s="1"/>
  <c r="DW244" i="3" s="1"/>
  <c r="DW245" i="3" s="1"/>
  <c r="DW246" i="3" s="1"/>
  <c r="DW247" i="3" s="1"/>
  <c r="DW248" i="3" s="1"/>
  <c r="DW249" i="3" s="1"/>
  <c r="DW250" i="3" s="1"/>
  <c r="DW251" i="3" s="1"/>
  <c r="DW252" i="3" s="1"/>
  <c r="DW253" i="3" s="1"/>
  <c r="DW254" i="3" s="1"/>
  <c r="DW255" i="3" s="1"/>
  <c r="DW256" i="3" s="1"/>
  <c r="DW257" i="3" s="1"/>
  <c r="DW258" i="3" s="1"/>
  <c r="DW259" i="3" s="1"/>
  <c r="DW260" i="3" s="1"/>
  <c r="DW261" i="3" s="1"/>
  <c r="DW262" i="3" s="1"/>
  <c r="DW263" i="3" s="1"/>
  <c r="DW264" i="3" s="1"/>
  <c r="DW265" i="3" s="1"/>
  <c r="DW266" i="3" s="1"/>
  <c r="DW267" i="3" s="1"/>
  <c r="DW268" i="3" s="1"/>
  <c r="DW269" i="3" s="1"/>
  <c r="DW270" i="3" s="1"/>
  <c r="DW271" i="3" s="1"/>
  <c r="DW272" i="3" s="1"/>
  <c r="DW273" i="3" s="1"/>
  <c r="DW274" i="3" s="1"/>
  <c r="DW275" i="3" s="1"/>
  <c r="DW276" i="3" s="1"/>
  <c r="DW277" i="3" s="1"/>
  <c r="DW278" i="3" s="1"/>
  <c r="DW279" i="3" s="1"/>
  <c r="DW280" i="3" s="1"/>
  <c r="DW281" i="3" s="1"/>
  <c r="DW282" i="3" s="1"/>
  <c r="DW283" i="3" s="1"/>
  <c r="DW284" i="3" s="1"/>
  <c r="DW285" i="3" s="1"/>
  <c r="DW286" i="3" s="1"/>
  <c r="DW287" i="3" s="1"/>
  <c r="DW288" i="3" s="1"/>
  <c r="DW289" i="3" s="1"/>
  <c r="DW290" i="3" s="1"/>
  <c r="DW291" i="3" s="1"/>
  <c r="DW292" i="3" s="1"/>
  <c r="DW293" i="3" s="1"/>
  <c r="DW294" i="3" s="1"/>
  <c r="DW295" i="3" s="1"/>
  <c r="DW296" i="3" s="1"/>
  <c r="DW297" i="3" s="1"/>
  <c r="DW298" i="3" s="1"/>
  <c r="DW299" i="3" s="1"/>
  <c r="DW300" i="3" s="1"/>
  <c r="DW301" i="3" s="1"/>
  <c r="DW302" i="3" s="1"/>
  <c r="DW303" i="3" s="1"/>
  <c r="DW304" i="3" s="1"/>
  <c r="DW305" i="3" s="1"/>
  <c r="DW306" i="3" s="1"/>
  <c r="DW307" i="3" s="1"/>
  <c r="DW308" i="3" s="1"/>
  <c r="DW309" i="3" s="1"/>
  <c r="DW310" i="3" s="1"/>
  <c r="DW311" i="3" s="1"/>
  <c r="DW312" i="3" s="1"/>
  <c r="DW313" i="3" s="1"/>
  <c r="DX161" i="3"/>
  <c r="DX162" i="3" s="1"/>
  <c r="DX163" i="3" s="1"/>
  <c r="DX164" i="3" s="1"/>
  <c r="DX165" i="3" s="1"/>
  <c r="DX166" i="3" s="1"/>
  <c r="DX167" i="3" s="1"/>
  <c r="DX168" i="3" s="1"/>
  <c r="DX169" i="3" s="1"/>
  <c r="DX170" i="3" s="1"/>
  <c r="DX171" i="3" s="1"/>
  <c r="DX172" i="3" s="1"/>
  <c r="DX173" i="3" s="1"/>
  <c r="DX174" i="3" s="1"/>
  <c r="DX175" i="3" s="1"/>
  <c r="DX176" i="3" s="1"/>
  <c r="DX177" i="3" s="1"/>
  <c r="DX178" i="3" s="1"/>
  <c r="DX179" i="3" s="1"/>
  <c r="DX180" i="3" s="1"/>
  <c r="DX181" i="3" s="1"/>
  <c r="DX182" i="3" s="1"/>
  <c r="DX183" i="3" s="1"/>
  <c r="DX184" i="3" s="1"/>
  <c r="DX185" i="3" s="1"/>
  <c r="DX186" i="3" s="1"/>
  <c r="DX187" i="3" s="1"/>
  <c r="DX188" i="3" s="1"/>
  <c r="DX189" i="3" s="1"/>
  <c r="DX190" i="3" s="1"/>
  <c r="DX191" i="3" s="1"/>
  <c r="DX192" i="3" s="1"/>
  <c r="DX193" i="3" s="1"/>
  <c r="DX194" i="3" s="1"/>
  <c r="DX195" i="3" s="1"/>
  <c r="DX196" i="3" s="1"/>
  <c r="DX197" i="3" s="1"/>
  <c r="DX198" i="3" s="1"/>
  <c r="DX199" i="3" s="1"/>
  <c r="DX200" i="3" s="1"/>
  <c r="DX201" i="3" s="1"/>
  <c r="DX202" i="3" s="1"/>
  <c r="DX203" i="3" s="1"/>
  <c r="DX204" i="3" s="1"/>
  <c r="DX205" i="3" s="1"/>
  <c r="DX206" i="3" s="1"/>
  <c r="DX207" i="3" s="1"/>
  <c r="DX208" i="3" s="1"/>
  <c r="DX209" i="3" s="1"/>
  <c r="DX210" i="3" s="1"/>
  <c r="DX211" i="3" s="1"/>
  <c r="DX212" i="3" s="1"/>
  <c r="DX213" i="3" s="1"/>
  <c r="DX214" i="3" s="1"/>
  <c r="DX215" i="3" s="1"/>
  <c r="DX216" i="3" s="1"/>
  <c r="DX217" i="3" s="1"/>
  <c r="DX218" i="3" s="1"/>
  <c r="DX219" i="3" s="1"/>
  <c r="DX220" i="3" s="1"/>
  <c r="DX221" i="3" s="1"/>
  <c r="DX222" i="3" s="1"/>
  <c r="DX223" i="3" s="1"/>
  <c r="DX224" i="3" s="1"/>
  <c r="DX225" i="3" s="1"/>
  <c r="DX226" i="3" s="1"/>
  <c r="DX227" i="3" s="1"/>
  <c r="DX228" i="3" s="1"/>
  <c r="DX229" i="3" s="1"/>
  <c r="DX230" i="3" s="1"/>
  <c r="DX231" i="3" s="1"/>
  <c r="DX232" i="3" s="1"/>
  <c r="DX233" i="3" s="1"/>
  <c r="DX234" i="3" s="1"/>
  <c r="DX235" i="3" s="1"/>
  <c r="DX236" i="3" s="1"/>
  <c r="DX237" i="3" s="1"/>
  <c r="DX238" i="3" s="1"/>
  <c r="DX239" i="3" s="1"/>
  <c r="DX240" i="3" s="1"/>
  <c r="DX241" i="3" s="1"/>
  <c r="DX242" i="3" s="1"/>
  <c r="DX243" i="3" s="1"/>
  <c r="DX244" i="3" s="1"/>
  <c r="DX245" i="3" s="1"/>
  <c r="DX246" i="3" s="1"/>
  <c r="DX247" i="3" s="1"/>
  <c r="DX248" i="3" s="1"/>
  <c r="DX249" i="3" s="1"/>
  <c r="DX250" i="3" s="1"/>
  <c r="DX251" i="3" s="1"/>
  <c r="DX252" i="3" s="1"/>
  <c r="DX253" i="3" s="1"/>
  <c r="DX254" i="3" s="1"/>
  <c r="DX255" i="3" s="1"/>
  <c r="DX256" i="3" s="1"/>
  <c r="DX257" i="3" s="1"/>
  <c r="DX258" i="3" s="1"/>
  <c r="DX259" i="3" s="1"/>
  <c r="DX260" i="3" s="1"/>
  <c r="DX261" i="3" s="1"/>
  <c r="DX262" i="3" s="1"/>
  <c r="DX263" i="3" s="1"/>
  <c r="DX264" i="3" s="1"/>
  <c r="DX265" i="3" s="1"/>
  <c r="DX266" i="3" s="1"/>
  <c r="DX267" i="3" s="1"/>
  <c r="DX268" i="3" s="1"/>
  <c r="DX269" i="3" s="1"/>
  <c r="DX270" i="3" s="1"/>
  <c r="DX271" i="3" s="1"/>
  <c r="DX272" i="3" s="1"/>
  <c r="DX273" i="3" s="1"/>
  <c r="DX274" i="3" s="1"/>
  <c r="DX275" i="3" s="1"/>
  <c r="DX276" i="3" s="1"/>
  <c r="DX277" i="3" s="1"/>
  <c r="DX278" i="3" s="1"/>
  <c r="DX279" i="3" s="1"/>
  <c r="DX280" i="3" s="1"/>
  <c r="DX281" i="3" s="1"/>
  <c r="DX282" i="3" s="1"/>
  <c r="DX283" i="3" s="1"/>
  <c r="DX284" i="3" s="1"/>
  <c r="DX285" i="3" s="1"/>
  <c r="DX286" i="3" s="1"/>
  <c r="DX287" i="3" s="1"/>
  <c r="DX288" i="3" s="1"/>
  <c r="DX289" i="3" s="1"/>
  <c r="DX290" i="3" s="1"/>
  <c r="DX291" i="3" s="1"/>
  <c r="DX292" i="3" s="1"/>
  <c r="DX293" i="3" s="1"/>
  <c r="DX294" i="3" s="1"/>
  <c r="DX295" i="3" s="1"/>
  <c r="DX296" i="3" s="1"/>
  <c r="DX297" i="3" s="1"/>
  <c r="DX298" i="3" s="1"/>
  <c r="DX299" i="3" s="1"/>
  <c r="DX300" i="3" s="1"/>
  <c r="DX301" i="3" s="1"/>
  <c r="DX302" i="3" s="1"/>
  <c r="DX303" i="3" s="1"/>
  <c r="DX304" i="3" s="1"/>
  <c r="DX305" i="3" s="1"/>
  <c r="DX306" i="3" s="1"/>
  <c r="DX307" i="3" s="1"/>
  <c r="DX308" i="3" s="1"/>
  <c r="DX309" i="3" s="1"/>
  <c r="DX310" i="3" s="1"/>
  <c r="DX311" i="3" s="1"/>
  <c r="DX312" i="3" s="1"/>
  <c r="DX313" i="3" s="1"/>
  <c r="DY161" i="3"/>
  <c r="DY162" i="3" s="1"/>
  <c r="DY163" i="3" s="1"/>
  <c r="DY164" i="3" s="1"/>
  <c r="DY165" i="3" s="1"/>
  <c r="DY166" i="3" s="1"/>
  <c r="DY167" i="3" s="1"/>
  <c r="DY168" i="3" s="1"/>
  <c r="DY169" i="3" s="1"/>
  <c r="DY170" i="3" s="1"/>
  <c r="DY171" i="3" s="1"/>
  <c r="DY172" i="3" s="1"/>
  <c r="DY173" i="3" s="1"/>
  <c r="DY174" i="3" s="1"/>
  <c r="DY175" i="3" s="1"/>
  <c r="DY176" i="3" s="1"/>
  <c r="DY177" i="3" s="1"/>
  <c r="DY178" i="3" s="1"/>
  <c r="DY179" i="3" s="1"/>
  <c r="DY180" i="3" s="1"/>
  <c r="DY181" i="3" s="1"/>
  <c r="DY182" i="3" s="1"/>
  <c r="DY183" i="3" s="1"/>
  <c r="DY184" i="3" s="1"/>
  <c r="DY185" i="3" s="1"/>
  <c r="DY186" i="3" s="1"/>
  <c r="DY187" i="3" s="1"/>
  <c r="DY188" i="3" s="1"/>
  <c r="DY189" i="3" s="1"/>
  <c r="DY190" i="3" s="1"/>
  <c r="DY191" i="3" s="1"/>
  <c r="DY192" i="3" s="1"/>
  <c r="DY193" i="3" s="1"/>
  <c r="DY194" i="3" s="1"/>
  <c r="DY195" i="3" s="1"/>
  <c r="DY196" i="3" s="1"/>
  <c r="DY197" i="3" s="1"/>
  <c r="DY198" i="3" s="1"/>
  <c r="DY199" i="3" s="1"/>
  <c r="DY200" i="3" s="1"/>
  <c r="DY201" i="3" s="1"/>
  <c r="DY202" i="3" s="1"/>
  <c r="DY203" i="3" s="1"/>
  <c r="DY204" i="3" s="1"/>
  <c r="DY205" i="3" s="1"/>
  <c r="DY206" i="3" s="1"/>
  <c r="DY207" i="3" s="1"/>
  <c r="DY208" i="3" s="1"/>
  <c r="DY209" i="3" s="1"/>
  <c r="DY210" i="3" s="1"/>
  <c r="DY211" i="3" s="1"/>
  <c r="DY212" i="3" s="1"/>
  <c r="DY213" i="3" s="1"/>
  <c r="DY214" i="3" s="1"/>
  <c r="DY215" i="3" s="1"/>
  <c r="DY216" i="3" s="1"/>
  <c r="DY217" i="3" s="1"/>
  <c r="DY218" i="3" s="1"/>
  <c r="DY219" i="3" s="1"/>
  <c r="DY220" i="3" s="1"/>
  <c r="DY221" i="3" s="1"/>
  <c r="DY222" i="3" s="1"/>
  <c r="DY223" i="3" s="1"/>
  <c r="DY224" i="3" s="1"/>
  <c r="DY225" i="3" s="1"/>
  <c r="DY226" i="3" s="1"/>
  <c r="DY227" i="3" s="1"/>
  <c r="DY228" i="3" s="1"/>
  <c r="DY229" i="3" s="1"/>
  <c r="DY230" i="3" s="1"/>
  <c r="DY231" i="3" s="1"/>
  <c r="DY232" i="3" s="1"/>
  <c r="DY233" i="3" s="1"/>
  <c r="DY234" i="3" s="1"/>
  <c r="DY235" i="3" s="1"/>
  <c r="DY236" i="3" s="1"/>
  <c r="DY237" i="3" s="1"/>
  <c r="DY238" i="3" s="1"/>
  <c r="DY239" i="3" s="1"/>
  <c r="DY240" i="3" s="1"/>
  <c r="DY241" i="3" s="1"/>
  <c r="DY242" i="3" s="1"/>
  <c r="DY243" i="3" s="1"/>
  <c r="DY244" i="3" s="1"/>
  <c r="DY245" i="3" s="1"/>
  <c r="DY246" i="3" s="1"/>
  <c r="DY247" i="3" s="1"/>
  <c r="DY248" i="3" s="1"/>
  <c r="DY249" i="3" s="1"/>
  <c r="DY250" i="3" s="1"/>
  <c r="DY251" i="3" s="1"/>
  <c r="DY252" i="3" s="1"/>
  <c r="DY253" i="3" s="1"/>
  <c r="DY254" i="3" s="1"/>
  <c r="DY255" i="3" s="1"/>
  <c r="DY256" i="3" s="1"/>
  <c r="DY257" i="3" s="1"/>
  <c r="DY258" i="3" s="1"/>
  <c r="DY259" i="3" s="1"/>
  <c r="DY260" i="3" s="1"/>
  <c r="DY261" i="3" s="1"/>
  <c r="DY262" i="3" s="1"/>
  <c r="DY263" i="3" s="1"/>
  <c r="DY264" i="3" s="1"/>
  <c r="DY265" i="3" s="1"/>
  <c r="DY266" i="3" s="1"/>
  <c r="DY267" i="3" s="1"/>
  <c r="DY268" i="3" s="1"/>
  <c r="DY269" i="3" s="1"/>
  <c r="DY270" i="3" s="1"/>
  <c r="DY271" i="3" s="1"/>
  <c r="DY272" i="3" s="1"/>
  <c r="DY273" i="3" s="1"/>
  <c r="DY274" i="3" s="1"/>
  <c r="DY275" i="3" s="1"/>
  <c r="DY276" i="3" s="1"/>
  <c r="DY277" i="3" s="1"/>
  <c r="DY278" i="3" s="1"/>
  <c r="DY279" i="3" s="1"/>
  <c r="DY280" i="3" s="1"/>
  <c r="DY281" i="3" s="1"/>
  <c r="DY282" i="3" s="1"/>
  <c r="DY283" i="3" s="1"/>
  <c r="DY284" i="3" s="1"/>
  <c r="DY285" i="3" s="1"/>
  <c r="DY286" i="3" s="1"/>
  <c r="DY287" i="3" s="1"/>
  <c r="DY288" i="3" s="1"/>
  <c r="DY289" i="3" s="1"/>
  <c r="DY290" i="3" s="1"/>
  <c r="DY291" i="3" s="1"/>
  <c r="DY292" i="3" s="1"/>
  <c r="DY293" i="3" s="1"/>
  <c r="DY294" i="3" s="1"/>
  <c r="DY295" i="3" s="1"/>
  <c r="DY296" i="3" s="1"/>
  <c r="DY297" i="3" s="1"/>
  <c r="DY298" i="3" s="1"/>
  <c r="DY299" i="3" s="1"/>
  <c r="DY300" i="3" s="1"/>
  <c r="DY301" i="3" s="1"/>
  <c r="DY302" i="3" s="1"/>
  <c r="DY303" i="3" s="1"/>
  <c r="DY304" i="3" s="1"/>
  <c r="DY305" i="3" s="1"/>
  <c r="DY306" i="3" s="1"/>
  <c r="DY307" i="3" s="1"/>
  <c r="DY308" i="3" s="1"/>
  <c r="DY309" i="3" s="1"/>
  <c r="DY310" i="3" s="1"/>
  <c r="DY311" i="3" s="1"/>
  <c r="DY312" i="3" s="1"/>
  <c r="DY313" i="3" s="1"/>
  <c r="DZ161" i="3"/>
  <c r="DZ162" i="3" s="1"/>
  <c r="DZ163" i="3" s="1"/>
  <c r="DZ164" i="3" s="1"/>
  <c r="DZ165" i="3" s="1"/>
  <c r="DZ166" i="3" s="1"/>
  <c r="DZ167" i="3" s="1"/>
  <c r="DZ168" i="3" s="1"/>
  <c r="DZ169" i="3" s="1"/>
  <c r="DZ170" i="3" s="1"/>
  <c r="DZ171" i="3" s="1"/>
  <c r="DZ172" i="3" s="1"/>
  <c r="DZ173" i="3" s="1"/>
  <c r="DZ174" i="3" s="1"/>
  <c r="DZ175" i="3" s="1"/>
  <c r="DZ176" i="3" s="1"/>
  <c r="DZ177" i="3" s="1"/>
  <c r="DZ178" i="3" s="1"/>
  <c r="DZ179" i="3" s="1"/>
  <c r="DZ180" i="3" s="1"/>
  <c r="DZ181" i="3" s="1"/>
  <c r="DZ182" i="3" s="1"/>
  <c r="DZ183" i="3" s="1"/>
  <c r="DZ184" i="3" s="1"/>
  <c r="DZ185" i="3" s="1"/>
  <c r="DZ186" i="3" s="1"/>
  <c r="DZ187" i="3" s="1"/>
  <c r="DZ188" i="3" s="1"/>
  <c r="DZ189" i="3" s="1"/>
  <c r="DZ190" i="3" s="1"/>
  <c r="DZ191" i="3" s="1"/>
  <c r="DZ192" i="3" s="1"/>
  <c r="DZ193" i="3" s="1"/>
  <c r="DZ194" i="3" s="1"/>
  <c r="DZ195" i="3" s="1"/>
  <c r="DZ196" i="3" s="1"/>
  <c r="DZ197" i="3" s="1"/>
  <c r="DZ198" i="3" s="1"/>
  <c r="DZ199" i="3" s="1"/>
  <c r="DZ200" i="3" s="1"/>
  <c r="DZ201" i="3" s="1"/>
  <c r="DZ202" i="3" s="1"/>
  <c r="DZ203" i="3" s="1"/>
  <c r="DZ204" i="3" s="1"/>
  <c r="DZ205" i="3" s="1"/>
  <c r="DZ206" i="3" s="1"/>
  <c r="DZ207" i="3" s="1"/>
  <c r="DZ208" i="3" s="1"/>
  <c r="DZ209" i="3" s="1"/>
  <c r="DZ210" i="3" s="1"/>
  <c r="DZ211" i="3" s="1"/>
  <c r="DZ212" i="3" s="1"/>
  <c r="DZ213" i="3" s="1"/>
  <c r="DZ214" i="3" s="1"/>
  <c r="DZ215" i="3" s="1"/>
  <c r="DZ216" i="3" s="1"/>
  <c r="DZ217" i="3" s="1"/>
  <c r="DZ218" i="3" s="1"/>
  <c r="DZ219" i="3" s="1"/>
  <c r="DZ220" i="3" s="1"/>
  <c r="DZ221" i="3" s="1"/>
  <c r="DZ222" i="3" s="1"/>
  <c r="DZ223" i="3" s="1"/>
  <c r="DZ224" i="3" s="1"/>
  <c r="DZ225" i="3" s="1"/>
  <c r="DZ226" i="3" s="1"/>
  <c r="DZ227" i="3" s="1"/>
  <c r="DZ228" i="3" s="1"/>
  <c r="DZ229" i="3" s="1"/>
  <c r="DZ230" i="3" s="1"/>
  <c r="DZ231" i="3" s="1"/>
  <c r="DZ232" i="3" s="1"/>
  <c r="DZ233" i="3" s="1"/>
  <c r="DZ234" i="3" s="1"/>
  <c r="DZ235" i="3" s="1"/>
  <c r="DZ236" i="3" s="1"/>
  <c r="DZ237" i="3" s="1"/>
  <c r="DZ238" i="3" s="1"/>
  <c r="DZ239" i="3" s="1"/>
  <c r="DZ240" i="3" s="1"/>
  <c r="DZ241" i="3" s="1"/>
  <c r="DZ242" i="3" s="1"/>
  <c r="DZ243" i="3" s="1"/>
  <c r="DZ244" i="3" s="1"/>
  <c r="DZ245" i="3" s="1"/>
  <c r="DZ246" i="3" s="1"/>
  <c r="DZ247" i="3" s="1"/>
  <c r="DZ248" i="3" s="1"/>
  <c r="DZ249" i="3" s="1"/>
  <c r="DZ250" i="3" s="1"/>
  <c r="DZ251" i="3" s="1"/>
  <c r="DZ252" i="3" s="1"/>
  <c r="DZ253" i="3" s="1"/>
  <c r="DZ254" i="3" s="1"/>
  <c r="DZ255" i="3" s="1"/>
  <c r="DZ256" i="3" s="1"/>
  <c r="DZ257" i="3" s="1"/>
  <c r="DZ258" i="3" s="1"/>
  <c r="DZ259" i="3" s="1"/>
  <c r="DZ260" i="3" s="1"/>
  <c r="DZ261" i="3" s="1"/>
  <c r="DZ262" i="3" s="1"/>
  <c r="DZ263" i="3" s="1"/>
  <c r="DZ264" i="3" s="1"/>
  <c r="DZ265" i="3" s="1"/>
  <c r="DZ266" i="3" s="1"/>
  <c r="DZ267" i="3" s="1"/>
  <c r="DZ268" i="3" s="1"/>
  <c r="DZ269" i="3" s="1"/>
  <c r="DZ270" i="3" s="1"/>
  <c r="DZ271" i="3" s="1"/>
  <c r="DZ272" i="3" s="1"/>
  <c r="DZ273" i="3" s="1"/>
  <c r="DZ274" i="3" s="1"/>
  <c r="DZ275" i="3" s="1"/>
  <c r="DZ276" i="3" s="1"/>
  <c r="DZ277" i="3" s="1"/>
  <c r="DZ278" i="3" s="1"/>
  <c r="DZ279" i="3" s="1"/>
  <c r="DZ280" i="3" s="1"/>
  <c r="DZ281" i="3" s="1"/>
  <c r="DZ282" i="3" s="1"/>
  <c r="DZ283" i="3" s="1"/>
  <c r="DZ284" i="3" s="1"/>
  <c r="DZ285" i="3" s="1"/>
  <c r="DZ286" i="3" s="1"/>
  <c r="DZ287" i="3" s="1"/>
  <c r="DZ288" i="3" s="1"/>
  <c r="DZ289" i="3" s="1"/>
  <c r="DZ290" i="3" s="1"/>
  <c r="DZ291" i="3" s="1"/>
  <c r="DZ292" i="3" s="1"/>
  <c r="DZ293" i="3" s="1"/>
  <c r="DZ294" i="3" s="1"/>
  <c r="DZ295" i="3" s="1"/>
  <c r="DZ296" i="3" s="1"/>
  <c r="DZ297" i="3" s="1"/>
  <c r="DZ298" i="3" s="1"/>
  <c r="DZ299" i="3" s="1"/>
  <c r="DZ300" i="3" s="1"/>
  <c r="DZ301" i="3" s="1"/>
  <c r="DZ302" i="3" s="1"/>
  <c r="DZ303" i="3" s="1"/>
  <c r="DZ304" i="3" s="1"/>
  <c r="DZ305" i="3" s="1"/>
  <c r="DZ306" i="3" s="1"/>
  <c r="DZ307" i="3" s="1"/>
  <c r="DZ308" i="3" s="1"/>
  <c r="DZ309" i="3" s="1"/>
  <c r="DZ310" i="3" s="1"/>
  <c r="DZ311" i="3" s="1"/>
  <c r="DZ312" i="3" s="1"/>
  <c r="DZ313" i="3" s="1"/>
  <c r="EA161" i="3"/>
  <c r="EA162" i="3" s="1"/>
  <c r="EA163" i="3" s="1"/>
  <c r="EA164" i="3" s="1"/>
  <c r="EA165" i="3" s="1"/>
  <c r="EA166" i="3" s="1"/>
  <c r="EA167" i="3" s="1"/>
  <c r="EA168" i="3" s="1"/>
  <c r="EA169" i="3" s="1"/>
  <c r="EA170" i="3" s="1"/>
  <c r="EA171" i="3" s="1"/>
  <c r="EA172" i="3" s="1"/>
  <c r="EA173" i="3" s="1"/>
  <c r="EA174" i="3" s="1"/>
  <c r="EA175" i="3" s="1"/>
  <c r="EA176" i="3" s="1"/>
  <c r="EA177" i="3" s="1"/>
  <c r="EA178" i="3" s="1"/>
  <c r="EA179" i="3" s="1"/>
  <c r="EA180" i="3" s="1"/>
  <c r="EA181" i="3" s="1"/>
  <c r="EA182" i="3" s="1"/>
  <c r="EA183" i="3" s="1"/>
  <c r="EA184" i="3" s="1"/>
  <c r="EA185" i="3" s="1"/>
  <c r="EA186" i="3" s="1"/>
  <c r="EA187" i="3" s="1"/>
  <c r="EA188" i="3" s="1"/>
  <c r="EA189" i="3" s="1"/>
  <c r="EA190" i="3" s="1"/>
  <c r="EA191" i="3" s="1"/>
  <c r="EA192" i="3" s="1"/>
  <c r="EA193" i="3" s="1"/>
  <c r="EA194" i="3" s="1"/>
  <c r="EA195" i="3" s="1"/>
  <c r="EA196" i="3" s="1"/>
  <c r="EA197" i="3" s="1"/>
  <c r="EA198" i="3" s="1"/>
  <c r="EA199" i="3" s="1"/>
  <c r="EA200" i="3" s="1"/>
  <c r="EA201" i="3" s="1"/>
  <c r="EA202" i="3" s="1"/>
  <c r="EA203" i="3" s="1"/>
  <c r="EA204" i="3" s="1"/>
  <c r="EA205" i="3" s="1"/>
  <c r="EA206" i="3" s="1"/>
  <c r="EA207" i="3" s="1"/>
  <c r="EA208" i="3" s="1"/>
  <c r="EA209" i="3" s="1"/>
  <c r="EA210" i="3" s="1"/>
  <c r="EA211" i="3" s="1"/>
  <c r="EA212" i="3" s="1"/>
  <c r="EA213" i="3" s="1"/>
  <c r="EA214" i="3" s="1"/>
  <c r="EA215" i="3" s="1"/>
  <c r="EA216" i="3" s="1"/>
  <c r="EA217" i="3" s="1"/>
  <c r="EA218" i="3" s="1"/>
  <c r="EA219" i="3" s="1"/>
  <c r="EA220" i="3" s="1"/>
  <c r="EA221" i="3" s="1"/>
  <c r="EA222" i="3" s="1"/>
  <c r="EA223" i="3" s="1"/>
  <c r="EA224" i="3" s="1"/>
  <c r="EA225" i="3" s="1"/>
  <c r="EA226" i="3" s="1"/>
  <c r="EA227" i="3" s="1"/>
  <c r="EA228" i="3" s="1"/>
  <c r="EA229" i="3" s="1"/>
  <c r="EA230" i="3" s="1"/>
  <c r="EA231" i="3" s="1"/>
  <c r="EA232" i="3" s="1"/>
  <c r="EA233" i="3" s="1"/>
  <c r="EA234" i="3" s="1"/>
  <c r="EA235" i="3" s="1"/>
  <c r="EA236" i="3" s="1"/>
  <c r="EA237" i="3" s="1"/>
  <c r="EA238" i="3" s="1"/>
  <c r="EA239" i="3" s="1"/>
  <c r="EA240" i="3" s="1"/>
  <c r="EA241" i="3" s="1"/>
  <c r="EA242" i="3" s="1"/>
  <c r="EA243" i="3" s="1"/>
  <c r="EA244" i="3" s="1"/>
  <c r="EA245" i="3" s="1"/>
  <c r="EA246" i="3" s="1"/>
  <c r="EA247" i="3" s="1"/>
  <c r="EA248" i="3" s="1"/>
  <c r="EA249" i="3" s="1"/>
  <c r="EA250" i="3" s="1"/>
  <c r="EA251" i="3" s="1"/>
  <c r="EA252" i="3" s="1"/>
  <c r="EA253" i="3" s="1"/>
  <c r="EA254" i="3" s="1"/>
  <c r="EA255" i="3" s="1"/>
  <c r="EA256" i="3" s="1"/>
  <c r="EA257" i="3" s="1"/>
  <c r="EA258" i="3" s="1"/>
  <c r="EA259" i="3" s="1"/>
  <c r="EA260" i="3" s="1"/>
  <c r="EA261" i="3" s="1"/>
  <c r="EA262" i="3" s="1"/>
  <c r="EA263" i="3" s="1"/>
  <c r="EA264" i="3" s="1"/>
  <c r="EA265" i="3" s="1"/>
  <c r="EA266" i="3" s="1"/>
  <c r="EA267" i="3" s="1"/>
  <c r="EA268" i="3" s="1"/>
  <c r="EA269" i="3" s="1"/>
  <c r="EA270" i="3" s="1"/>
  <c r="EA271" i="3" s="1"/>
  <c r="EA272" i="3" s="1"/>
  <c r="EA273" i="3" s="1"/>
  <c r="EA274" i="3" s="1"/>
  <c r="EA275" i="3" s="1"/>
  <c r="EA276" i="3" s="1"/>
  <c r="EA277" i="3" s="1"/>
  <c r="EA278" i="3" s="1"/>
  <c r="EA279" i="3" s="1"/>
  <c r="EA280" i="3" s="1"/>
  <c r="EA281" i="3" s="1"/>
  <c r="EA282" i="3" s="1"/>
  <c r="EA283" i="3" s="1"/>
  <c r="EA284" i="3" s="1"/>
  <c r="EA285" i="3" s="1"/>
  <c r="EA286" i="3" s="1"/>
  <c r="EA287" i="3" s="1"/>
  <c r="EA288" i="3" s="1"/>
  <c r="EA289" i="3" s="1"/>
  <c r="EA290" i="3" s="1"/>
  <c r="EA291" i="3" s="1"/>
  <c r="EA292" i="3" s="1"/>
  <c r="EA293" i="3" s="1"/>
  <c r="EA294" i="3" s="1"/>
  <c r="EA295" i="3" s="1"/>
  <c r="EA296" i="3" s="1"/>
  <c r="EA297" i="3" s="1"/>
  <c r="EA298" i="3" s="1"/>
  <c r="EA299" i="3" s="1"/>
  <c r="EA300" i="3" s="1"/>
  <c r="EA301" i="3" s="1"/>
  <c r="EA302" i="3" s="1"/>
  <c r="EA303" i="3" s="1"/>
  <c r="EA304" i="3" s="1"/>
  <c r="EA305" i="3" s="1"/>
  <c r="EA306" i="3" s="1"/>
  <c r="EA307" i="3" s="1"/>
  <c r="EA308" i="3" s="1"/>
  <c r="EA309" i="3" s="1"/>
  <c r="EA310" i="3" s="1"/>
  <c r="EA311" i="3" s="1"/>
  <c r="EA312" i="3" s="1"/>
  <c r="EA313" i="3" s="1"/>
  <c r="EB161" i="3"/>
  <c r="EB162" i="3" s="1"/>
  <c r="EB163" i="3" s="1"/>
  <c r="EB164" i="3" s="1"/>
  <c r="EB165" i="3" s="1"/>
  <c r="EB166" i="3" s="1"/>
  <c r="EB167" i="3" s="1"/>
  <c r="EB168" i="3" s="1"/>
  <c r="EB169" i="3" s="1"/>
  <c r="EB170" i="3" s="1"/>
  <c r="EB171" i="3" s="1"/>
  <c r="EB172" i="3" s="1"/>
  <c r="EB173" i="3" s="1"/>
  <c r="EB174" i="3" s="1"/>
  <c r="EB175" i="3" s="1"/>
  <c r="EB176" i="3" s="1"/>
  <c r="EB177" i="3" s="1"/>
  <c r="EB178" i="3" s="1"/>
  <c r="EB179" i="3" s="1"/>
  <c r="EB180" i="3" s="1"/>
  <c r="EB181" i="3" s="1"/>
  <c r="EB182" i="3" s="1"/>
  <c r="EB183" i="3" s="1"/>
  <c r="EB184" i="3" s="1"/>
  <c r="EB185" i="3" s="1"/>
  <c r="EB186" i="3" s="1"/>
  <c r="EB187" i="3" s="1"/>
  <c r="EB188" i="3" s="1"/>
  <c r="EB189" i="3" s="1"/>
  <c r="EB190" i="3" s="1"/>
  <c r="EB191" i="3" s="1"/>
  <c r="EB192" i="3" s="1"/>
  <c r="EB193" i="3" s="1"/>
  <c r="EB194" i="3" s="1"/>
  <c r="EB195" i="3" s="1"/>
  <c r="EB196" i="3" s="1"/>
  <c r="EB197" i="3" s="1"/>
  <c r="EB198" i="3" s="1"/>
  <c r="EB199" i="3" s="1"/>
  <c r="EB200" i="3" s="1"/>
  <c r="EB201" i="3" s="1"/>
  <c r="EB202" i="3" s="1"/>
  <c r="EB203" i="3" s="1"/>
  <c r="EB204" i="3" s="1"/>
  <c r="EB205" i="3" s="1"/>
  <c r="EB206" i="3" s="1"/>
  <c r="EB207" i="3" s="1"/>
  <c r="EB208" i="3" s="1"/>
  <c r="EB209" i="3" s="1"/>
  <c r="EB210" i="3" s="1"/>
  <c r="EB211" i="3" s="1"/>
  <c r="EB212" i="3" s="1"/>
  <c r="EB213" i="3" s="1"/>
  <c r="EB214" i="3" s="1"/>
  <c r="EB215" i="3" s="1"/>
  <c r="EB216" i="3" s="1"/>
  <c r="EB217" i="3" s="1"/>
  <c r="EB218" i="3" s="1"/>
  <c r="EB219" i="3" s="1"/>
  <c r="EB220" i="3" s="1"/>
  <c r="EB221" i="3" s="1"/>
  <c r="EB222" i="3" s="1"/>
  <c r="EB223" i="3" s="1"/>
  <c r="EB224" i="3" s="1"/>
  <c r="EB225" i="3" s="1"/>
  <c r="EB226" i="3" s="1"/>
  <c r="EB227" i="3" s="1"/>
  <c r="EB228" i="3" s="1"/>
  <c r="EB229" i="3" s="1"/>
  <c r="EB230" i="3" s="1"/>
  <c r="EB231" i="3" s="1"/>
  <c r="EB232" i="3" s="1"/>
  <c r="EB233" i="3" s="1"/>
  <c r="EB234" i="3" s="1"/>
  <c r="EB235" i="3" s="1"/>
  <c r="EB236" i="3" s="1"/>
  <c r="EB237" i="3" s="1"/>
  <c r="EB238" i="3" s="1"/>
  <c r="EB239" i="3" s="1"/>
  <c r="EB240" i="3" s="1"/>
  <c r="EB241" i="3" s="1"/>
  <c r="EB242" i="3" s="1"/>
  <c r="EB243" i="3" s="1"/>
  <c r="EB244" i="3" s="1"/>
  <c r="EB245" i="3" s="1"/>
  <c r="EB246" i="3" s="1"/>
  <c r="EB247" i="3" s="1"/>
  <c r="EB248" i="3" s="1"/>
  <c r="EB249" i="3" s="1"/>
  <c r="EB250" i="3" s="1"/>
  <c r="EB251" i="3" s="1"/>
  <c r="EB252" i="3" s="1"/>
  <c r="EB253" i="3" s="1"/>
  <c r="EB254" i="3" s="1"/>
  <c r="EB255" i="3" s="1"/>
  <c r="EB256" i="3" s="1"/>
  <c r="EB257" i="3" s="1"/>
  <c r="EB258" i="3" s="1"/>
  <c r="EB259" i="3" s="1"/>
  <c r="EB260" i="3" s="1"/>
  <c r="EB261" i="3" s="1"/>
  <c r="EB262" i="3" s="1"/>
  <c r="EB263" i="3" s="1"/>
  <c r="EB264" i="3" s="1"/>
  <c r="EB265" i="3" s="1"/>
  <c r="EB266" i="3" s="1"/>
  <c r="EB267" i="3" s="1"/>
  <c r="EB268" i="3" s="1"/>
  <c r="EB269" i="3" s="1"/>
  <c r="EB270" i="3" s="1"/>
  <c r="EB271" i="3" s="1"/>
  <c r="EB272" i="3" s="1"/>
  <c r="EB273" i="3" s="1"/>
  <c r="EB274" i="3" s="1"/>
  <c r="EB275" i="3" s="1"/>
  <c r="EB276" i="3" s="1"/>
  <c r="EB277" i="3" s="1"/>
  <c r="EB278" i="3" s="1"/>
  <c r="EB279" i="3" s="1"/>
  <c r="EB280" i="3" s="1"/>
  <c r="EB281" i="3" s="1"/>
  <c r="EB282" i="3" s="1"/>
  <c r="EB283" i="3" s="1"/>
  <c r="EB284" i="3" s="1"/>
  <c r="EB285" i="3" s="1"/>
  <c r="EB286" i="3" s="1"/>
  <c r="EB287" i="3" s="1"/>
  <c r="EB288" i="3" s="1"/>
  <c r="EB289" i="3" s="1"/>
  <c r="EB290" i="3" s="1"/>
  <c r="EB291" i="3" s="1"/>
  <c r="EB292" i="3" s="1"/>
  <c r="EB293" i="3" s="1"/>
  <c r="EB294" i="3" s="1"/>
  <c r="EB295" i="3" s="1"/>
  <c r="EB296" i="3" s="1"/>
  <c r="EB297" i="3" s="1"/>
  <c r="EB298" i="3" s="1"/>
  <c r="EB299" i="3" s="1"/>
  <c r="EB300" i="3" s="1"/>
  <c r="EB301" i="3" s="1"/>
  <c r="EB302" i="3" s="1"/>
  <c r="EB303" i="3" s="1"/>
  <c r="EB304" i="3" s="1"/>
  <c r="EB305" i="3" s="1"/>
  <c r="EB306" i="3" s="1"/>
  <c r="EB307" i="3" s="1"/>
  <c r="EB308" i="3" s="1"/>
  <c r="EB309" i="3" s="1"/>
  <c r="EB310" i="3" s="1"/>
  <c r="EB311" i="3" s="1"/>
  <c r="EB312" i="3" s="1"/>
  <c r="EB313" i="3" s="1"/>
  <c r="EC161" i="3"/>
  <c r="EC162" i="3" s="1"/>
  <c r="EC163" i="3" s="1"/>
  <c r="EC164" i="3" s="1"/>
  <c r="EC165" i="3" s="1"/>
  <c r="EC166" i="3" s="1"/>
  <c r="EC167" i="3" s="1"/>
  <c r="EC168" i="3" s="1"/>
  <c r="EC169" i="3" s="1"/>
  <c r="EC170" i="3" s="1"/>
  <c r="EC171" i="3" s="1"/>
  <c r="EC172" i="3" s="1"/>
  <c r="EC173" i="3" s="1"/>
  <c r="EC174" i="3" s="1"/>
  <c r="EC175" i="3" s="1"/>
  <c r="EC176" i="3" s="1"/>
  <c r="EC177" i="3" s="1"/>
  <c r="EC178" i="3" s="1"/>
  <c r="EC179" i="3" s="1"/>
  <c r="EC180" i="3" s="1"/>
  <c r="EC181" i="3" s="1"/>
  <c r="EC182" i="3" s="1"/>
  <c r="EC183" i="3" s="1"/>
  <c r="EC184" i="3" s="1"/>
  <c r="EC185" i="3" s="1"/>
  <c r="EC186" i="3" s="1"/>
  <c r="EC187" i="3" s="1"/>
  <c r="EC188" i="3" s="1"/>
  <c r="EC189" i="3" s="1"/>
  <c r="EC190" i="3" s="1"/>
  <c r="EC191" i="3" s="1"/>
  <c r="EC192" i="3" s="1"/>
  <c r="EC193" i="3" s="1"/>
  <c r="EC194" i="3" s="1"/>
  <c r="EC195" i="3" s="1"/>
  <c r="EC196" i="3" s="1"/>
  <c r="EC197" i="3" s="1"/>
  <c r="EC198" i="3" s="1"/>
  <c r="EC199" i="3" s="1"/>
  <c r="EC200" i="3" s="1"/>
  <c r="EC201" i="3" s="1"/>
  <c r="EC202" i="3" s="1"/>
  <c r="EC203" i="3" s="1"/>
  <c r="EC204" i="3" s="1"/>
  <c r="EC205" i="3" s="1"/>
  <c r="EC206" i="3" s="1"/>
  <c r="EC207" i="3" s="1"/>
  <c r="EC208" i="3" s="1"/>
  <c r="EC209" i="3" s="1"/>
  <c r="EC210" i="3" s="1"/>
  <c r="EC211" i="3" s="1"/>
  <c r="EC212" i="3" s="1"/>
  <c r="EC213" i="3" s="1"/>
  <c r="EC214" i="3" s="1"/>
  <c r="EC215" i="3" s="1"/>
  <c r="EC216" i="3" s="1"/>
  <c r="EC217" i="3" s="1"/>
  <c r="EC218" i="3" s="1"/>
  <c r="EC219" i="3" s="1"/>
  <c r="EC220" i="3" s="1"/>
  <c r="EC221" i="3" s="1"/>
  <c r="EC222" i="3" s="1"/>
  <c r="EC223" i="3" s="1"/>
  <c r="EC224" i="3" s="1"/>
  <c r="EC225" i="3" s="1"/>
  <c r="EC226" i="3" s="1"/>
  <c r="EC227" i="3" s="1"/>
  <c r="EC228" i="3" s="1"/>
  <c r="EC229" i="3" s="1"/>
  <c r="EC230" i="3" s="1"/>
  <c r="EC231" i="3" s="1"/>
  <c r="EC232" i="3" s="1"/>
  <c r="EC233" i="3" s="1"/>
  <c r="EC234" i="3" s="1"/>
  <c r="EC235" i="3" s="1"/>
  <c r="EC236" i="3" s="1"/>
  <c r="EC237" i="3" s="1"/>
  <c r="EC238" i="3" s="1"/>
  <c r="EC239" i="3" s="1"/>
  <c r="EC240" i="3" s="1"/>
  <c r="EC241" i="3" s="1"/>
  <c r="EC242" i="3" s="1"/>
  <c r="EC243" i="3" s="1"/>
  <c r="EC244" i="3" s="1"/>
  <c r="EC245" i="3" s="1"/>
  <c r="EC246" i="3" s="1"/>
  <c r="EC247" i="3" s="1"/>
  <c r="EC248" i="3" s="1"/>
  <c r="EC249" i="3" s="1"/>
  <c r="EC250" i="3" s="1"/>
  <c r="EC251" i="3" s="1"/>
  <c r="EC252" i="3" s="1"/>
  <c r="EC253" i="3" s="1"/>
  <c r="EC254" i="3" s="1"/>
  <c r="EC255" i="3" s="1"/>
  <c r="EC256" i="3" s="1"/>
  <c r="EC257" i="3" s="1"/>
  <c r="EC258" i="3" s="1"/>
  <c r="EC259" i="3" s="1"/>
  <c r="EC260" i="3" s="1"/>
  <c r="EC261" i="3" s="1"/>
  <c r="EC262" i="3" s="1"/>
  <c r="EC263" i="3" s="1"/>
  <c r="EC264" i="3" s="1"/>
  <c r="EC265" i="3" s="1"/>
  <c r="EC266" i="3" s="1"/>
  <c r="EC267" i="3" s="1"/>
  <c r="EC268" i="3" s="1"/>
  <c r="EC269" i="3" s="1"/>
  <c r="EC270" i="3" s="1"/>
  <c r="EC271" i="3" s="1"/>
  <c r="EC272" i="3" s="1"/>
  <c r="EC273" i="3" s="1"/>
  <c r="EC274" i="3" s="1"/>
  <c r="EC275" i="3" s="1"/>
  <c r="EC276" i="3" s="1"/>
  <c r="EC277" i="3" s="1"/>
  <c r="EC278" i="3" s="1"/>
  <c r="EC279" i="3" s="1"/>
  <c r="EC280" i="3" s="1"/>
  <c r="EC281" i="3" s="1"/>
  <c r="EC282" i="3" s="1"/>
  <c r="EC283" i="3" s="1"/>
  <c r="EC284" i="3" s="1"/>
  <c r="EC285" i="3" s="1"/>
  <c r="EC286" i="3" s="1"/>
  <c r="EC287" i="3" s="1"/>
  <c r="EC288" i="3" s="1"/>
  <c r="EC289" i="3" s="1"/>
  <c r="EC290" i="3" s="1"/>
  <c r="EC291" i="3" s="1"/>
  <c r="EC292" i="3" s="1"/>
  <c r="EC293" i="3" s="1"/>
  <c r="EC294" i="3" s="1"/>
  <c r="EC295" i="3" s="1"/>
  <c r="EC296" i="3" s="1"/>
  <c r="EC297" i="3" s="1"/>
  <c r="EC298" i="3" s="1"/>
  <c r="EC299" i="3" s="1"/>
  <c r="EC300" i="3" s="1"/>
  <c r="EC301" i="3" s="1"/>
  <c r="EC302" i="3" s="1"/>
  <c r="EC303" i="3" s="1"/>
  <c r="EC304" i="3" s="1"/>
  <c r="EC305" i="3" s="1"/>
  <c r="EC306" i="3" s="1"/>
  <c r="EC307" i="3" s="1"/>
  <c r="EC308" i="3" s="1"/>
  <c r="EC309" i="3" s="1"/>
  <c r="EC310" i="3" s="1"/>
  <c r="EC311" i="3" s="1"/>
  <c r="EC312" i="3" s="1"/>
  <c r="EC313" i="3" s="1"/>
  <c r="ED161" i="3"/>
  <c r="ED162" i="3" s="1"/>
  <c r="ED163" i="3" s="1"/>
  <c r="ED164" i="3" s="1"/>
  <c r="ED165" i="3" s="1"/>
  <c r="ED166" i="3" s="1"/>
  <c r="ED167" i="3" s="1"/>
  <c r="ED168" i="3" s="1"/>
  <c r="ED169" i="3" s="1"/>
  <c r="ED170" i="3" s="1"/>
  <c r="ED171" i="3" s="1"/>
  <c r="ED172" i="3" s="1"/>
  <c r="ED173" i="3" s="1"/>
  <c r="ED174" i="3" s="1"/>
  <c r="ED175" i="3" s="1"/>
  <c r="ED176" i="3" s="1"/>
  <c r="ED177" i="3" s="1"/>
  <c r="ED178" i="3" s="1"/>
  <c r="ED179" i="3" s="1"/>
  <c r="ED180" i="3" s="1"/>
  <c r="ED181" i="3" s="1"/>
  <c r="ED182" i="3" s="1"/>
  <c r="ED183" i="3" s="1"/>
  <c r="ED184" i="3" s="1"/>
  <c r="ED185" i="3" s="1"/>
  <c r="ED186" i="3" s="1"/>
  <c r="ED187" i="3" s="1"/>
  <c r="ED188" i="3" s="1"/>
  <c r="ED189" i="3" s="1"/>
  <c r="ED190" i="3" s="1"/>
  <c r="ED191" i="3" s="1"/>
  <c r="ED192" i="3" s="1"/>
  <c r="ED193" i="3" s="1"/>
  <c r="ED194" i="3" s="1"/>
  <c r="ED195" i="3" s="1"/>
  <c r="ED196" i="3" s="1"/>
  <c r="ED197" i="3" s="1"/>
  <c r="ED198" i="3" s="1"/>
  <c r="ED199" i="3" s="1"/>
  <c r="ED200" i="3" s="1"/>
  <c r="ED201" i="3" s="1"/>
  <c r="ED202" i="3" s="1"/>
  <c r="ED203" i="3" s="1"/>
  <c r="ED204" i="3" s="1"/>
  <c r="ED205" i="3" s="1"/>
  <c r="ED206" i="3" s="1"/>
  <c r="ED207" i="3" s="1"/>
  <c r="ED208" i="3" s="1"/>
  <c r="ED209" i="3" s="1"/>
  <c r="ED210" i="3" s="1"/>
  <c r="ED211" i="3" s="1"/>
  <c r="ED212" i="3" s="1"/>
  <c r="ED213" i="3" s="1"/>
  <c r="ED214" i="3" s="1"/>
  <c r="ED215" i="3" s="1"/>
  <c r="ED216" i="3" s="1"/>
  <c r="ED217" i="3" s="1"/>
  <c r="ED218" i="3" s="1"/>
  <c r="ED219" i="3" s="1"/>
  <c r="ED220" i="3" s="1"/>
  <c r="ED221" i="3" s="1"/>
  <c r="ED222" i="3" s="1"/>
  <c r="ED223" i="3" s="1"/>
  <c r="ED224" i="3" s="1"/>
  <c r="ED225" i="3" s="1"/>
  <c r="ED226" i="3" s="1"/>
  <c r="ED227" i="3" s="1"/>
  <c r="ED228" i="3" s="1"/>
  <c r="ED229" i="3" s="1"/>
  <c r="ED230" i="3" s="1"/>
  <c r="ED231" i="3" s="1"/>
  <c r="ED232" i="3" s="1"/>
  <c r="ED233" i="3" s="1"/>
  <c r="ED234" i="3" s="1"/>
  <c r="ED235" i="3" s="1"/>
  <c r="ED236" i="3" s="1"/>
  <c r="ED237" i="3" s="1"/>
  <c r="ED238" i="3" s="1"/>
  <c r="ED239" i="3" s="1"/>
  <c r="ED240" i="3" s="1"/>
  <c r="ED241" i="3" s="1"/>
  <c r="ED242" i="3" s="1"/>
  <c r="ED243" i="3" s="1"/>
  <c r="ED244" i="3" s="1"/>
  <c r="ED245" i="3" s="1"/>
  <c r="ED246" i="3" s="1"/>
  <c r="ED247" i="3" s="1"/>
  <c r="ED248" i="3" s="1"/>
  <c r="ED249" i="3" s="1"/>
  <c r="ED250" i="3" s="1"/>
  <c r="ED251" i="3" s="1"/>
  <c r="ED252" i="3" s="1"/>
  <c r="ED253" i="3" s="1"/>
  <c r="ED254" i="3" s="1"/>
  <c r="ED255" i="3" s="1"/>
  <c r="ED256" i="3" s="1"/>
  <c r="ED257" i="3" s="1"/>
  <c r="ED258" i="3" s="1"/>
  <c r="ED259" i="3" s="1"/>
  <c r="ED260" i="3" s="1"/>
  <c r="ED261" i="3" s="1"/>
  <c r="ED262" i="3" s="1"/>
  <c r="ED263" i="3" s="1"/>
  <c r="ED264" i="3" s="1"/>
  <c r="ED265" i="3" s="1"/>
  <c r="ED266" i="3" s="1"/>
  <c r="ED267" i="3" s="1"/>
  <c r="ED268" i="3" s="1"/>
  <c r="ED269" i="3" s="1"/>
  <c r="ED270" i="3" s="1"/>
  <c r="ED271" i="3" s="1"/>
  <c r="ED272" i="3" s="1"/>
  <c r="ED273" i="3" s="1"/>
  <c r="ED274" i="3" s="1"/>
  <c r="ED275" i="3" s="1"/>
  <c r="ED276" i="3" s="1"/>
  <c r="ED277" i="3" s="1"/>
  <c r="ED278" i="3" s="1"/>
  <c r="ED279" i="3" s="1"/>
  <c r="ED280" i="3" s="1"/>
  <c r="ED281" i="3" s="1"/>
  <c r="ED282" i="3" s="1"/>
  <c r="ED283" i="3" s="1"/>
  <c r="ED284" i="3" s="1"/>
  <c r="ED285" i="3" s="1"/>
  <c r="ED286" i="3" s="1"/>
  <c r="ED287" i="3" s="1"/>
  <c r="ED288" i="3" s="1"/>
  <c r="ED289" i="3" s="1"/>
  <c r="ED290" i="3" s="1"/>
  <c r="ED291" i="3" s="1"/>
  <c r="ED292" i="3" s="1"/>
  <c r="ED293" i="3" s="1"/>
  <c r="ED294" i="3" s="1"/>
  <c r="ED295" i="3" s="1"/>
  <c r="ED296" i="3" s="1"/>
  <c r="ED297" i="3" s="1"/>
  <c r="ED298" i="3" s="1"/>
  <c r="ED299" i="3" s="1"/>
  <c r="ED300" i="3" s="1"/>
  <c r="ED301" i="3" s="1"/>
  <c r="ED302" i="3" s="1"/>
  <c r="ED303" i="3" s="1"/>
  <c r="ED304" i="3" s="1"/>
  <c r="ED305" i="3" s="1"/>
  <c r="ED306" i="3" s="1"/>
  <c r="ED307" i="3" s="1"/>
  <c r="ED308" i="3" s="1"/>
  <c r="ED309" i="3" s="1"/>
  <c r="ED310" i="3" s="1"/>
  <c r="ED311" i="3" s="1"/>
  <c r="ED312" i="3" s="1"/>
  <c r="ED313" i="3" s="1"/>
  <c r="EE161" i="3"/>
  <c r="EE162" i="3" s="1"/>
  <c r="EE163" i="3" s="1"/>
  <c r="EE164" i="3" s="1"/>
  <c r="EE165" i="3" s="1"/>
  <c r="EE166" i="3" s="1"/>
  <c r="EE167" i="3" s="1"/>
  <c r="EE168" i="3" s="1"/>
  <c r="EE169" i="3" s="1"/>
  <c r="EE170" i="3" s="1"/>
  <c r="EE171" i="3" s="1"/>
  <c r="EE172" i="3" s="1"/>
  <c r="EE173" i="3" s="1"/>
  <c r="EE174" i="3" s="1"/>
  <c r="EE175" i="3" s="1"/>
  <c r="EE176" i="3" s="1"/>
  <c r="EE177" i="3" s="1"/>
  <c r="EE178" i="3" s="1"/>
  <c r="EE179" i="3" s="1"/>
  <c r="EE180" i="3" s="1"/>
  <c r="EE181" i="3" s="1"/>
  <c r="EE182" i="3" s="1"/>
  <c r="EE183" i="3" s="1"/>
  <c r="EE184" i="3" s="1"/>
  <c r="EE185" i="3" s="1"/>
  <c r="EE186" i="3" s="1"/>
  <c r="EE187" i="3" s="1"/>
  <c r="EE188" i="3" s="1"/>
  <c r="EE189" i="3" s="1"/>
  <c r="EE190" i="3" s="1"/>
  <c r="EE191" i="3" s="1"/>
  <c r="EE192" i="3" s="1"/>
  <c r="EE193" i="3" s="1"/>
  <c r="EE194" i="3" s="1"/>
  <c r="EE195" i="3" s="1"/>
  <c r="EE196" i="3" s="1"/>
  <c r="EE197" i="3" s="1"/>
  <c r="EE198" i="3" s="1"/>
  <c r="EE199" i="3" s="1"/>
  <c r="EE200" i="3" s="1"/>
  <c r="EE201" i="3" s="1"/>
  <c r="EE202" i="3" s="1"/>
  <c r="EE203" i="3" s="1"/>
  <c r="EE204" i="3" s="1"/>
  <c r="EE205" i="3" s="1"/>
  <c r="EE206" i="3" s="1"/>
  <c r="EE207" i="3" s="1"/>
  <c r="EE208" i="3" s="1"/>
  <c r="EE209" i="3" s="1"/>
  <c r="EE210" i="3" s="1"/>
  <c r="EE211" i="3" s="1"/>
  <c r="EE212" i="3" s="1"/>
  <c r="EE213" i="3" s="1"/>
  <c r="EE214" i="3" s="1"/>
  <c r="EE215" i="3" s="1"/>
  <c r="EE216" i="3" s="1"/>
  <c r="EE217" i="3" s="1"/>
  <c r="EE218" i="3" s="1"/>
  <c r="EE219" i="3" s="1"/>
  <c r="EE220" i="3" s="1"/>
  <c r="EE221" i="3" s="1"/>
  <c r="EE222" i="3" s="1"/>
  <c r="EE223" i="3" s="1"/>
  <c r="EE224" i="3" s="1"/>
  <c r="EE225" i="3" s="1"/>
  <c r="EE226" i="3" s="1"/>
  <c r="EE227" i="3" s="1"/>
  <c r="EE228" i="3" s="1"/>
  <c r="EE229" i="3" s="1"/>
  <c r="EE230" i="3" s="1"/>
  <c r="EE231" i="3" s="1"/>
  <c r="EE232" i="3" s="1"/>
  <c r="EE233" i="3" s="1"/>
  <c r="EE234" i="3" s="1"/>
  <c r="EE235" i="3" s="1"/>
  <c r="EE236" i="3" s="1"/>
  <c r="EE237" i="3" s="1"/>
  <c r="EE238" i="3" s="1"/>
  <c r="EE239" i="3" s="1"/>
  <c r="EE240" i="3" s="1"/>
  <c r="EE241" i="3" s="1"/>
  <c r="EE242" i="3" s="1"/>
  <c r="EE243" i="3" s="1"/>
  <c r="EE244" i="3" s="1"/>
  <c r="EE245" i="3" s="1"/>
  <c r="EE246" i="3" s="1"/>
  <c r="EE247" i="3" s="1"/>
  <c r="EE248" i="3" s="1"/>
  <c r="EE249" i="3" s="1"/>
  <c r="EE250" i="3" s="1"/>
  <c r="EE251" i="3" s="1"/>
  <c r="EE252" i="3" s="1"/>
  <c r="EE253" i="3" s="1"/>
  <c r="EE254" i="3" s="1"/>
  <c r="EE255" i="3" s="1"/>
  <c r="EE256" i="3" s="1"/>
  <c r="EE257" i="3" s="1"/>
  <c r="EE258" i="3" s="1"/>
  <c r="EE259" i="3" s="1"/>
  <c r="EE260" i="3" s="1"/>
  <c r="EE261" i="3" s="1"/>
  <c r="EE262" i="3" s="1"/>
  <c r="EE263" i="3" s="1"/>
  <c r="EE264" i="3" s="1"/>
  <c r="EE265" i="3" s="1"/>
  <c r="EE266" i="3" s="1"/>
  <c r="EE267" i="3" s="1"/>
  <c r="EE268" i="3" s="1"/>
  <c r="EE269" i="3" s="1"/>
  <c r="EE270" i="3" s="1"/>
  <c r="EE271" i="3" s="1"/>
  <c r="EE272" i="3" s="1"/>
  <c r="EE273" i="3" s="1"/>
  <c r="EE274" i="3" s="1"/>
  <c r="EE275" i="3" s="1"/>
  <c r="EE276" i="3" s="1"/>
  <c r="EE277" i="3" s="1"/>
  <c r="EE278" i="3" s="1"/>
  <c r="EE279" i="3" s="1"/>
  <c r="EE280" i="3" s="1"/>
  <c r="EE281" i="3" s="1"/>
  <c r="EE282" i="3" s="1"/>
  <c r="EE283" i="3" s="1"/>
  <c r="EE284" i="3" s="1"/>
  <c r="EE285" i="3" s="1"/>
  <c r="EE286" i="3" s="1"/>
  <c r="EE287" i="3" s="1"/>
  <c r="EE288" i="3" s="1"/>
  <c r="EE289" i="3" s="1"/>
  <c r="EE290" i="3" s="1"/>
  <c r="EE291" i="3" s="1"/>
  <c r="EE292" i="3" s="1"/>
  <c r="EE293" i="3" s="1"/>
  <c r="EE294" i="3" s="1"/>
  <c r="EE295" i="3" s="1"/>
  <c r="EE296" i="3" s="1"/>
  <c r="EE297" i="3" s="1"/>
  <c r="EE298" i="3" s="1"/>
  <c r="EE299" i="3" s="1"/>
  <c r="EE300" i="3" s="1"/>
  <c r="EE301" i="3" s="1"/>
  <c r="EE302" i="3" s="1"/>
  <c r="EE303" i="3" s="1"/>
  <c r="EE304" i="3" s="1"/>
  <c r="EE305" i="3" s="1"/>
  <c r="EE306" i="3" s="1"/>
  <c r="EE307" i="3" s="1"/>
  <c r="EE308" i="3" s="1"/>
  <c r="EE309" i="3" s="1"/>
  <c r="EE310" i="3" s="1"/>
  <c r="EE311" i="3" s="1"/>
  <c r="EE312" i="3" s="1"/>
  <c r="EE313" i="3" s="1"/>
  <c r="EF161" i="3"/>
  <c r="EF162" i="3" s="1"/>
  <c r="EF163" i="3" s="1"/>
  <c r="EF164" i="3" s="1"/>
  <c r="EF165" i="3" s="1"/>
  <c r="EF166" i="3" s="1"/>
  <c r="EF167" i="3" s="1"/>
  <c r="EF168" i="3" s="1"/>
  <c r="EF169" i="3" s="1"/>
  <c r="EF170" i="3" s="1"/>
  <c r="EF171" i="3" s="1"/>
  <c r="EF172" i="3" s="1"/>
  <c r="EF173" i="3" s="1"/>
  <c r="EF174" i="3" s="1"/>
  <c r="EF175" i="3" s="1"/>
  <c r="EF176" i="3" s="1"/>
  <c r="EF177" i="3" s="1"/>
  <c r="EF178" i="3" s="1"/>
  <c r="EF179" i="3" s="1"/>
  <c r="EF180" i="3" s="1"/>
  <c r="EF181" i="3" s="1"/>
  <c r="EF182" i="3" s="1"/>
  <c r="EF183" i="3" s="1"/>
  <c r="EF184" i="3" s="1"/>
  <c r="EF185" i="3" s="1"/>
  <c r="EF186" i="3" s="1"/>
  <c r="EF187" i="3" s="1"/>
  <c r="EF188" i="3" s="1"/>
  <c r="EF189" i="3" s="1"/>
  <c r="EF190" i="3" s="1"/>
  <c r="EF191" i="3" s="1"/>
  <c r="EF192" i="3" s="1"/>
  <c r="EF193" i="3" s="1"/>
  <c r="EF194" i="3" s="1"/>
  <c r="EF195" i="3" s="1"/>
  <c r="EF196" i="3" s="1"/>
  <c r="EF197" i="3" s="1"/>
  <c r="EF198" i="3" s="1"/>
  <c r="EF199" i="3" s="1"/>
  <c r="EF200" i="3" s="1"/>
  <c r="EF201" i="3" s="1"/>
  <c r="EF202" i="3" s="1"/>
  <c r="EF203" i="3" s="1"/>
  <c r="EF204" i="3" s="1"/>
  <c r="EF205" i="3" s="1"/>
  <c r="EF206" i="3" s="1"/>
  <c r="EF207" i="3" s="1"/>
  <c r="EF208" i="3" s="1"/>
  <c r="EF209" i="3" s="1"/>
  <c r="EF210" i="3" s="1"/>
  <c r="EF211" i="3" s="1"/>
  <c r="EF212" i="3" s="1"/>
  <c r="EF213" i="3" s="1"/>
  <c r="EF214" i="3" s="1"/>
  <c r="EF215" i="3" s="1"/>
  <c r="EF216" i="3" s="1"/>
  <c r="EF217" i="3" s="1"/>
  <c r="EF218" i="3" s="1"/>
  <c r="EF219" i="3" s="1"/>
  <c r="EF220" i="3" s="1"/>
  <c r="EF221" i="3" s="1"/>
  <c r="EF222" i="3" s="1"/>
  <c r="EF223" i="3" s="1"/>
  <c r="EF224" i="3" s="1"/>
  <c r="EF225" i="3" s="1"/>
  <c r="EF226" i="3" s="1"/>
  <c r="EF227" i="3" s="1"/>
  <c r="EF228" i="3" s="1"/>
  <c r="EF229" i="3" s="1"/>
  <c r="EF230" i="3" s="1"/>
  <c r="EF231" i="3" s="1"/>
  <c r="EF232" i="3" s="1"/>
  <c r="EF233" i="3" s="1"/>
  <c r="EF234" i="3" s="1"/>
  <c r="EF235" i="3" s="1"/>
  <c r="EF236" i="3" s="1"/>
  <c r="EF237" i="3" s="1"/>
  <c r="EF238" i="3" s="1"/>
  <c r="EF239" i="3" s="1"/>
  <c r="EF240" i="3" s="1"/>
  <c r="EF241" i="3" s="1"/>
  <c r="EF242" i="3" s="1"/>
  <c r="EF243" i="3" s="1"/>
  <c r="EF244" i="3" s="1"/>
  <c r="EF245" i="3" s="1"/>
  <c r="EF246" i="3" s="1"/>
  <c r="EF247" i="3" s="1"/>
  <c r="EF248" i="3" s="1"/>
  <c r="EF249" i="3" s="1"/>
  <c r="EF250" i="3" s="1"/>
  <c r="EF251" i="3" s="1"/>
  <c r="EF252" i="3" s="1"/>
  <c r="EF253" i="3" s="1"/>
  <c r="EF254" i="3" s="1"/>
  <c r="EF255" i="3" s="1"/>
  <c r="EF256" i="3" s="1"/>
  <c r="EF257" i="3" s="1"/>
  <c r="EF258" i="3" s="1"/>
  <c r="EF259" i="3" s="1"/>
  <c r="EF260" i="3" s="1"/>
  <c r="EF261" i="3" s="1"/>
  <c r="EF262" i="3" s="1"/>
  <c r="EF263" i="3" s="1"/>
  <c r="EF264" i="3" s="1"/>
  <c r="EF265" i="3" s="1"/>
  <c r="EF266" i="3" s="1"/>
  <c r="EF267" i="3" s="1"/>
  <c r="EF268" i="3" s="1"/>
  <c r="EF269" i="3" s="1"/>
  <c r="EF270" i="3" s="1"/>
  <c r="EF271" i="3" s="1"/>
  <c r="EF272" i="3" s="1"/>
  <c r="EF273" i="3" s="1"/>
  <c r="EF274" i="3" s="1"/>
  <c r="EF275" i="3" s="1"/>
  <c r="EF276" i="3" s="1"/>
  <c r="EF277" i="3" s="1"/>
  <c r="EF278" i="3" s="1"/>
  <c r="EF279" i="3" s="1"/>
  <c r="EF280" i="3" s="1"/>
  <c r="EF281" i="3" s="1"/>
  <c r="EF282" i="3" s="1"/>
  <c r="EF283" i="3" s="1"/>
  <c r="EF284" i="3" s="1"/>
  <c r="EF285" i="3" s="1"/>
  <c r="EF286" i="3" s="1"/>
  <c r="EF287" i="3" s="1"/>
  <c r="EF288" i="3" s="1"/>
  <c r="EF289" i="3" s="1"/>
  <c r="EF290" i="3" s="1"/>
  <c r="EF291" i="3" s="1"/>
  <c r="EF292" i="3" s="1"/>
  <c r="EF293" i="3" s="1"/>
  <c r="EF294" i="3" s="1"/>
  <c r="EF295" i="3" s="1"/>
  <c r="EF296" i="3" s="1"/>
  <c r="EF297" i="3" s="1"/>
  <c r="EF298" i="3" s="1"/>
  <c r="EF299" i="3" s="1"/>
  <c r="EF300" i="3" s="1"/>
  <c r="EF301" i="3" s="1"/>
  <c r="EF302" i="3" s="1"/>
  <c r="EF303" i="3" s="1"/>
  <c r="EF304" i="3" s="1"/>
  <c r="EF305" i="3" s="1"/>
  <c r="EF306" i="3" s="1"/>
  <c r="EF307" i="3" s="1"/>
  <c r="EF308" i="3" s="1"/>
  <c r="EF309" i="3" s="1"/>
  <c r="EF310" i="3" s="1"/>
  <c r="EF311" i="3" s="1"/>
  <c r="EF312" i="3" s="1"/>
  <c r="EF313" i="3" s="1"/>
  <c r="EG161" i="3"/>
  <c r="EG162" i="3" s="1"/>
  <c r="EG163" i="3" s="1"/>
  <c r="EG164" i="3" s="1"/>
  <c r="EG165" i="3" s="1"/>
  <c r="EG166" i="3" s="1"/>
  <c r="EG167" i="3" s="1"/>
  <c r="EG168" i="3" s="1"/>
  <c r="EG169" i="3" s="1"/>
  <c r="EG170" i="3" s="1"/>
  <c r="EG171" i="3" s="1"/>
  <c r="EG172" i="3" s="1"/>
  <c r="EG173" i="3" s="1"/>
  <c r="EG174" i="3" s="1"/>
  <c r="EG175" i="3" s="1"/>
  <c r="EG176" i="3" s="1"/>
  <c r="EG177" i="3" s="1"/>
  <c r="EG178" i="3" s="1"/>
  <c r="EG179" i="3" s="1"/>
  <c r="EG180" i="3" s="1"/>
  <c r="EG181" i="3" s="1"/>
  <c r="EG182" i="3" s="1"/>
  <c r="EG183" i="3" s="1"/>
  <c r="EG184" i="3" s="1"/>
  <c r="EG185" i="3" s="1"/>
  <c r="EG186" i="3" s="1"/>
  <c r="EG187" i="3" s="1"/>
  <c r="EG188" i="3" s="1"/>
  <c r="EG189" i="3" s="1"/>
  <c r="EG190" i="3" s="1"/>
  <c r="EG191" i="3" s="1"/>
  <c r="EG192" i="3" s="1"/>
  <c r="EG193" i="3" s="1"/>
  <c r="EG194" i="3" s="1"/>
  <c r="EG195" i="3" s="1"/>
  <c r="EG196" i="3" s="1"/>
  <c r="EG197" i="3" s="1"/>
  <c r="EG198" i="3" s="1"/>
  <c r="EG199" i="3" s="1"/>
  <c r="EG200" i="3" s="1"/>
  <c r="EG201" i="3" s="1"/>
  <c r="EG202" i="3" s="1"/>
  <c r="EG203" i="3" s="1"/>
  <c r="EG204" i="3" s="1"/>
  <c r="EG205" i="3" s="1"/>
  <c r="EG206" i="3" s="1"/>
  <c r="EG207" i="3" s="1"/>
  <c r="EG208" i="3" s="1"/>
  <c r="EG209" i="3" s="1"/>
  <c r="EG210" i="3" s="1"/>
  <c r="EG211" i="3" s="1"/>
  <c r="EG212" i="3" s="1"/>
  <c r="EG213" i="3" s="1"/>
  <c r="EG214" i="3" s="1"/>
  <c r="EG215" i="3" s="1"/>
  <c r="EG216" i="3" s="1"/>
  <c r="EG217" i="3" s="1"/>
  <c r="EG218" i="3" s="1"/>
  <c r="EG219" i="3" s="1"/>
  <c r="EG220" i="3" s="1"/>
  <c r="EG221" i="3" s="1"/>
  <c r="EG222" i="3" s="1"/>
  <c r="EG223" i="3" s="1"/>
  <c r="EG224" i="3" s="1"/>
  <c r="EG225" i="3" s="1"/>
  <c r="EG226" i="3" s="1"/>
  <c r="EG227" i="3" s="1"/>
  <c r="EG228" i="3" s="1"/>
  <c r="EG229" i="3" s="1"/>
  <c r="EG230" i="3" s="1"/>
  <c r="EG231" i="3" s="1"/>
  <c r="EG232" i="3" s="1"/>
  <c r="EG233" i="3" s="1"/>
  <c r="EG234" i="3" s="1"/>
  <c r="EG235" i="3" s="1"/>
  <c r="EG236" i="3" s="1"/>
  <c r="EG237" i="3" s="1"/>
  <c r="EG238" i="3" s="1"/>
  <c r="EG239" i="3" s="1"/>
  <c r="EG240" i="3" s="1"/>
  <c r="EG241" i="3" s="1"/>
  <c r="EG242" i="3" s="1"/>
  <c r="EG243" i="3" s="1"/>
  <c r="EG244" i="3" s="1"/>
  <c r="EG245" i="3" s="1"/>
  <c r="EG246" i="3" s="1"/>
  <c r="EG247" i="3" s="1"/>
  <c r="EG248" i="3" s="1"/>
  <c r="EG249" i="3" s="1"/>
  <c r="EG250" i="3" s="1"/>
  <c r="EG251" i="3" s="1"/>
  <c r="EG252" i="3" s="1"/>
  <c r="EG253" i="3" s="1"/>
  <c r="EG254" i="3" s="1"/>
  <c r="EG255" i="3" s="1"/>
  <c r="EG256" i="3" s="1"/>
  <c r="EG257" i="3" s="1"/>
  <c r="EG258" i="3" s="1"/>
  <c r="EG259" i="3" s="1"/>
  <c r="EG260" i="3" s="1"/>
  <c r="EG261" i="3" s="1"/>
  <c r="EG262" i="3" s="1"/>
  <c r="EG263" i="3" s="1"/>
  <c r="EG264" i="3" s="1"/>
  <c r="EG265" i="3" s="1"/>
  <c r="EG266" i="3" s="1"/>
  <c r="EG267" i="3" s="1"/>
  <c r="EG268" i="3" s="1"/>
  <c r="EG269" i="3" s="1"/>
  <c r="EG270" i="3" s="1"/>
  <c r="EG271" i="3" s="1"/>
  <c r="EG272" i="3" s="1"/>
  <c r="EG273" i="3" s="1"/>
  <c r="EG274" i="3" s="1"/>
  <c r="EG275" i="3" s="1"/>
  <c r="EG276" i="3" s="1"/>
  <c r="EG277" i="3" s="1"/>
  <c r="EG278" i="3" s="1"/>
  <c r="EG279" i="3" s="1"/>
  <c r="EG280" i="3" s="1"/>
  <c r="EG281" i="3" s="1"/>
  <c r="EG282" i="3" s="1"/>
  <c r="EG283" i="3" s="1"/>
  <c r="EG284" i="3" s="1"/>
  <c r="EG285" i="3" s="1"/>
  <c r="EG286" i="3" s="1"/>
  <c r="EG287" i="3" s="1"/>
  <c r="EG288" i="3" s="1"/>
  <c r="EG289" i="3" s="1"/>
  <c r="EG290" i="3" s="1"/>
  <c r="EG291" i="3" s="1"/>
  <c r="EG292" i="3" s="1"/>
  <c r="EG293" i="3" s="1"/>
  <c r="EG294" i="3" s="1"/>
  <c r="EG295" i="3" s="1"/>
  <c r="EG296" i="3" s="1"/>
  <c r="EG297" i="3" s="1"/>
  <c r="EG298" i="3" s="1"/>
  <c r="EG299" i="3" s="1"/>
  <c r="EG300" i="3" s="1"/>
  <c r="EG301" i="3" s="1"/>
  <c r="EG302" i="3" s="1"/>
  <c r="EG303" i="3" s="1"/>
  <c r="EG304" i="3" s="1"/>
  <c r="EG305" i="3" s="1"/>
  <c r="EG306" i="3" s="1"/>
  <c r="EG307" i="3" s="1"/>
  <c r="EG308" i="3" s="1"/>
  <c r="EG309" i="3" s="1"/>
  <c r="EG310" i="3" s="1"/>
  <c r="EG311" i="3" s="1"/>
  <c r="EG312" i="3" s="1"/>
  <c r="EG313" i="3" s="1"/>
  <c r="EH161" i="3"/>
  <c r="EH162" i="3" s="1"/>
  <c r="EH163" i="3" s="1"/>
  <c r="EH164" i="3" s="1"/>
  <c r="EH165" i="3" s="1"/>
  <c r="EH166" i="3" s="1"/>
  <c r="EH167" i="3" s="1"/>
  <c r="EH168" i="3" s="1"/>
  <c r="EH169" i="3" s="1"/>
  <c r="EH170" i="3" s="1"/>
  <c r="EH171" i="3" s="1"/>
  <c r="EH172" i="3" s="1"/>
  <c r="EH173" i="3" s="1"/>
  <c r="EH174" i="3" s="1"/>
  <c r="EH175" i="3" s="1"/>
  <c r="EH176" i="3" s="1"/>
  <c r="EH177" i="3" s="1"/>
  <c r="EH178" i="3" s="1"/>
  <c r="EH179" i="3" s="1"/>
  <c r="EH180" i="3" s="1"/>
  <c r="EH181" i="3" s="1"/>
  <c r="EH182" i="3" s="1"/>
  <c r="EH183" i="3" s="1"/>
  <c r="EH184" i="3" s="1"/>
  <c r="EH185" i="3" s="1"/>
  <c r="EH186" i="3" s="1"/>
  <c r="EH187" i="3" s="1"/>
  <c r="EH188" i="3" s="1"/>
  <c r="EH189" i="3" s="1"/>
  <c r="EH190" i="3" s="1"/>
  <c r="EH191" i="3" s="1"/>
  <c r="EH192" i="3" s="1"/>
  <c r="EH193" i="3" s="1"/>
  <c r="EH194" i="3" s="1"/>
  <c r="EH195" i="3" s="1"/>
  <c r="EH196" i="3" s="1"/>
  <c r="EH197" i="3" s="1"/>
  <c r="EH198" i="3" s="1"/>
  <c r="EH199" i="3" s="1"/>
  <c r="EH200" i="3" s="1"/>
  <c r="EH201" i="3" s="1"/>
  <c r="EH202" i="3" s="1"/>
  <c r="EH203" i="3" s="1"/>
  <c r="EH204" i="3" s="1"/>
  <c r="EH205" i="3" s="1"/>
  <c r="EH206" i="3" s="1"/>
  <c r="EH207" i="3" s="1"/>
  <c r="EH208" i="3" s="1"/>
  <c r="EH209" i="3" s="1"/>
  <c r="EH210" i="3" s="1"/>
  <c r="EH211" i="3" s="1"/>
  <c r="EH212" i="3" s="1"/>
  <c r="EH213" i="3" s="1"/>
  <c r="EH214" i="3" s="1"/>
  <c r="EH215" i="3" s="1"/>
  <c r="EH216" i="3" s="1"/>
  <c r="EH217" i="3" s="1"/>
  <c r="EH218" i="3" s="1"/>
  <c r="EH219" i="3" s="1"/>
  <c r="EH220" i="3" s="1"/>
  <c r="EH221" i="3" s="1"/>
  <c r="EH222" i="3" s="1"/>
  <c r="EH223" i="3" s="1"/>
  <c r="EH224" i="3" s="1"/>
  <c r="EH225" i="3" s="1"/>
  <c r="EH226" i="3" s="1"/>
  <c r="EH227" i="3" s="1"/>
  <c r="EH228" i="3" s="1"/>
  <c r="EH229" i="3" s="1"/>
  <c r="EH230" i="3" s="1"/>
  <c r="EH231" i="3" s="1"/>
  <c r="EH232" i="3" s="1"/>
  <c r="EH233" i="3" s="1"/>
  <c r="EH234" i="3" s="1"/>
  <c r="EH235" i="3" s="1"/>
  <c r="EH236" i="3" s="1"/>
  <c r="EH237" i="3" s="1"/>
  <c r="EH238" i="3" s="1"/>
  <c r="EH239" i="3" s="1"/>
  <c r="EH240" i="3" s="1"/>
  <c r="EH241" i="3" s="1"/>
  <c r="EH242" i="3" s="1"/>
  <c r="EH243" i="3" s="1"/>
  <c r="EH244" i="3" s="1"/>
  <c r="EH245" i="3" s="1"/>
  <c r="EH246" i="3" s="1"/>
  <c r="EH247" i="3" s="1"/>
  <c r="EH248" i="3" s="1"/>
  <c r="EH249" i="3" s="1"/>
  <c r="EH250" i="3" s="1"/>
  <c r="EH251" i="3" s="1"/>
  <c r="EH252" i="3" s="1"/>
  <c r="EH253" i="3" s="1"/>
  <c r="EH254" i="3" s="1"/>
  <c r="EH255" i="3" s="1"/>
  <c r="EH256" i="3" s="1"/>
  <c r="EH257" i="3" s="1"/>
  <c r="EH258" i="3" s="1"/>
  <c r="EH259" i="3" s="1"/>
  <c r="EH260" i="3" s="1"/>
  <c r="EH261" i="3" s="1"/>
  <c r="EH262" i="3" s="1"/>
  <c r="EH263" i="3" s="1"/>
  <c r="EH264" i="3" s="1"/>
  <c r="EH265" i="3" s="1"/>
  <c r="EH266" i="3" s="1"/>
  <c r="EH267" i="3" s="1"/>
  <c r="EH268" i="3" s="1"/>
  <c r="EH269" i="3" s="1"/>
  <c r="EH270" i="3" s="1"/>
  <c r="EH271" i="3" s="1"/>
  <c r="EH272" i="3" s="1"/>
  <c r="EH273" i="3" s="1"/>
  <c r="EH274" i="3" s="1"/>
  <c r="EH275" i="3" s="1"/>
  <c r="EH276" i="3" s="1"/>
  <c r="EH277" i="3" s="1"/>
  <c r="EH278" i="3" s="1"/>
  <c r="EH279" i="3" s="1"/>
  <c r="EH280" i="3" s="1"/>
  <c r="EH281" i="3" s="1"/>
  <c r="EH282" i="3" s="1"/>
  <c r="EH283" i="3" s="1"/>
  <c r="EH284" i="3" s="1"/>
  <c r="EH285" i="3" s="1"/>
  <c r="EH286" i="3" s="1"/>
  <c r="EH287" i="3" s="1"/>
  <c r="EH288" i="3" s="1"/>
  <c r="EH289" i="3" s="1"/>
  <c r="EH290" i="3" s="1"/>
  <c r="EH291" i="3" s="1"/>
  <c r="EH292" i="3" s="1"/>
  <c r="EH293" i="3" s="1"/>
  <c r="EH294" i="3" s="1"/>
  <c r="EH295" i="3" s="1"/>
  <c r="EH296" i="3" s="1"/>
  <c r="EH297" i="3" s="1"/>
  <c r="EH298" i="3" s="1"/>
  <c r="EH299" i="3" s="1"/>
  <c r="EH300" i="3" s="1"/>
  <c r="EH301" i="3" s="1"/>
  <c r="EH302" i="3" s="1"/>
  <c r="EH303" i="3" s="1"/>
  <c r="EH304" i="3" s="1"/>
  <c r="EH305" i="3" s="1"/>
  <c r="EH306" i="3" s="1"/>
  <c r="EH307" i="3" s="1"/>
  <c r="EH308" i="3" s="1"/>
  <c r="EH309" i="3" s="1"/>
  <c r="EH310" i="3" s="1"/>
  <c r="EH311" i="3" s="1"/>
  <c r="EH312" i="3" s="1"/>
  <c r="EH313" i="3" s="1"/>
  <c r="EI161" i="3"/>
  <c r="EI162" i="3" s="1"/>
  <c r="EI163" i="3" s="1"/>
  <c r="EI164" i="3" s="1"/>
  <c r="EI165" i="3" s="1"/>
  <c r="EI166" i="3" s="1"/>
  <c r="EI167" i="3" s="1"/>
  <c r="EI168" i="3" s="1"/>
  <c r="EI169" i="3" s="1"/>
  <c r="EI170" i="3" s="1"/>
  <c r="EI171" i="3" s="1"/>
  <c r="EI172" i="3" s="1"/>
  <c r="EI173" i="3" s="1"/>
  <c r="EI174" i="3" s="1"/>
  <c r="EI175" i="3" s="1"/>
  <c r="EI176" i="3" s="1"/>
  <c r="EI177" i="3" s="1"/>
  <c r="EI178" i="3" s="1"/>
  <c r="EI179" i="3" s="1"/>
  <c r="EI180" i="3" s="1"/>
  <c r="EI181" i="3" s="1"/>
  <c r="EI182" i="3" s="1"/>
  <c r="EI183" i="3" s="1"/>
  <c r="EI184" i="3" s="1"/>
  <c r="EI185" i="3" s="1"/>
  <c r="EI186" i="3" s="1"/>
  <c r="EI187" i="3" s="1"/>
  <c r="EI188" i="3" s="1"/>
  <c r="EI189" i="3" s="1"/>
  <c r="EI190" i="3" s="1"/>
  <c r="EI191" i="3" s="1"/>
  <c r="EI192" i="3" s="1"/>
  <c r="EI193" i="3" s="1"/>
  <c r="EI194" i="3" s="1"/>
  <c r="EI195" i="3" s="1"/>
  <c r="EI196" i="3" s="1"/>
  <c r="EI197" i="3" s="1"/>
  <c r="EI198" i="3" s="1"/>
  <c r="EI199" i="3" s="1"/>
  <c r="EI200" i="3" s="1"/>
  <c r="EI201" i="3" s="1"/>
  <c r="EI202" i="3" s="1"/>
  <c r="EI203" i="3" s="1"/>
  <c r="EI204" i="3" s="1"/>
  <c r="EI205" i="3" s="1"/>
  <c r="EI206" i="3" s="1"/>
  <c r="EI207" i="3" s="1"/>
  <c r="EI208" i="3" s="1"/>
  <c r="EI209" i="3" s="1"/>
  <c r="EI210" i="3" s="1"/>
  <c r="EI211" i="3" s="1"/>
  <c r="EI212" i="3" s="1"/>
  <c r="EI213" i="3" s="1"/>
  <c r="EI214" i="3" s="1"/>
  <c r="EI215" i="3" s="1"/>
  <c r="EI216" i="3" s="1"/>
  <c r="EI217" i="3" s="1"/>
  <c r="EI218" i="3" s="1"/>
  <c r="EI219" i="3" s="1"/>
  <c r="EI220" i="3" s="1"/>
  <c r="EI221" i="3" s="1"/>
  <c r="EI222" i="3" s="1"/>
  <c r="EI223" i="3" s="1"/>
  <c r="EI224" i="3" s="1"/>
  <c r="EI225" i="3" s="1"/>
  <c r="EI226" i="3" s="1"/>
  <c r="EI227" i="3" s="1"/>
  <c r="EI228" i="3" s="1"/>
  <c r="EI229" i="3" s="1"/>
  <c r="EI230" i="3" s="1"/>
  <c r="EI231" i="3" s="1"/>
  <c r="EI232" i="3" s="1"/>
  <c r="EI233" i="3" s="1"/>
  <c r="EI234" i="3" s="1"/>
  <c r="EI235" i="3" s="1"/>
  <c r="EI236" i="3" s="1"/>
  <c r="EI237" i="3" s="1"/>
  <c r="EI238" i="3" s="1"/>
  <c r="EI239" i="3" s="1"/>
  <c r="EI240" i="3" s="1"/>
  <c r="EI241" i="3" s="1"/>
  <c r="EI242" i="3" s="1"/>
  <c r="EI243" i="3" s="1"/>
  <c r="EI244" i="3" s="1"/>
  <c r="EI245" i="3" s="1"/>
  <c r="EI246" i="3" s="1"/>
  <c r="EI247" i="3" s="1"/>
  <c r="EI248" i="3" s="1"/>
  <c r="EI249" i="3" s="1"/>
  <c r="EI250" i="3" s="1"/>
  <c r="EI251" i="3" s="1"/>
  <c r="EI252" i="3" s="1"/>
  <c r="EI253" i="3" s="1"/>
  <c r="EI254" i="3" s="1"/>
  <c r="EI255" i="3" s="1"/>
  <c r="EI256" i="3" s="1"/>
  <c r="EI257" i="3" s="1"/>
  <c r="EI258" i="3" s="1"/>
  <c r="EI259" i="3" s="1"/>
  <c r="EI260" i="3" s="1"/>
  <c r="EI261" i="3" s="1"/>
  <c r="EI262" i="3" s="1"/>
  <c r="EI263" i="3" s="1"/>
  <c r="EI264" i="3" s="1"/>
  <c r="EI265" i="3" s="1"/>
  <c r="EI266" i="3" s="1"/>
  <c r="EI267" i="3" s="1"/>
  <c r="EI268" i="3" s="1"/>
  <c r="EI269" i="3" s="1"/>
  <c r="EI270" i="3" s="1"/>
  <c r="EI271" i="3" s="1"/>
  <c r="EI272" i="3" s="1"/>
  <c r="EI273" i="3" s="1"/>
  <c r="EI274" i="3" s="1"/>
  <c r="EI275" i="3" s="1"/>
  <c r="EI276" i="3" s="1"/>
  <c r="EI277" i="3" s="1"/>
  <c r="EI278" i="3" s="1"/>
  <c r="EI279" i="3" s="1"/>
  <c r="EI280" i="3" s="1"/>
  <c r="EI281" i="3" s="1"/>
  <c r="EI282" i="3" s="1"/>
  <c r="EI283" i="3" s="1"/>
  <c r="EI284" i="3" s="1"/>
  <c r="EI285" i="3" s="1"/>
  <c r="EI286" i="3" s="1"/>
  <c r="EI287" i="3" s="1"/>
  <c r="EI288" i="3" s="1"/>
  <c r="EI289" i="3" s="1"/>
  <c r="EI290" i="3" s="1"/>
  <c r="EI291" i="3" s="1"/>
  <c r="EI292" i="3" s="1"/>
  <c r="EI293" i="3" s="1"/>
  <c r="EI294" i="3" s="1"/>
  <c r="EI295" i="3" s="1"/>
  <c r="EI296" i="3" s="1"/>
  <c r="EI297" i="3" s="1"/>
  <c r="EI298" i="3" s="1"/>
  <c r="EI299" i="3" s="1"/>
  <c r="EI300" i="3" s="1"/>
  <c r="EI301" i="3" s="1"/>
  <c r="EI302" i="3" s="1"/>
  <c r="EI303" i="3" s="1"/>
  <c r="EI304" i="3" s="1"/>
  <c r="EI305" i="3" s="1"/>
  <c r="EI306" i="3" s="1"/>
  <c r="EI307" i="3" s="1"/>
  <c r="EI308" i="3" s="1"/>
  <c r="EI309" i="3" s="1"/>
  <c r="EI310" i="3" s="1"/>
  <c r="EI311" i="3" s="1"/>
  <c r="EI312" i="3" s="1"/>
  <c r="EI313" i="3" s="1"/>
  <c r="EJ161" i="3"/>
  <c r="EJ162" i="3" s="1"/>
  <c r="EJ163" i="3" s="1"/>
  <c r="EJ164" i="3" s="1"/>
  <c r="EJ165" i="3" s="1"/>
  <c r="EJ166" i="3" s="1"/>
  <c r="EJ167" i="3" s="1"/>
  <c r="EJ168" i="3" s="1"/>
  <c r="EJ169" i="3" s="1"/>
  <c r="EJ170" i="3" s="1"/>
  <c r="EJ171" i="3" s="1"/>
  <c r="EJ172" i="3" s="1"/>
  <c r="EJ173" i="3" s="1"/>
  <c r="EJ174" i="3" s="1"/>
  <c r="EJ175" i="3" s="1"/>
  <c r="EJ176" i="3" s="1"/>
  <c r="EJ177" i="3" s="1"/>
  <c r="EJ178" i="3" s="1"/>
  <c r="EJ179" i="3" s="1"/>
  <c r="EJ180" i="3" s="1"/>
  <c r="EJ181" i="3" s="1"/>
  <c r="EJ182" i="3" s="1"/>
  <c r="EJ183" i="3" s="1"/>
  <c r="EJ184" i="3" s="1"/>
  <c r="EJ185" i="3" s="1"/>
  <c r="EJ186" i="3" s="1"/>
  <c r="EJ187" i="3" s="1"/>
  <c r="EJ188" i="3" s="1"/>
  <c r="EJ189" i="3" s="1"/>
  <c r="EJ190" i="3" s="1"/>
  <c r="EJ191" i="3" s="1"/>
  <c r="EJ192" i="3" s="1"/>
  <c r="EJ193" i="3" s="1"/>
  <c r="EJ194" i="3" s="1"/>
  <c r="EJ195" i="3" s="1"/>
  <c r="EJ196" i="3" s="1"/>
  <c r="EJ197" i="3" s="1"/>
  <c r="EJ198" i="3" s="1"/>
  <c r="EJ199" i="3" s="1"/>
  <c r="EJ200" i="3" s="1"/>
  <c r="EJ201" i="3" s="1"/>
  <c r="EJ202" i="3" s="1"/>
  <c r="EJ203" i="3" s="1"/>
  <c r="EJ204" i="3" s="1"/>
  <c r="EJ205" i="3" s="1"/>
  <c r="EJ206" i="3" s="1"/>
  <c r="EJ207" i="3" s="1"/>
  <c r="EJ208" i="3" s="1"/>
  <c r="EJ209" i="3" s="1"/>
  <c r="EJ210" i="3" s="1"/>
  <c r="EJ211" i="3" s="1"/>
  <c r="EJ212" i="3" s="1"/>
  <c r="EJ213" i="3" s="1"/>
  <c r="EJ214" i="3" s="1"/>
  <c r="EJ215" i="3" s="1"/>
  <c r="EJ216" i="3" s="1"/>
  <c r="EJ217" i="3" s="1"/>
  <c r="EJ218" i="3" s="1"/>
  <c r="EJ219" i="3" s="1"/>
  <c r="EJ220" i="3" s="1"/>
  <c r="EJ221" i="3" s="1"/>
  <c r="EJ222" i="3" s="1"/>
  <c r="EJ223" i="3" s="1"/>
  <c r="EJ224" i="3" s="1"/>
  <c r="EJ225" i="3" s="1"/>
  <c r="EJ226" i="3" s="1"/>
  <c r="EJ227" i="3" s="1"/>
  <c r="EJ228" i="3" s="1"/>
  <c r="EJ229" i="3" s="1"/>
  <c r="EJ230" i="3" s="1"/>
  <c r="EJ231" i="3" s="1"/>
  <c r="EJ232" i="3" s="1"/>
  <c r="EJ233" i="3" s="1"/>
  <c r="EJ234" i="3" s="1"/>
  <c r="EJ235" i="3" s="1"/>
  <c r="EJ236" i="3" s="1"/>
  <c r="EJ237" i="3" s="1"/>
  <c r="EJ238" i="3" s="1"/>
  <c r="EJ239" i="3" s="1"/>
  <c r="EJ240" i="3" s="1"/>
  <c r="EJ241" i="3" s="1"/>
  <c r="EJ242" i="3" s="1"/>
  <c r="EJ243" i="3" s="1"/>
  <c r="EJ244" i="3" s="1"/>
  <c r="EJ245" i="3" s="1"/>
  <c r="EJ246" i="3" s="1"/>
  <c r="EJ247" i="3" s="1"/>
  <c r="EJ248" i="3" s="1"/>
  <c r="EJ249" i="3" s="1"/>
  <c r="EJ250" i="3" s="1"/>
  <c r="EJ251" i="3" s="1"/>
  <c r="EJ252" i="3" s="1"/>
  <c r="EJ253" i="3" s="1"/>
  <c r="EJ254" i="3" s="1"/>
  <c r="EJ255" i="3" s="1"/>
  <c r="EJ256" i="3" s="1"/>
  <c r="EJ257" i="3" s="1"/>
  <c r="EJ258" i="3" s="1"/>
  <c r="EJ259" i="3" s="1"/>
  <c r="EJ260" i="3" s="1"/>
  <c r="EJ261" i="3" s="1"/>
  <c r="EJ262" i="3" s="1"/>
  <c r="EJ263" i="3" s="1"/>
  <c r="EJ264" i="3" s="1"/>
  <c r="EJ265" i="3" s="1"/>
  <c r="EJ266" i="3" s="1"/>
  <c r="EJ267" i="3" s="1"/>
  <c r="EJ268" i="3" s="1"/>
  <c r="EJ269" i="3" s="1"/>
  <c r="EJ270" i="3" s="1"/>
  <c r="EJ271" i="3" s="1"/>
  <c r="EJ272" i="3" s="1"/>
  <c r="EJ273" i="3" s="1"/>
  <c r="EJ274" i="3" s="1"/>
  <c r="EJ275" i="3" s="1"/>
  <c r="EJ276" i="3" s="1"/>
  <c r="EJ277" i="3" s="1"/>
  <c r="EJ278" i="3" s="1"/>
  <c r="EJ279" i="3" s="1"/>
  <c r="EJ280" i="3" s="1"/>
  <c r="EJ281" i="3" s="1"/>
  <c r="EJ282" i="3" s="1"/>
  <c r="EJ283" i="3" s="1"/>
  <c r="EJ284" i="3" s="1"/>
  <c r="EJ285" i="3" s="1"/>
  <c r="EJ286" i="3" s="1"/>
  <c r="EJ287" i="3" s="1"/>
  <c r="EJ288" i="3" s="1"/>
  <c r="EJ289" i="3" s="1"/>
  <c r="EJ290" i="3" s="1"/>
  <c r="EJ291" i="3" s="1"/>
  <c r="EJ292" i="3" s="1"/>
  <c r="EJ293" i="3" s="1"/>
  <c r="EJ294" i="3" s="1"/>
  <c r="EJ295" i="3" s="1"/>
  <c r="EJ296" i="3" s="1"/>
  <c r="EJ297" i="3" s="1"/>
  <c r="EJ298" i="3" s="1"/>
  <c r="EJ299" i="3" s="1"/>
  <c r="EJ300" i="3" s="1"/>
  <c r="EJ301" i="3" s="1"/>
  <c r="EJ302" i="3" s="1"/>
  <c r="EJ303" i="3" s="1"/>
  <c r="EJ304" i="3" s="1"/>
  <c r="EJ305" i="3" s="1"/>
  <c r="EJ306" i="3" s="1"/>
  <c r="EJ307" i="3" s="1"/>
  <c r="EJ308" i="3" s="1"/>
  <c r="EJ309" i="3" s="1"/>
  <c r="EJ310" i="3" s="1"/>
  <c r="EJ311" i="3" s="1"/>
  <c r="EJ312" i="3" s="1"/>
  <c r="EJ313" i="3" s="1"/>
  <c r="EK161" i="3"/>
  <c r="EK162" i="3" s="1"/>
  <c r="EK163" i="3" s="1"/>
  <c r="EK164" i="3" s="1"/>
  <c r="EK165" i="3" s="1"/>
  <c r="EK166" i="3" s="1"/>
  <c r="EK167" i="3" s="1"/>
  <c r="EK168" i="3" s="1"/>
  <c r="EK169" i="3" s="1"/>
  <c r="EK170" i="3" s="1"/>
  <c r="EK171" i="3" s="1"/>
  <c r="EK172" i="3" s="1"/>
  <c r="EK173" i="3" s="1"/>
  <c r="EK174" i="3" s="1"/>
  <c r="EK175" i="3" s="1"/>
  <c r="EK176" i="3" s="1"/>
  <c r="EK177" i="3" s="1"/>
  <c r="EK178" i="3" s="1"/>
  <c r="EK179" i="3" s="1"/>
  <c r="EK180" i="3" s="1"/>
  <c r="EK181" i="3" s="1"/>
  <c r="EK182" i="3" s="1"/>
  <c r="EK183" i="3" s="1"/>
  <c r="EK184" i="3" s="1"/>
  <c r="EK185" i="3" s="1"/>
  <c r="EK186" i="3" s="1"/>
  <c r="EK187" i="3" s="1"/>
  <c r="EK188" i="3" s="1"/>
  <c r="EK189" i="3" s="1"/>
  <c r="EK190" i="3" s="1"/>
  <c r="EK191" i="3" s="1"/>
  <c r="EK192" i="3" s="1"/>
  <c r="EK193" i="3" s="1"/>
  <c r="EK194" i="3" s="1"/>
  <c r="EK195" i="3" s="1"/>
  <c r="EK196" i="3" s="1"/>
  <c r="EK197" i="3" s="1"/>
  <c r="EK198" i="3" s="1"/>
  <c r="EK199" i="3" s="1"/>
  <c r="EK200" i="3" s="1"/>
  <c r="EK201" i="3" s="1"/>
  <c r="EK202" i="3" s="1"/>
  <c r="EK203" i="3" s="1"/>
  <c r="EK204" i="3" s="1"/>
  <c r="EK205" i="3" s="1"/>
  <c r="EK206" i="3" s="1"/>
  <c r="EK207" i="3" s="1"/>
  <c r="EK208" i="3" s="1"/>
  <c r="EK209" i="3" s="1"/>
  <c r="EK210" i="3" s="1"/>
  <c r="EK211" i="3" s="1"/>
  <c r="EK212" i="3" s="1"/>
  <c r="EK213" i="3" s="1"/>
  <c r="EK214" i="3" s="1"/>
  <c r="EK215" i="3" s="1"/>
  <c r="EK216" i="3" s="1"/>
  <c r="EK217" i="3" s="1"/>
  <c r="EK218" i="3" s="1"/>
  <c r="EK219" i="3" s="1"/>
  <c r="EK220" i="3" s="1"/>
  <c r="EK221" i="3" s="1"/>
  <c r="EK222" i="3" s="1"/>
  <c r="EK223" i="3" s="1"/>
  <c r="EK224" i="3" s="1"/>
  <c r="EK225" i="3" s="1"/>
  <c r="EK226" i="3" s="1"/>
  <c r="EK227" i="3" s="1"/>
  <c r="EK228" i="3" s="1"/>
  <c r="EK229" i="3" s="1"/>
  <c r="EK230" i="3" s="1"/>
  <c r="EK231" i="3" s="1"/>
  <c r="EK232" i="3" s="1"/>
  <c r="EK233" i="3" s="1"/>
  <c r="EK234" i="3" s="1"/>
  <c r="EK235" i="3" s="1"/>
  <c r="EK236" i="3" s="1"/>
  <c r="EK237" i="3" s="1"/>
  <c r="EK238" i="3" s="1"/>
  <c r="EK239" i="3" s="1"/>
  <c r="EK240" i="3" s="1"/>
  <c r="EK241" i="3" s="1"/>
  <c r="EK242" i="3" s="1"/>
  <c r="EK243" i="3" s="1"/>
  <c r="EK244" i="3" s="1"/>
  <c r="EK245" i="3" s="1"/>
  <c r="EK246" i="3" s="1"/>
  <c r="EK247" i="3" s="1"/>
  <c r="EK248" i="3" s="1"/>
  <c r="EK249" i="3" s="1"/>
  <c r="EK250" i="3" s="1"/>
  <c r="EK251" i="3" s="1"/>
  <c r="EK252" i="3" s="1"/>
  <c r="EK253" i="3" s="1"/>
  <c r="EK254" i="3" s="1"/>
  <c r="EK255" i="3" s="1"/>
  <c r="EK256" i="3" s="1"/>
  <c r="EK257" i="3" s="1"/>
  <c r="EK258" i="3" s="1"/>
  <c r="EK259" i="3" s="1"/>
  <c r="EK260" i="3" s="1"/>
  <c r="EK261" i="3" s="1"/>
  <c r="EK262" i="3" s="1"/>
  <c r="EK263" i="3" s="1"/>
  <c r="EK264" i="3" s="1"/>
  <c r="EK265" i="3" s="1"/>
  <c r="EK266" i="3" s="1"/>
  <c r="EK267" i="3" s="1"/>
  <c r="EK268" i="3" s="1"/>
  <c r="EK269" i="3" s="1"/>
  <c r="EK270" i="3" s="1"/>
  <c r="EK271" i="3" s="1"/>
  <c r="EK272" i="3" s="1"/>
  <c r="EK273" i="3" s="1"/>
  <c r="EK274" i="3" s="1"/>
  <c r="EK275" i="3" s="1"/>
  <c r="EK276" i="3" s="1"/>
  <c r="EK277" i="3" s="1"/>
  <c r="EK278" i="3" s="1"/>
  <c r="EK279" i="3" s="1"/>
  <c r="EK280" i="3" s="1"/>
  <c r="EK281" i="3" s="1"/>
  <c r="EK282" i="3" s="1"/>
  <c r="EK283" i="3" s="1"/>
  <c r="EK284" i="3" s="1"/>
  <c r="EK285" i="3" s="1"/>
  <c r="EK286" i="3" s="1"/>
  <c r="EK287" i="3" s="1"/>
  <c r="EK288" i="3" s="1"/>
  <c r="EK289" i="3" s="1"/>
  <c r="EK290" i="3" s="1"/>
  <c r="EK291" i="3" s="1"/>
  <c r="EK292" i="3" s="1"/>
  <c r="EK293" i="3" s="1"/>
  <c r="EK294" i="3" s="1"/>
  <c r="EK295" i="3" s="1"/>
  <c r="EK296" i="3" s="1"/>
  <c r="EK297" i="3" s="1"/>
  <c r="EK298" i="3" s="1"/>
  <c r="EK299" i="3" s="1"/>
  <c r="EK300" i="3" s="1"/>
  <c r="EK301" i="3" s="1"/>
  <c r="EK302" i="3" s="1"/>
  <c r="EK303" i="3" s="1"/>
  <c r="EK304" i="3" s="1"/>
  <c r="EK305" i="3" s="1"/>
  <c r="EK306" i="3" s="1"/>
  <c r="EK307" i="3" s="1"/>
  <c r="EK308" i="3" s="1"/>
  <c r="EK309" i="3" s="1"/>
  <c r="EK310" i="3" s="1"/>
  <c r="EK311" i="3" s="1"/>
  <c r="EK312" i="3" s="1"/>
  <c r="EK313" i="3" s="1"/>
  <c r="EL161" i="3"/>
  <c r="EL162" i="3" s="1"/>
  <c r="EL163" i="3" s="1"/>
  <c r="EL164" i="3" s="1"/>
  <c r="EL165" i="3" s="1"/>
  <c r="EL166" i="3" s="1"/>
  <c r="EL167" i="3" s="1"/>
  <c r="EL168" i="3" s="1"/>
  <c r="EL169" i="3" s="1"/>
  <c r="EL170" i="3" s="1"/>
  <c r="EL171" i="3" s="1"/>
  <c r="EL172" i="3" s="1"/>
  <c r="EL173" i="3" s="1"/>
  <c r="EL174" i="3" s="1"/>
  <c r="EL175" i="3" s="1"/>
  <c r="EL176" i="3" s="1"/>
  <c r="EL177" i="3" s="1"/>
  <c r="EL178" i="3" s="1"/>
  <c r="EL179" i="3" s="1"/>
  <c r="EL180" i="3" s="1"/>
  <c r="EL181" i="3" s="1"/>
  <c r="EL182" i="3" s="1"/>
  <c r="EL183" i="3" s="1"/>
  <c r="EL184" i="3" s="1"/>
  <c r="EL185" i="3" s="1"/>
  <c r="EL186" i="3" s="1"/>
  <c r="EL187" i="3" s="1"/>
  <c r="EL188" i="3" s="1"/>
  <c r="EL189" i="3" s="1"/>
  <c r="EL190" i="3" s="1"/>
  <c r="EL191" i="3" s="1"/>
  <c r="EL192" i="3" s="1"/>
  <c r="EL193" i="3" s="1"/>
  <c r="EL194" i="3" s="1"/>
  <c r="EL195" i="3" s="1"/>
  <c r="EL196" i="3" s="1"/>
  <c r="EL197" i="3" s="1"/>
  <c r="EL198" i="3" s="1"/>
  <c r="EL199" i="3" s="1"/>
  <c r="EL200" i="3" s="1"/>
  <c r="EL201" i="3" s="1"/>
  <c r="EL202" i="3" s="1"/>
  <c r="EL203" i="3" s="1"/>
  <c r="EL204" i="3" s="1"/>
  <c r="EL205" i="3" s="1"/>
  <c r="EL206" i="3" s="1"/>
  <c r="EL207" i="3" s="1"/>
  <c r="EL208" i="3" s="1"/>
  <c r="EL209" i="3" s="1"/>
  <c r="EL210" i="3" s="1"/>
  <c r="EL211" i="3" s="1"/>
  <c r="EL212" i="3" s="1"/>
  <c r="EL213" i="3" s="1"/>
  <c r="EL214" i="3" s="1"/>
  <c r="EL215" i="3" s="1"/>
  <c r="EL216" i="3" s="1"/>
  <c r="EL217" i="3" s="1"/>
  <c r="EL218" i="3" s="1"/>
  <c r="EL219" i="3" s="1"/>
  <c r="EL220" i="3" s="1"/>
  <c r="EL221" i="3" s="1"/>
  <c r="EL222" i="3" s="1"/>
  <c r="EL223" i="3" s="1"/>
  <c r="EL224" i="3" s="1"/>
  <c r="EL225" i="3" s="1"/>
  <c r="EL226" i="3" s="1"/>
  <c r="EL227" i="3" s="1"/>
  <c r="EL228" i="3" s="1"/>
  <c r="EL229" i="3" s="1"/>
  <c r="EL230" i="3" s="1"/>
  <c r="EL231" i="3" s="1"/>
  <c r="EL232" i="3" s="1"/>
  <c r="EL233" i="3" s="1"/>
  <c r="EL234" i="3" s="1"/>
  <c r="EL235" i="3" s="1"/>
  <c r="EL236" i="3" s="1"/>
  <c r="EL237" i="3" s="1"/>
  <c r="EL238" i="3" s="1"/>
  <c r="EL239" i="3" s="1"/>
  <c r="EL240" i="3" s="1"/>
  <c r="EL241" i="3" s="1"/>
  <c r="EL242" i="3" s="1"/>
  <c r="EL243" i="3" s="1"/>
  <c r="EL244" i="3" s="1"/>
  <c r="EL245" i="3" s="1"/>
  <c r="EL246" i="3" s="1"/>
  <c r="EL247" i="3" s="1"/>
  <c r="EL248" i="3" s="1"/>
  <c r="EL249" i="3" s="1"/>
  <c r="EL250" i="3" s="1"/>
  <c r="EL251" i="3" s="1"/>
  <c r="EL252" i="3" s="1"/>
  <c r="EL253" i="3" s="1"/>
  <c r="EL254" i="3" s="1"/>
  <c r="EL255" i="3" s="1"/>
  <c r="EL256" i="3" s="1"/>
  <c r="EL257" i="3" s="1"/>
  <c r="EL258" i="3" s="1"/>
  <c r="EL259" i="3" s="1"/>
  <c r="EL260" i="3" s="1"/>
  <c r="EL261" i="3" s="1"/>
  <c r="EL262" i="3" s="1"/>
  <c r="EL263" i="3" s="1"/>
  <c r="EL264" i="3" s="1"/>
  <c r="EL265" i="3" s="1"/>
  <c r="EL266" i="3" s="1"/>
  <c r="EL267" i="3" s="1"/>
  <c r="EL268" i="3" s="1"/>
  <c r="EL269" i="3" s="1"/>
  <c r="EL270" i="3" s="1"/>
  <c r="EL271" i="3" s="1"/>
  <c r="EL272" i="3" s="1"/>
  <c r="EL273" i="3" s="1"/>
  <c r="EL274" i="3" s="1"/>
  <c r="EL275" i="3" s="1"/>
  <c r="EL276" i="3" s="1"/>
  <c r="EL277" i="3" s="1"/>
  <c r="EL278" i="3" s="1"/>
  <c r="EL279" i="3" s="1"/>
  <c r="EL280" i="3" s="1"/>
  <c r="EL281" i="3" s="1"/>
  <c r="EL282" i="3" s="1"/>
  <c r="EL283" i="3" s="1"/>
  <c r="EL284" i="3" s="1"/>
  <c r="EL285" i="3" s="1"/>
  <c r="EL286" i="3" s="1"/>
  <c r="EL287" i="3" s="1"/>
  <c r="EL288" i="3" s="1"/>
  <c r="EL289" i="3" s="1"/>
  <c r="EL290" i="3" s="1"/>
  <c r="EL291" i="3" s="1"/>
  <c r="EL292" i="3" s="1"/>
  <c r="EL293" i="3" s="1"/>
  <c r="EL294" i="3" s="1"/>
  <c r="EL295" i="3" s="1"/>
  <c r="EL296" i="3" s="1"/>
  <c r="EL297" i="3" s="1"/>
  <c r="EL298" i="3" s="1"/>
  <c r="EL299" i="3" s="1"/>
  <c r="EL300" i="3" s="1"/>
  <c r="EL301" i="3" s="1"/>
  <c r="EL302" i="3" s="1"/>
  <c r="EL303" i="3" s="1"/>
  <c r="EL304" i="3" s="1"/>
  <c r="EL305" i="3" s="1"/>
  <c r="EL306" i="3" s="1"/>
  <c r="EL307" i="3" s="1"/>
  <c r="EL308" i="3" s="1"/>
  <c r="EL309" i="3" s="1"/>
  <c r="EL310" i="3" s="1"/>
  <c r="EL311" i="3" s="1"/>
  <c r="EL312" i="3" s="1"/>
  <c r="EL313" i="3" s="1"/>
  <c r="EM161" i="3"/>
  <c r="EM162" i="3" s="1"/>
  <c r="EM163" i="3" s="1"/>
  <c r="EM164" i="3" s="1"/>
  <c r="EM165" i="3" s="1"/>
  <c r="EM166" i="3" s="1"/>
  <c r="EM167" i="3" s="1"/>
  <c r="EM168" i="3" s="1"/>
  <c r="EM169" i="3" s="1"/>
  <c r="EM170" i="3" s="1"/>
  <c r="EM171" i="3" s="1"/>
  <c r="EM172" i="3" s="1"/>
  <c r="EM173" i="3" s="1"/>
  <c r="EM174" i="3" s="1"/>
  <c r="EM175" i="3" s="1"/>
  <c r="EM176" i="3" s="1"/>
  <c r="EM177" i="3" s="1"/>
  <c r="EM178" i="3" s="1"/>
  <c r="EM179" i="3" s="1"/>
  <c r="EM180" i="3" s="1"/>
  <c r="EM181" i="3" s="1"/>
  <c r="EM182" i="3" s="1"/>
  <c r="EM183" i="3" s="1"/>
  <c r="EM184" i="3" s="1"/>
  <c r="EM185" i="3" s="1"/>
  <c r="EM186" i="3" s="1"/>
  <c r="EM187" i="3" s="1"/>
  <c r="EM188" i="3" s="1"/>
  <c r="EM189" i="3" s="1"/>
  <c r="EM190" i="3" s="1"/>
  <c r="EM191" i="3" s="1"/>
  <c r="EM192" i="3" s="1"/>
  <c r="EM193" i="3" s="1"/>
  <c r="EM194" i="3" s="1"/>
  <c r="EM195" i="3" s="1"/>
  <c r="EM196" i="3" s="1"/>
  <c r="EM197" i="3" s="1"/>
  <c r="EM198" i="3" s="1"/>
  <c r="EM199" i="3" s="1"/>
  <c r="EM200" i="3" s="1"/>
  <c r="EM201" i="3" s="1"/>
  <c r="EM202" i="3" s="1"/>
  <c r="EM203" i="3" s="1"/>
  <c r="EM204" i="3" s="1"/>
  <c r="EM205" i="3" s="1"/>
  <c r="EM206" i="3" s="1"/>
  <c r="EM207" i="3" s="1"/>
  <c r="EM208" i="3" s="1"/>
  <c r="EM209" i="3" s="1"/>
  <c r="EM210" i="3" s="1"/>
  <c r="EM211" i="3" s="1"/>
  <c r="EM212" i="3" s="1"/>
  <c r="EM213" i="3" s="1"/>
  <c r="EM214" i="3" s="1"/>
  <c r="EM215" i="3" s="1"/>
  <c r="EM216" i="3" s="1"/>
  <c r="EM217" i="3" s="1"/>
  <c r="EM218" i="3" s="1"/>
  <c r="EM219" i="3" s="1"/>
  <c r="EM220" i="3" s="1"/>
  <c r="EM221" i="3" s="1"/>
  <c r="EM222" i="3" s="1"/>
  <c r="EM223" i="3" s="1"/>
  <c r="EM224" i="3" s="1"/>
  <c r="EM225" i="3" s="1"/>
  <c r="EM226" i="3" s="1"/>
  <c r="EM227" i="3" s="1"/>
  <c r="EM228" i="3" s="1"/>
  <c r="EM229" i="3" s="1"/>
  <c r="EM230" i="3" s="1"/>
  <c r="EM231" i="3" s="1"/>
  <c r="EM232" i="3" s="1"/>
  <c r="EM233" i="3" s="1"/>
  <c r="EM234" i="3" s="1"/>
  <c r="EM235" i="3" s="1"/>
  <c r="EM236" i="3" s="1"/>
  <c r="EM237" i="3" s="1"/>
  <c r="EM238" i="3" s="1"/>
  <c r="EM239" i="3" s="1"/>
  <c r="EM240" i="3" s="1"/>
  <c r="EM241" i="3" s="1"/>
  <c r="EM242" i="3" s="1"/>
  <c r="EM243" i="3" s="1"/>
  <c r="EM244" i="3" s="1"/>
  <c r="EM245" i="3" s="1"/>
  <c r="EM246" i="3" s="1"/>
  <c r="EM247" i="3" s="1"/>
  <c r="EM248" i="3" s="1"/>
  <c r="EM249" i="3" s="1"/>
  <c r="EM250" i="3" s="1"/>
  <c r="EM251" i="3" s="1"/>
  <c r="EM252" i="3" s="1"/>
  <c r="EM253" i="3" s="1"/>
  <c r="EM254" i="3" s="1"/>
  <c r="EM255" i="3" s="1"/>
  <c r="EM256" i="3" s="1"/>
  <c r="EM257" i="3" s="1"/>
  <c r="EM258" i="3" s="1"/>
  <c r="EM259" i="3" s="1"/>
  <c r="EM260" i="3" s="1"/>
  <c r="EM261" i="3" s="1"/>
  <c r="EM262" i="3" s="1"/>
  <c r="EM263" i="3" s="1"/>
  <c r="EM264" i="3" s="1"/>
  <c r="EM265" i="3" s="1"/>
  <c r="EM266" i="3" s="1"/>
  <c r="EM267" i="3" s="1"/>
  <c r="EM268" i="3" s="1"/>
  <c r="EM269" i="3" s="1"/>
  <c r="EM270" i="3" s="1"/>
  <c r="EM271" i="3" s="1"/>
  <c r="EM272" i="3" s="1"/>
  <c r="EM273" i="3" s="1"/>
  <c r="EM274" i="3" s="1"/>
  <c r="EM275" i="3" s="1"/>
  <c r="EM276" i="3" s="1"/>
  <c r="EM277" i="3" s="1"/>
  <c r="EM278" i="3" s="1"/>
  <c r="EM279" i="3" s="1"/>
  <c r="EM280" i="3" s="1"/>
  <c r="EM281" i="3" s="1"/>
  <c r="EM282" i="3" s="1"/>
  <c r="EM283" i="3" s="1"/>
  <c r="EM284" i="3" s="1"/>
  <c r="EM285" i="3" s="1"/>
  <c r="EM286" i="3" s="1"/>
  <c r="EM287" i="3" s="1"/>
  <c r="EM288" i="3" s="1"/>
  <c r="EM289" i="3" s="1"/>
  <c r="EM290" i="3" s="1"/>
  <c r="EM291" i="3" s="1"/>
  <c r="EM292" i="3" s="1"/>
  <c r="EM293" i="3" s="1"/>
  <c r="EM294" i="3" s="1"/>
  <c r="EM295" i="3" s="1"/>
  <c r="EM296" i="3" s="1"/>
  <c r="EM297" i="3" s="1"/>
  <c r="EM298" i="3" s="1"/>
  <c r="EM299" i="3" s="1"/>
  <c r="EM300" i="3" s="1"/>
  <c r="EM301" i="3" s="1"/>
  <c r="EM302" i="3" s="1"/>
  <c r="EM303" i="3" s="1"/>
  <c r="EM304" i="3" s="1"/>
  <c r="EM305" i="3" s="1"/>
  <c r="EM306" i="3" s="1"/>
  <c r="EM307" i="3" s="1"/>
  <c r="EM308" i="3" s="1"/>
  <c r="EM309" i="3" s="1"/>
  <c r="EM310" i="3" s="1"/>
  <c r="EM311" i="3" s="1"/>
  <c r="EM312" i="3" s="1"/>
  <c r="EM313" i="3" s="1"/>
  <c r="EN161" i="3"/>
  <c r="EN162" i="3" s="1"/>
  <c r="EN163" i="3" s="1"/>
  <c r="EN164" i="3" s="1"/>
  <c r="EN165" i="3" s="1"/>
  <c r="EN166" i="3" s="1"/>
  <c r="EN167" i="3" s="1"/>
  <c r="EN168" i="3" s="1"/>
  <c r="EN169" i="3" s="1"/>
  <c r="EN170" i="3" s="1"/>
  <c r="EN171" i="3" s="1"/>
  <c r="EN172" i="3" s="1"/>
  <c r="EN173" i="3" s="1"/>
  <c r="EN174" i="3" s="1"/>
  <c r="EN175" i="3" s="1"/>
  <c r="EN176" i="3" s="1"/>
  <c r="EN177" i="3" s="1"/>
  <c r="EN178" i="3" s="1"/>
  <c r="EN179" i="3" s="1"/>
  <c r="EN180" i="3" s="1"/>
  <c r="EN181" i="3" s="1"/>
  <c r="EN182" i="3" s="1"/>
  <c r="EN183" i="3" s="1"/>
  <c r="EN184" i="3" s="1"/>
  <c r="EN185" i="3" s="1"/>
  <c r="EN186" i="3" s="1"/>
  <c r="EN187" i="3" s="1"/>
  <c r="EN188" i="3" s="1"/>
  <c r="EN189" i="3" s="1"/>
  <c r="EN190" i="3" s="1"/>
  <c r="EN191" i="3" s="1"/>
  <c r="EN192" i="3" s="1"/>
  <c r="EN193" i="3" s="1"/>
  <c r="EN194" i="3" s="1"/>
  <c r="EN195" i="3" s="1"/>
  <c r="EN196" i="3" s="1"/>
  <c r="EN197" i="3" s="1"/>
  <c r="EN198" i="3" s="1"/>
  <c r="EN199" i="3" s="1"/>
  <c r="EN200" i="3" s="1"/>
  <c r="EN201" i="3" s="1"/>
  <c r="EN202" i="3" s="1"/>
  <c r="EN203" i="3" s="1"/>
  <c r="EN204" i="3" s="1"/>
  <c r="EN205" i="3" s="1"/>
  <c r="EN206" i="3" s="1"/>
  <c r="EN207" i="3" s="1"/>
  <c r="EN208" i="3" s="1"/>
  <c r="EN209" i="3" s="1"/>
  <c r="EN210" i="3" s="1"/>
  <c r="EN211" i="3" s="1"/>
  <c r="EN212" i="3" s="1"/>
  <c r="EN213" i="3" s="1"/>
  <c r="EN214" i="3" s="1"/>
  <c r="EN215" i="3" s="1"/>
  <c r="EN216" i="3" s="1"/>
  <c r="EN217" i="3" s="1"/>
  <c r="EN218" i="3" s="1"/>
  <c r="EN219" i="3" s="1"/>
  <c r="EN220" i="3" s="1"/>
  <c r="EN221" i="3" s="1"/>
  <c r="EN222" i="3" s="1"/>
  <c r="EN223" i="3" s="1"/>
  <c r="EN224" i="3" s="1"/>
  <c r="EN225" i="3" s="1"/>
  <c r="EN226" i="3" s="1"/>
  <c r="EN227" i="3" s="1"/>
  <c r="EN228" i="3" s="1"/>
  <c r="EN229" i="3" s="1"/>
  <c r="EN230" i="3" s="1"/>
  <c r="EN231" i="3" s="1"/>
  <c r="EN232" i="3" s="1"/>
  <c r="EN233" i="3" s="1"/>
  <c r="EN234" i="3" s="1"/>
  <c r="EN235" i="3" s="1"/>
  <c r="EN236" i="3" s="1"/>
  <c r="EN237" i="3" s="1"/>
  <c r="EN238" i="3" s="1"/>
  <c r="EN239" i="3" s="1"/>
  <c r="EN240" i="3" s="1"/>
  <c r="EN241" i="3" s="1"/>
  <c r="EN242" i="3" s="1"/>
  <c r="EN243" i="3" s="1"/>
  <c r="EN244" i="3" s="1"/>
  <c r="EN245" i="3" s="1"/>
  <c r="EN246" i="3" s="1"/>
  <c r="EN247" i="3" s="1"/>
  <c r="EN248" i="3" s="1"/>
  <c r="EN249" i="3" s="1"/>
  <c r="EN250" i="3" s="1"/>
  <c r="EN251" i="3" s="1"/>
  <c r="EN252" i="3" s="1"/>
  <c r="EN253" i="3" s="1"/>
  <c r="EN254" i="3" s="1"/>
  <c r="EN255" i="3" s="1"/>
  <c r="EN256" i="3" s="1"/>
  <c r="EN257" i="3" s="1"/>
  <c r="EN258" i="3" s="1"/>
  <c r="EN259" i="3" s="1"/>
  <c r="EN260" i="3" s="1"/>
  <c r="EN261" i="3" s="1"/>
  <c r="EN262" i="3" s="1"/>
  <c r="EN263" i="3" s="1"/>
  <c r="EN264" i="3" s="1"/>
  <c r="EN265" i="3" s="1"/>
  <c r="EN266" i="3" s="1"/>
  <c r="EN267" i="3" s="1"/>
  <c r="EN268" i="3" s="1"/>
  <c r="EN269" i="3" s="1"/>
  <c r="EN270" i="3" s="1"/>
  <c r="EN271" i="3" s="1"/>
  <c r="EN272" i="3" s="1"/>
  <c r="EN273" i="3" s="1"/>
  <c r="EN274" i="3" s="1"/>
  <c r="EN275" i="3" s="1"/>
  <c r="EN276" i="3" s="1"/>
  <c r="EN277" i="3" s="1"/>
  <c r="EN278" i="3" s="1"/>
  <c r="EN279" i="3" s="1"/>
  <c r="EN280" i="3" s="1"/>
  <c r="EN281" i="3" s="1"/>
  <c r="EN282" i="3" s="1"/>
  <c r="EN283" i="3" s="1"/>
  <c r="EN284" i="3" s="1"/>
  <c r="EN285" i="3" s="1"/>
  <c r="EN286" i="3" s="1"/>
  <c r="EN287" i="3" s="1"/>
  <c r="EN288" i="3" s="1"/>
  <c r="EN289" i="3" s="1"/>
  <c r="EN290" i="3" s="1"/>
  <c r="EN291" i="3" s="1"/>
  <c r="EN292" i="3" s="1"/>
  <c r="EN293" i="3" s="1"/>
  <c r="EN294" i="3" s="1"/>
  <c r="EN295" i="3" s="1"/>
  <c r="EN296" i="3" s="1"/>
  <c r="EN297" i="3" s="1"/>
  <c r="EN298" i="3" s="1"/>
  <c r="EN299" i="3" s="1"/>
  <c r="EN300" i="3" s="1"/>
  <c r="EN301" i="3" s="1"/>
  <c r="EN302" i="3" s="1"/>
  <c r="EN303" i="3" s="1"/>
  <c r="EN304" i="3" s="1"/>
  <c r="EN305" i="3" s="1"/>
  <c r="EN306" i="3" s="1"/>
  <c r="EN307" i="3" s="1"/>
  <c r="EN308" i="3" s="1"/>
  <c r="EN309" i="3" s="1"/>
  <c r="EN310" i="3" s="1"/>
  <c r="EN311" i="3" s="1"/>
  <c r="EN312" i="3" s="1"/>
  <c r="EN313" i="3" s="1"/>
  <c r="EO161" i="3"/>
  <c r="EO162" i="3" s="1"/>
  <c r="EO163" i="3" s="1"/>
  <c r="EO164" i="3" s="1"/>
  <c r="EO165" i="3" s="1"/>
  <c r="EO166" i="3" s="1"/>
  <c r="EO167" i="3" s="1"/>
  <c r="EO168" i="3" s="1"/>
  <c r="EO169" i="3" s="1"/>
  <c r="EO170" i="3" s="1"/>
  <c r="EO171" i="3" s="1"/>
  <c r="EO172" i="3" s="1"/>
  <c r="EO173" i="3" s="1"/>
  <c r="EO174" i="3" s="1"/>
  <c r="EO175" i="3" s="1"/>
  <c r="EO176" i="3" s="1"/>
  <c r="EO177" i="3" s="1"/>
  <c r="EO178" i="3" s="1"/>
  <c r="EO179" i="3" s="1"/>
  <c r="EO180" i="3" s="1"/>
  <c r="EO181" i="3" s="1"/>
  <c r="EO182" i="3" s="1"/>
  <c r="EO183" i="3" s="1"/>
  <c r="EO184" i="3" s="1"/>
  <c r="EO185" i="3" s="1"/>
  <c r="EO186" i="3" s="1"/>
  <c r="EO187" i="3" s="1"/>
  <c r="EO188" i="3" s="1"/>
  <c r="EO189" i="3" s="1"/>
  <c r="EO190" i="3" s="1"/>
  <c r="EO191" i="3" s="1"/>
  <c r="EO192" i="3" s="1"/>
  <c r="EO193" i="3" s="1"/>
  <c r="EO194" i="3" s="1"/>
  <c r="EO195" i="3" s="1"/>
  <c r="EO196" i="3" s="1"/>
  <c r="EO197" i="3" s="1"/>
  <c r="EO198" i="3" s="1"/>
  <c r="EO199" i="3" s="1"/>
  <c r="EO200" i="3" s="1"/>
  <c r="EO201" i="3" s="1"/>
  <c r="EO202" i="3" s="1"/>
  <c r="EO203" i="3" s="1"/>
  <c r="EO204" i="3" s="1"/>
  <c r="EO205" i="3" s="1"/>
  <c r="EO206" i="3" s="1"/>
  <c r="EO207" i="3" s="1"/>
  <c r="EO208" i="3" s="1"/>
  <c r="EO209" i="3" s="1"/>
  <c r="EO210" i="3" s="1"/>
  <c r="EO211" i="3" s="1"/>
  <c r="EO212" i="3" s="1"/>
  <c r="EO213" i="3" s="1"/>
  <c r="EO214" i="3" s="1"/>
  <c r="EO215" i="3" s="1"/>
  <c r="EO216" i="3" s="1"/>
  <c r="EO217" i="3" s="1"/>
  <c r="EO218" i="3" s="1"/>
  <c r="EO219" i="3" s="1"/>
  <c r="EO220" i="3" s="1"/>
  <c r="EO221" i="3" s="1"/>
  <c r="EO222" i="3" s="1"/>
  <c r="EO223" i="3" s="1"/>
  <c r="EO224" i="3" s="1"/>
  <c r="EO225" i="3" s="1"/>
  <c r="EO226" i="3" s="1"/>
  <c r="EO227" i="3" s="1"/>
  <c r="EO228" i="3" s="1"/>
  <c r="EO229" i="3" s="1"/>
  <c r="EO230" i="3" s="1"/>
  <c r="EO231" i="3" s="1"/>
  <c r="EO232" i="3" s="1"/>
  <c r="EO233" i="3" s="1"/>
  <c r="EO234" i="3" s="1"/>
  <c r="EO235" i="3" s="1"/>
  <c r="EO236" i="3" s="1"/>
  <c r="EO237" i="3" s="1"/>
  <c r="EO238" i="3" s="1"/>
  <c r="EO239" i="3" s="1"/>
  <c r="EO240" i="3" s="1"/>
  <c r="EO241" i="3" s="1"/>
  <c r="EO242" i="3" s="1"/>
  <c r="EO243" i="3" s="1"/>
  <c r="EO244" i="3" s="1"/>
  <c r="EO245" i="3" s="1"/>
  <c r="EO246" i="3" s="1"/>
  <c r="EO247" i="3" s="1"/>
  <c r="EO248" i="3" s="1"/>
  <c r="EO249" i="3" s="1"/>
  <c r="EO250" i="3" s="1"/>
  <c r="EO251" i="3" s="1"/>
  <c r="EO252" i="3" s="1"/>
  <c r="EO253" i="3" s="1"/>
  <c r="EO254" i="3" s="1"/>
  <c r="EO255" i="3" s="1"/>
  <c r="EO256" i="3" s="1"/>
  <c r="EO257" i="3" s="1"/>
  <c r="EO258" i="3" s="1"/>
  <c r="EO259" i="3" s="1"/>
  <c r="EO260" i="3" s="1"/>
  <c r="EO261" i="3" s="1"/>
  <c r="EO262" i="3" s="1"/>
  <c r="EO263" i="3" s="1"/>
  <c r="EO264" i="3" s="1"/>
  <c r="EO265" i="3" s="1"/>
  <c r="EO266" i="3" s="1"/>
  <c r="EO267" i="3" s="1"/>
  <c r="EO268" i="3" s="1"/>
  <c r="EO269" i="3" s="1"/>
  <c r="EO270" i="3" s="1"/>
  <c r="EO271" i="3" s="1"/>
  <c r="EO272" i="3" s="1"/>
  <c r="EO273" i="3" s="1"/>
  <c r="EO274" i="3" s="1"/>
  <c r="EO275" i="3" s="1"/>
  <c r="EO276" i="3" s="1"/>
  <c r="EO277" i="3" s="1"/>
  <c r="EO278" i="3" s="1"/>
  <c r="EO279" i="3" s="1"/>
  <c r="EO280" i="3" s="1"/>
  <c r="EO281" i="3" s="1"/>
  <c r="EO282" i="3" s="1"/>
  <c r="EO283" i="3" s="1"/>
  <c r="EO284" i="3" s="1"/>
  <c r="EO285" i="3" s="1"/>
  <c r="EO286" i="3" s="1"/>
  <c r="EO287" i="3" s="1"/>
  <c r="EO288" i="3" s="1"/>
  <c r="EO289" i="3" s="1"/>
  <c r="EO290" i="3" s="1"/>
  <c r="EO291" i="3" s="1"/>
  <c r="EO292" i="3" s="1"/>
  <c r="EO293" i="3" s="1"/>
  <c r="EO294" i="3" s="1"/>
  <c r="EO295" i="3" s="1"/>
  <c r="EO296" i="3" s="1"/>
  <c r="EO297" i="3" s="1"/>
  <c r="EO298" i="3" s="1"/>
  <c r="EO299" i="3" s="1"/>
  <c r="EO300" i="3" s="1"/>
  <c r="EO301" i="3" s="1"/>
  <c r="EO302" i="3" s="1"/>
  <c r="EO303" i="3" s="1"/>
  <c r="EO304" i="3" s="1"/>
  <c r="EO305" i="3" s="1"/>
  <c r="EO306" i="3" s="1"/>
  <c r="EO307" i="3" s="1"/>
  <c r="EO308" i="3" s="1"/>
  <c r="EO309" i="3" s="1"/>
  <c r="EO310" i="3" s="1"/>
  <c r="EO311" i="3" s="1"/>
  <c r="EO312" i="3" s="1"/>
  <c r="EO313" i="3" s="1"/>
  <c r="EP161" i="3"/>
  <c r="EP162" i="3" s="1"/>
  <c r="EP163" i="3" s="1"/>
  <c r="EP164" i="3" s="1"/>
  <c r="EP165" i="3" s="1"/>
  <c r="EP166" i="3" s="1"/>
  <c r="EP167" i="3" s="1"/>
  <c r="EP168" i="3" s="1"/>
  <c r="EP169" i="3" s="1"/>
  <c r="EP170" i="3" s="1"/>
  <c r="EP171" i="3" s="1"/>
  <c r="EP172" i="3" s="1"/>
  <c r="EP173" i="3" s="1"/>
  <c r="EP174" i="3" s="1"/>
  <c r="EP175" i="3" s="1"/>
  <c r="EP176" i="3" s="1"/>
  <c r="EP177" i="3" s="1"/>
  <c r="EP178" i="3" s="1"/>
  <c r="EP179" i="3" s="1"/>
  <c r="EP180" i="3" s="1"/>
  <c r="EP181" i="3" s="1"/>
  <c r="EP182" i="3" s="1"/>
  <c r="EP183" i="3" s="1"/>
  <c r="EP184" i="3" s="1"/>
  <c r="EP185" i="3" s="1"/>
  <c r="EP186" i="3" s="1"/>
  <c r="EP187" i="3" s="1"/>
  <c r="EP188" i="3" s="1"/>
  <c r="EP189" i="3" s="1"/>
  <c r="EP190" i="3" s="1"/>
  <c r="EP191" i="3" s="1"/>
  <c r="EP192" i="3" s="1"/>
  <c r="EP193" i="3" s="1"/>
  <c r="EP194" i="3" s="1"/>
  <c r="EP195" i="3" s="1"/>
  <c r="EP196" i="3" s="1"/>
  <c r="EP197" i="3" s="1"/>
  <c r="EP198" i="3" s="1"/>
  <c r="EP199" i="3" s="1"/>
  <c r="EP200" i="3" s="1"/>
  <c r="EP201" i="3" s="1"/>
  <c r="EP202" i="3" s="1"/>
  <c r="EP203" i="3" s="1"/>
  <c r="EP204" i="3" s="1"/>
  <c r="EP205" i="3" s="1"/>
  <c r="EP206" i="3" s="1"/>
  <c r="EP207" i="3" s="1"/>
  <c r="EP208" i="3" s="1"/>
  <c r="EP209" i="3" s="1"/>
  <c r="EP210" i="3" s="1"/>
  <c r="EP211" i="3" s="1"/>
  <c r="EP212" i="3" s="1"/>
  <c r="EP213" i="3" s="1"/>
  <c r="EP214" i="3" s="1"/>
  <c r="EP215" i="3" s="1"/>
  <c r="EP216" i="3" s="1"/>
  <c r="EP217" i="3" s="1"/>
  <c r="EP218" i="3" s="1"/>
  <c r="EP219" i="3" s="1"/>
  <c r="EP220" i="3" s="1"/>
  <c r="EP221" i="3" s="1"/>
  <c r="EP222" i="3" s="1"/>
  <c r="EP223" i="3" s="1"/>
  <c r="EP224" i="3" s="1"/>
  <c r="EP225" i="3" s="1"/>
  <c r="EP226" i="3" s="1"/>
  <c r="EP227" i="3" s="1"/>
  <c r="EP228" i="3" s="1"/>
  <c r="EP229" i="3" s="1"/>
  <c r="EP230" i="3" s="1"/>
  <c r="EP231" i="3" s="1"/>
  <c r="EP232" i="3" s="1"/>
  <c r="EP233" i="3" s="1"/>
  <c r="EP234" i="3" s="1"/>
  <c r="EP235" i="3" s="1"/>
  <c r="EP236" i="3" s="1"/>
  <c r="EP237" i="3" s="1"/>
  <c r="EP238" i="3" s="1"/>
  <c r="EP239" i="3" s="1"/>
  <c r="EP240" i="3" s="1"/>
  <c r="EP241" i="3" s="1"/>
  <c r="EP242" i="3" s="1"/>
  <c r="EP243" i="3" s="1"/>
  <c r="EP244" i="3" s="1"/>
  <c r="EP245" i="3" s="1"/>
  <c r="EP246" i="3" s="1"/>
  <c r="EP247" i="3" s="1"/>
  <c r="EP248" i="3" s="1"/>
  <c r="EP249" i="3" s="1"/>
  <c r="EP250" i="3" s="1"/>
  <c r="EP251" i="3" s="1"/>
  <c r="EP252" i="3" s="1"/>
  <c r="EP253" i="3" s="1"/>
  <c r="EP254" i="3" s="1"/>
  <c r="EP255" i="3" s="1"/>
  <c r="EP256" i="3" s="1"/>
  <c r="EP257" i="3" s="1"/>
  <c r="EP258" i="3" s="1"/>
  <c r="EP259" i="3" s="1"/>
  <c r="EP260" i="3" s="1"/>
  <c r="EP261" i="3" s="1"/>
  <c r="EP262" i="3" s="1"/>
  <c r="EP263" i="3" s="1"/>
  <c r="EP264" i="3" s="1"/>
  <c r="EP265" i="3" s="1"/>
  <c r="EP266" i="3" s="1"/>
  <c r="EP267" i="3" s="1"/>
  <c r="EP268" i="3" s="1"/>
  <c r="EP269" i="3" s="1"/>
  <c r="EP270" i="3" s="1"/>
  <c r="EP271" i="3" s="1"/>
  <c r="EP272" i="3" s="1"/>
  <c r="EP273" i="3" s="1"/>
  <c r="EP274" i="3" s="1"/>
  <c r="EP275" i="3" s="1"/>
  <c r="EP276" i="3" s="1"/>
  <c r="EP277" i="3" s="1"/>
  <c r="EP278" i="3" s="1"/>
  <c r="EP279" i="3" s="1"/>
  <c r="EP280" i="3" s="1"/>
  <c r="EP281" i="3" s="1"/>
  <c r="EP282" i="3" s="1"/>
  <c r="EP283" i="3" s="1"/>
  <c r="EP284" i="3" s="1"/>
  <c r="EP285" i="3" s="1"/>
  <c r="EP286" i="3" s="1"/>
  <c r="EP287" i="3" s="1"/>
  <c r="EP288" i="3" s="1"/>
  <c r="EP289" i="3" s="1"/>
  <c r="EP290" i="3" s="1"/>
  <c r="EP291" i="3" s="1"/>
  <c r="EP292" i="3" s="1"/>
  <c r="EP293" i="3" s="1"/>
  <c r="EP294" i="3" s="1"/>
  <c r="EP295" i="3" s="1"/>
  <c r="EP296" i="3" s="1"/>
  <c r="EP297" i="3" s="1"/>
  <c r="EP298" i="3" s="1"/>
  <c r="EP299" i="3" s="1"/>
  <c r="EP300" i="3" s="1"/>
  <c r="EP301" i="3" s="1"/>
  <c r="EP302" i="3" s="1"/>
  <c r="EP303" i="3" s="1"/>
  <c r="EP304" i="3" s="1"/>
  <c r="EP305" i="3" s="1"/>
  <c r="EP306" i="3" s="1"/>
  <c r="EP307" i="3" s="1"/>
  <c r="EP308" i="3" s="1"/>
  <c r="EP309" i="3" s="1"/>
  <c r="EP310" i="3" s="1"/>
  <c r="EP311" i="3" s="1"/>
  <c r="EP312" i="3" s="1"/>
  <c r="EP313" i="3" s="1"/>
  <c r="EQ161" i="3"/>
  <c r="EQ162" i="3" s="1"/>
  <c r="EQ163" i="3" s="1"/>
  <c r="EQ164" i="3" s="1"/>
  <c r="EQ165" i="3" s="1"/>
  <c r="EQ166" i="3" s="1"/>
  <c r="EQ167" i="3" s="1"/>
  <c r="EQ168" i="3" s="1"/>
  <c r="EQ169" i="3" s="1"/>
  <c r="EQ170" i="3" s="1"/>
  <c r="EQ171" i="3" s="1"/>
  <c r="EQ172" i="3" s="1"/>
  <c r="EQ173" i="3" s="1"/>
  <c r="EQ174" i="3" s="1"/>
  <c r="EQ175" i="3" s="1"/>
  <c r="EQ176" i="3" s="1"/>
  <c r="EQ177" i="3" s="1"/>
  <c r="EQ178" i="3" s="1"/>
  <c r="EQ179" i="3" s="1"/>
  <c r="EQ180" i="3" s="1"/>
  <c r="EQ181" i="3" s="1"/>
  <c r="EQ182" i="3" s="1"/>
  <c r="EQ183" i="3" s="1"/>
  <c r="EQ184" i="3" s="1"/>
  <c r="EQ185" i="3" s="1"/>
  <c r="EQ186" i="3" s="1"/>
  <c r="EQ187" i="3" s="1"/>
  <c r="EQ188" i="3" s="1"/>
  <c r="EQ189" i="3" s="1"/>
  <c r="EQ190" i="3" s="1"/>
  <c r="EQ191" i="3" s="1"/>
  <c r="EQ192" i="3" s="1"/>
  <c r="EQ193" i="3" s="1"/>
  <c r="EQ194" i="3" s="1"/>
  <c r="EQ195" i="3" s="1"/>
  <c r="EQ196" i="3" s="1"/>
  <c r="EQ197" i="3" s="1"/>
  <c r="EQ198" i="3" s="1"/>
  <c r="EQ199" i="3" s="1"/>
  <c r="EQ200" i="3" s="1"/>
  <c r="EQ201" i="3" s="1"/>
  <c r="EQ202" i="3" s="1"/>
  <c r="EQ203" i="3" s="1"/>
  <c r="EQ204" i="3" s="1"/>
  <c r="EQ205" i="3" s="1"/>
  <c r="EQ206" i="3" s="1"/>
  <c r="EQ207" i="3" s="1"/>
  <c r="EQ208" i="3" s="1"/>
  <c r="EQ209" i="3" s="1"/>
  <c r="EQ210" i="3" s="1"/>
  <c r="EQ211" i="3" s="1"/>
  <c r="EQ212" i="3" s="1"/>
  <c r="EQ213" i="3" s="1"/>
  <c r="EQ214" i="3" s="1"/>
  <c r="EQ215" i="3" s="1"/>
  <c r="EQ216" i="3" s="1"/>
  <c r="EQ217" i="3" s="1"/>
  <c r="EQ218" i="3" s="1"/>
  <c r="EQ219" i="3" s="1"/>
  <c r="EQ220" i="3" s="1"/>
  <c r="EQ221" i="3" s="1"/>
  <c r="EQ222" i="3" s="1"/>
  <c r="EQ223" i="3" s="1"/>
  <c r="EQ224" i="3" s="1"/>
  <c r="EQ225" i="3" s="1"/>
  <c r="EQ226" i="3" s="1"/>
  <c r="EQ227" i="3" s="1"/>
  <c r="EQ228" i="3" s="1"/>
  <c r="EQ229" i="3" s="1"/>
  <c r="EQ230" i="3" s="1"/>
  <c r="EQ231" i="3" s="1"/>
  <c r="EQ232" i="3" s="1"/>
  <c r="EQ233" i="3" s="1"/>
  <c r="EQ234" i="3" s="1"/>
  <c r="EQ235" i="3" s="1"/>
  <c r="EQ236" i="3" s="1"/>
  <c r="EQ237" i="3" s="1"/>
  <c r="EQ238" i="3" s="1"/>
  <c r="EQ239" i="3" s="1"/>
  <c r="EQ240" i="3" s="1"/>
  <c r="EQ241" i="3" s="1"/>
  <c r="EQ242" i="3" s="1"/>
  <c r="EQ243" i="3" s="1"/>
  <c r="EQ244" i="3" s="1"/>
  <c r="EQ245" i="3" s="1"/>
  <c r="EQ246" i="3" s="1"/>
  <c r="EQ247" i="3" s="1"/>
  <c r="EQ248" i="3" s="1"/>
  <c r="EQ249" i="3" s="1"/>
  <c r="EQ250" i="3" s="1"/>
  <c r="EQ251" i="3" s="1"/>
  <c r="EQ252" i="3" s="1"/>
  <c r="EQ253" i="3" s="1"/>
  <c r="EQ254" i="3" s="1"/>
  <c r="EQ255" i="3" s="1"/>
  <c r="EQ256" i="3" s="1"/>
  <c r="EQ257" i="3" s="1"/>
  <c r="EQ258" i="3" s="1"/>
  <c r="EQ259" i="3" s="1"/>
  <c r="EQ260" i="3" s="1"/>
  <c r="EQ261" i="3" s="1"/>
  <c r="EQ262" i="3" s="1"/>
  <c r="EQ263" i="3" s="1"/>
  <c r="EQ264" i="3" s="1"/>
  <c r="EQ265" i="3" s="1"/>
  <c r="EQ266" i="3" s="1"/>
  <c r="EQ267" i="3" s="1"/>
  <c r="EQ268" i="3" s="1"/>
  <c r="EQ269" i="3" s="1"/>
  <c r="EQ270" i="3" s="1"/>
  <c r="EQ271" i="3" s="1"/>
  <c r="EQ272" i="3" s="1"/>
  <c r="EQ273" i="3" s="1"/>
  <c r="EQ274" i="3" s="1"/>
  <c r="EQ275" i="3" s="1"/>
  <c r="EQ276" i="3" s="1"/>
  <c r="EQ277" i="3" s="1"/>
  <c r="EQ278" i="3" s="1"/>
  <c r="EQ279" i="3" s="1"/>
  <c r="EQ280" i="3" s="1"/>
  <c r="EQ281" i="3" s="1"/>
  <c r="EQ282" i="3" s="1"/>
  <c r="EQ283" i="3" s="1"/>
  <c r="EQ284" i="3" s="1"/>
  <c r="EQ285" i="3" s="1"/>
  <c r="EQ286" i="3" s="1"/>
  <c r="EQ287" i="3" s="1"/>
  <c r="EQ288" i="3" s="1"/>
  <c r="EQ289" i="3" s="1"/>
  <c r="EQ290" i="3" s="1"/>
  <c r="EQ291" i="3" s="1"/>
  <c r="EQ292" i="3" s="1"/>
  <c r="EQ293" i="3" s="1"/>
  <c r="EQ294" i="3" s="1"/>
  <c r="EQ295" i="3" s="1"/>
  <c r="EQ296" i="3" s="1"/>
  <c r="EQ297" i="3" s="1"/>
  <c r="EQ298" i="3" s="1"/>
  <c r="EQ299" i="3" s="1"/>
  <c r="EQ300" i="3" s="1"/>
  <c r="EQ301" i="3" s="1"/>
  <c r="EQ302" i="3" s="1"/>
  <c r="EQ303" i="3" s="1"/>
  <c r="EQ304" i="3" s="1"/>
  <c r="EQ305" i="3" s="1"/>
  <c r="EQ306" i="3" s="1"/>
  <c r="EQ307" i="3" s="1"/>
  <c r="EQ308" i="3" s="1"/>
  <c r="EQ309" i="3" s="1"/>
  <c r="EQ310" i="3" s="1"/>
  <c r="EQ311" i="3" s="1"/>
  <c r="EQ312" i="3" s="1"/>
  <c r="EQ313" i="3" s="1"/>
  <c r="ER161" i="3"/>
  <c r="ER162" i="3" s="1"/>
  <c r="ER163" i="3" s="1"/>
  <c r="ER164" i="3" s="1"/>
  <c r="ER165" i="3" s="1"/>
  <c r="ER166" i="3" s="1"/>
  <c r="ER167" i="3" s="1"/>
  <c r="ER168" i="3" s="1"/>
  <c r="ER169" i="3" s="1"/>
  <c r="ER170" i="3" s="1"/>
  <c r="ER171" i="3" s="1"/>
  <c r="ER172" i="3" s="1"/>
  <c r="ER173" i="3" s="1"/>
  <c r="ER174" i="3" s="1"/>
  <c r="ER175" i="3" s="1"/>
  <c r="ER176" i="3" s="1"/>
  <c r="ER177" i="3" s="1"/>
  <c r="ER178" i="3" s="1"/>
  <c r="ER179" i="3" s="1"/>
  <c r="ER180" i="3" s="1"/>
  <c r="ER181" i="3" s="1"/>
  <c r="ER182" i="3" s="1"/>
  <c r="ER183" i="3" s="1"/>
  <c r="ER184" i="3" s="1"/>
  <c r="ER185" i="3" s="1"/>
  <c r="ER186" i="3" s="1"/>
  <c r="ER187" i="3" s="1"/>
  <c r="ER188" i="3" s="1"/>
  <c r="ER189" i="3" s="1"/>
  <c r="ER190" i="3" s="1"/>
  <c r="ER191" i="3" s="1"/>
  <c r="ER192" i="3" s="1"/>
  <c r="ER193" i="3" s="1"/>
  <c r="ER194" i="3" s="1"/>
  <c r="ER195" i="3" s="1"/>
  <c r="ER196" i="3" s="1"/>
  <c r="ER197" i="3" s="1"/>
  <c r="ER198" i="3" s="1"/>
  <c r="ER199" i="3" s="1"/>
  <c r="ER200" i="3" s="1"/>
  <c r="ER201" i="3" s="1"/>
  <c r="ER202" i="3" s="1"/>
  <c r="ER203" i="3" s="1"/>
  <c r="ER204" i="3" s="1"/>
  <c r="ER205" i="3" s="1"/>
  <c r="ER206" i="3" s="1"/>
  <c r="ER207" i="3" s="1"/>
  <c r="ER208" i="3" s="1"/>
  <c r="ER209" i="3" s="1"/>
  <c r="ER210" i="3" s="1"/>
  <c r="ER211" i="3" s="1"/>
  <c r="ER212" i="3" s="1"/>
  <c r="ER213" i="3" s="1"/>
  <c r="ER214" i="3" s="1"/>
  <c r="ER215" i="3" s="1"/>
  <c r="ER216" i="3" s="1"/>
  <c r="ER217" i="3" s="1"/>
  <c r="ER218" i="3" s="1"/>
  <c r="ER219" i="3" s="1"/>
  <c r="ER220" i="3" s="1"/>
  <c r="ER221" i="3" s="1"/>
  <c r="ER222" i="3" s="1"/>
  <c r="ER223" i="3" s="1"/>
  <c r="ER224" i="3" s="1"/>
  <c r="ER225" i="3" s="1"/>
  <c r="ER226" i="3" s="1"/>
  <c r="ER227" i="3" s="1"/>
  <c r="ER228" i="3" s="1"/>
  <c r="ER229" i="3" s="1"/>
  <c r="ER230" i="3" s="1"/>
  <c r="ER231" i="3" s="1"/>
  <c r="ER232" i="3" s="1"/>
  <c r="ER233" i="3" s="1"/>
  <c r="ER234" i="3" s="1"/>
  <c r="ER235" i="3" s="1"/>
  <c r="ER236" i="3" s="1"/>
  <c r="ER237" i="3" s="1"/>
  <c r="ER238" i="3" s="1"/>
  <c r="ER239" i="3" s="1"/>
  <c r="ER240" i="3" s="1"/>
  <c r="ER241" i="3" s="1"/>
  <c r="ER242" i="3" s="1"/>
  <c r="ER243" i="3" s="1"/>
  <c r="ER244" i="3" s="1"/>
  <c r="ER245" i="3" s="1"/>
  <c r="ER246" i="3" s="1"/>
  <c r="ER247" i="3" s="1"/>
  <c r="ER248" i="3" s="1"/>
  <c r="ER249" i="3" s="1"/>
  <c r="ER250" i="3" s="1"/>
  <c r="ER251" i="3" s="1"/>
  <c r="ER252" i="3" s="1"/>
  <c r="ER253" i="3" s="1"/>
  <c r="ER254" i="3" s="1"/>
  <c r="ER255" i="3" s="1"/>
  <c r="ER256" i="3" s="1"/>
  <c r="ER257" i="3" s="1"/>
  <c r="ER258" i="3" s="1"/>
  <c r="ER259" i="3" s="1"/>
  <c r="ER260" i="3" s="1"/>
  <c r="ER261" i="3" s="1"/>
  <c r="ER262" i="3" s="1"/>
  <c r="ER263" i="3" s="1"/>
  <c r="ER264" i="3" s="1"/>
  <c r="ER265" i="3" s="1"/>
  <c r="ER266" i="3" s="1"/>
  <c r="ER267" i="3" s="1"/>
  <c r="ER268" i="3" s="1"/>
  <c r="ER269" i="3" s="1"/>
  <c r="ER270" i="3" s="1"/>
  <c r="ER271" i="3" s="1"/>
  <c r="ER272" i="3" s="1"/>
  <c r="ER273" i="3" s="1"/>
  <c r="ER274" i="3" s="1"/>
  <c r="ER275" i="3" s="1"/>
  <c r="ER276" i="3" s="1"/>
  <c r="ER277" i="3" s="1"/>
  <c r="ER278" i="3" s="1"/>
  <c r="ER279" i="3" s="1"/>
  <c r="ER280" i="3" s="1"/>
  <c r="ER281" i="3" s="1"/>
  <c r="ER282" i="3" s="1"/>
  <c r="ER283" i="3" s="1"/>
  <c r="ER284" i="3" s="1"/>
  <c r="ER285" i="3" s="1"/>
  <c r="ER286" i="3" s="1"/>
  <c r="ER287" i="3" s="1"/>
  <c r="ER288" i="3" s="1"/>
  <c r="ER289" i="3" s="1"/>
  <c r="ER290" i="3" s="1"/>
  <c r="ER291" i="3" s="1"/>
  <c r="ER292" i="3" s="1"/>
  <c r="ER293" i="3" s="1"/>
  <c r="ER294" i="3" s="1"/>
  <c r="ER295" i="3" s="1"/>
  <c r="ER296" i="3" s="1"/>
  <c r="ER297" i="3" s="1"/>
  <c r="ER298" i="3" s="1"/>
  <c r="ER299" i="3" s="1"/>
  <c r="ER300" i="3" s="1"/>
  <c r="ER301" i="3" s="1"/>
  <c r="ER302" i="3" s="1"/>
  <c r="ER303" i="3" s="1"/>
  <c r="ER304" i="3" s="1"/>
  <c r="ER305" i="3" s="1"/>
  <c r="ER306" i="3" s="1"/>
  <c r="ER307" i="3" s="1"/>
  <c r="ER308" i="3" s="1"/>
  <c r="ER309" i="3" s="1"/>
  <c r="ER310" i="3" s="1"/>
  <c r="ER311" i="3" s="1"/>
  <c r="ER312" i="3" s="1"/>
  <c r="ER313" i="3" s="1"/>
  <c r="ES161" i="3"/>
  <c r="ES162" i="3" s="1"/>
  <c r="ES163" i="3" s="1"/>
  <c r="ES164" i="3" s="1"/>
  <c r="ES165" i="3" s="1"/>
  <c r="ES166" i="3" s="1"/>
  <c r="ES167" i="3" s="1"/>
  <c r="ES168" i="3" s="1"/>
  <c r="ES169" i="3" s="1"/>
  <c r="ES170" i="3" s="1"/>
  <c r="ES171" i="3" s="1"/>
  <c r="ES172" i="3" s="1"/>
  <c r="ES173" i="3" s="1"/>
  <c r="ES174" i="3" s="1"/>
  <c r="ES175" i="3" s="1"/>
  <c r="ES176" i="3" s="1"/>
  <c r="ES177" i="3" s="1"/>
  <c r="ES178" i="3" s="1"/>
  <c r="ES179" i="3" s="1"/>
  <c r="ES180" i="3" s="1"/>
  <c r="ES181" i="3" s="1"/>
  <c r="ES182" i="3" s="1"/>
  <c r="ES183" i="3" s="1"/>
  <c r="ES184" i="3" s="1"/>
  <c r="ES185" i="3" s="1"/>
  <c r="ES186" i="3" s="1"/>
  <c r="ES187" i="3" s="1"/>
  <c r="ES188" i="3" s="1"/>
  <c r="ES189" i="3" s="1"/>
  <c r="ES190" i="3" s="1"/>
  <c r="ES191" i="3" s="1"/>
  <c r="ES192" i="3" s="1"/>
  <c r="ES193" i="3" s="1"/>
  <c r="ES194" i="3" s="1"/>
  <c r="ES195" i="3" s="1"/>
  <c r="ES196" i="3" s="1"/>
  <c r="ES197" i="3" s="1"/>
  <c r="ES198" i="3" s="1"/>
  <c r="ES199" i="3" s="1"/>
  <c r="ES200" i="3" s="1"/>
  <c r="ES201" i="3" s="1"/>
  <c r="ES202" i="3" s="1"/>
  <c r="ES203" i="3" s="1"/>
  <c r="ES204" i="3" s="1"/>
  <c r="ES205" i="3" s="1"/>
  <c r="ES206" i="3" s="1"/>
  <c r="ES207" i="3" s="1"/>
  <c r="ES208" i="3" s="1"/>
  <c r="ES209" i="3" s="1"/>
  <c r="ES210" i="3" s="1"/>
  <c r="ES211" i="3" s="1"/>
  <c r="ES212" i="3" s="1"/>
  <c r="ES213" i="3" s="1"/>
  <c r="ES214" i="3" s="1"/>
  <c r="ES215" i="3" s="1"/>
  <c r="ES216" i="3" s="1"/>
  <c r="ES217" i="3" s="1"/>
  <c r="ES218" i="3" s="1"/>
  <c r="ES219" i="3" s="1"/>
  <c r="ES220" i="3" s="1"/>
  <c r="ES221" i="3" s="1"/>
  <c r="ES222" i="3" s="1"/>
  <c r="ES223" i="3" s="1"/>
  <c r="ES224" i="3" s="1"/>
  <c r="ES225" i="3" s="1"/>
  <c r="ES226" i="3" s="1"/>
  <c r="ES227" i="3" s="1"/>
  <c r="ES228" i="3" s="1"/>
  <c r="ES229" i="3" s="1"/>
  <c r="ES230" i="3" s="1"/>
  <c r="ES231" i="3" s="1"/>
  <c r="ES232" i="3" s="1"/>
  <c r="ES233" i="3" s="1"/>
  <c r="ES234" i="3" s="1"/>
  <c r="ES235" i="3" s="1"/>
  <c r="ES236" i="3" s="1"/>
  <c r="ES237" i="3" s="1"/>
  <c r="ES238" i="3" s="1"/>
  <c r="ES239" i="3" s="1"/>
  <c r="ES240" i="3" s="1"/>
  <c r="ES241" i="3" s="1"/>
  <c r="ES242" i="3" s="1"/>
  <c r="ES243" i="3" s="1"/>
  <c r="ES244" i="3" s="1"/>
  <c r="ES245" i="3" s="1"/>
  <c r="ES246" i="3" s="1"/>
  <c r="ES247" i="3" s="1"/>
  <c r="ES248" i="3" s="1"/>
  <c r="ES249" i="3" s="1"/>
  <c r="ES250" i="3" s="1"/>
  <c r="ES251" i="3" s="1"/>
  <c r="ES252" i="3" s="1"/>
  <c r="ES253" i="3" s="1"/>
  <c r="ES254" i="3" s="1"/>
  <c r="ES255" i="3" s="1"/>
  <c r="ES256" i="3" s="1"/>
  <c r="ES257" i="3" s="1"/>
  <c r="ES258" i="3" s="1"/>
  <c r="ES259" i="3" s="1"/>
  <c r="ES260" i="3" s="1"/>
  <c r="ES261" i="3" s="1"/>
  <c r="ES262" i="3" s="1"/>
  <c r="ES263" i="3" s="1"/>
  <c r="ES264" i="3" s="1"/>
  <c r="ES265" i="3" s="1"/>
  <c r="ES266" i="3" s="1"/>
  <c r="ES267" i="3" s="1"/>
  <c r="ES268" i="3" s="1"/>
  <c r="ES269" i="3" s="1"/>
  <c r="ES270" i="3" s="1"/>
  <c r="ES271" i="3" s="1"/>
  <c r="ES272" i="3" s="1"/>
  <c r="ES273" i="3" s="1"/>
  <c r="ES274" i="3" s="1"/>
  <c r="ES275" i="3" s="1"/>
  <c r="ES276" i="3" s="1"/>
  <c r="ES277" i="3" s="1"/>
  <c r="ES278" i="3" s="1"/>
  <c r="ES279" i="3" s="1"/>
  <c r="ES280" i="3" s="1"/>
  <c r="ES281" i="3" s="1"/>
  <c r="ES282" i="3" s="1"/>
  <c r="ES283" i="3" s="1"/>
  <c r="ES284" i="3" s="1"/>
  <c r="ES285" i="3" s="1"/>
  <c r="ES286" i="3" s="1"/>
  <c r="ES287" i="3" s="1"/>
  <c r="ES288" i="3" s="1"/>
  <c r="ES289" i="3" s="1"/>
  <c r="ES290" i="3" s="1"/>
  <c r="ES291" i="3" s="1"/>
  <c r="ES292" i="3" s="1"/>
  <c r="ES293" i="3" s="1"/>
  <c r="ES294" i="3" s="1"/>
  <c r="ES295" i="3" s="1"/>
  <c r="ES296" i="3" s="1"/>
  <c r="ES297" i="3" s="1"/>
  <c r="ES298" i="3" s="1"/>
  <c r="ES299" i="3" s="1"/>
  <c r="ES300" i="3" s="1"/>
  <c r="ES301" i="3" s="1"/>
  <c r="ES302" i="3" s="1"/>
  <c r="ES303" i="3" s="1"/>
  <c r="ES304" i="3" s="1"/>
  <c r="ES305" i="3" s="1"/>
  <c r="ES306" i="3" s="1"/>
  <c r="ES307" i="3" s="1"/>
  <c r="ES308" i="3" s="1"/>
  <c r="ES309" i="3" s="1"/>
  <c r="ES310" i="3" s="1"/>
  <c r="ES311" i="3" s="1"/>
  <c r="ES312" i="3" s="1"/>
  <c r="ES313" i="3" s="1"/>
  <c r="ET161" i="3"/>
  <c r="ET162" i="3" s="1"/>
  <c r="ET163" i="3" s="1"/>
  <c r="ET164" i="3" s="1"/>
  <c r="ET165" i="3" s="1"/>
  <c r="ET166" i="3" s="1"/>
  <c r="ET167" i="3" s="1"/>
  <c r="ET168" i="3" s="1"/>
  <c r="ET169" i="3" s="1"/>
  <c r="ET170" i="3" s="1"/>
  <c r="ET171" i="3" s="1"/>
  <c r="ET172" i="3" s="1"/>
  <c r="ET173" i="3" s="1"/>
  <c r="ET174" i="3" s="1"/>
  <c r="ET175" i="3" s="1"/>
  <c r="ET176" i="3" s="1"/>
  <c r="ET177" i="3" s="1"/>
  <c r="ET178" i="3" s="1"/>
  <c r="ET179" i="3" s="1"/>
  <c r="ET180" i="3" s="1"/>
  <c r="ET181" i="3" s="1"/>
  <c r="ET182" i="3" s="1"/>
  <c r="ET183" i="3" s="1"/>
  <c r="ET184" i="3" s="1"/>
  <c r="ET185" i="3" s="1"/>
  <c r="ET186" i="3" s="1"/>
  <c r="ET187" i="3" s="1"/>
  <c r="ET188" i="3" s="1"/>
  <c r="ET189" i="3" s="1"/>
  <c r="ET190" i="3" s="1"/>
  <c r="ET191" i="3" s="1"/>
  <c r="ET192" i="3" s="1"/>
  <c r="ET193" i="3" s="1"/>
  <c r="ET194" i="3" s="1"/>
  <c r="ET195" i="3" s="1"/>
  <c r="ET196" i="3" s="1"/>
  <c r="ET197" i="3" s="1"/>
  <c r="ET198" i="3" s="1"/>
  <c r="ET199" i="3" s="1"/>
  <c r="ET200" i="3" s="1"/>
  <c r="ET201" i="3" s="1"/>
  <c r="ET202" i="3" s="1"/>
  <c r="ET203" i="3" s="1"/>
  <c r="ET204" i="3" s="1"/>
  <c r="ET205" i="3" s="1"/>
  <c r="ET206" i="3" s="1"/>
  <c r="ET207" i="3" s="1"/>
  <c r="ET208" i="3" s="1"/>
  <c r="ET209" i="3" s="1"/>
  <c r="ET210" i="3" s="1"/>
  <c r="ET211" i="3" s="1"/>
  <c r="ET212" i="3" s="1"/>
  <c r="ET213" i="3" s="1"/>
  <c r="ET214" i="3" s="1"/>
  <c r="ET215" i="3" s="1"/>
  <c r="ET216" i="3" s="1"/>
  <c r="ET217" i="3" s="1"/>
  <c r="ET218" i="3" s="1"/>
  <c r="ET219" i="3" s="1"/>
  <c r="ET220" i="3" s="1"/>
  <c r="ET221" i="3" s="1"/>
  <c r="ET222" i="3" s="1"/>
  <c r="ET223" i="3" s="1"/>
  <c r="ET224" i="3" s="1"/>
  <c r="ET225" i="3" s="1"/>
  <c r="ET226" i="3" s="1"/>
  <c r="ET227" i="3" s="1"/>
  <c r="ET228" i="3" s="1"/>
  <c r="ET229" i="3" s="1"/>
  <c r="ET230" i="3" s="1"/>
  <c r="ET231" i="3" s="1"/>
  <c r="ET232" i="3" s="1"/>
  <c r="ET233" i="3" s="1"/>
  <c r="ET234" i="3" s="1"/>
  <c r="ET235" i="3" s="1"/>
  <c r="ET236" i="3" s="1"/>
  <c r="ET237" i="3" s="1"/>
  <c r="ET238" i="3" s="1"/>
  <c r="ET239" i="3" s="1"/>
  <c r="ET240" i="3" s="1"/>
  <c r="ET241" i="3" s="1"/>
  <c r="ET242" i="3" s="1"/>
  <c r="ET243" i="3" s="1"/>
  <c r="ET244" i="3" s="1"/>
  <c r="ET245" i="3" s="1"/>
  <c r="ET246" i="3" s="1"/>
  <c r="ET247" i="3" s="1"/>
  <c r="ET248" i="3" s="1"/>
  <c r="ET249" i="3" s="1"/>
  <c r="ET250" i="3" s="1"/>
  <c r="ET251" i="3" s="1"/>
  <c r="ET252" i="3" s="1"/>
  <c r="ET253" i="3" s="1"/>
  <c r="ET254" i="3" s="1"/>
  <c r="ET255" i="3" s="1"/>
  <c r="ET256" i="3" s="1"/>
  <c r="ET257" i="3" s="1"/>
  <c r="ET258" i="3" s="1"/>
  <c r="ET259" i="3" s="1"/>
  <c r="ET260" i="3" s="1"/>
  <c r="ET261" i="3" s="1"/>
  <c r="ET262" i="3" s="1"/>
  <c r="ET263" i="3" s="1"/>
  <c r="ET264" i="3" s="1"/>
  <c r="ET265" i="3" s="1"/>
  <c r="ET266" i="3" s="1"/>
  <c r="ET267" i="3" s="1"/>
  <c r="ET268" i="3" s="1"/>
  <c r="ET269" i="3" s="1"/>
  <c r="ET270" i="3" s="1"/>
  <c r="ET271" i="3" s="1"/>
  <c r="ET272" i="3" s="1"/>
  <c r="ET273" i="3" s="1"/>
  <c r="ET274" i="3" s="1"/>
  <c r="ET275" i="3" s="1"/>
  <c r="ET276" i="3" s="1"/>
  <c r="ET277" i="3" s="1"/>
  <c r="ET278" i="3" s="1"/>
  <c r="ET279" i="3" s="1"/>
  <c r="ET280" i="3" s="1"/>
  <c r="ET281" i="3" s="1"/>
  <c r="ET282" i="3" s="1"/>
  <c r="ET283" i="3" s="1"/>
  <c r="ET284" i="3" s="1"/>
  <c r="ET285" i="3" s="1"/>
  <c r="ET286" i="3" s="1"/>
  <c r="ET287" i="3" s="1"/>
  <c r="ET288" i="3" s="1"/>
  <c r="ET289" i="3" s="1"/>
  <c r="ET290" i="3" s="1"/>
  <c r="ET291" i="3" s="1"/>
  <c r="ET292" i="3" s="1"/>
  <c r="ET293" i="3" s="1"/>
  <c r="ET294" i="3" s="1"/>
  <c r="ET295" i="3" s="1"/>
  <c r="ET296" i="3" s="1"/>
  <c r="ET297" i="3" s="1"/>
  <c r="ET298" i="3" s="1"/>
  <c r="ET299" i="3" s="1"/>
  <c r="ET300" i="3" s="1"/>
  <c r="ET301" i="3" s="1"/>
  <c r="ET302" i="3" s="1"/>
  <c r="ET303" i="3" s="1"/>
  <c r="ET304" i="3" s="1"/>
  <c r="ET305" i="3" s="1"/>
  <c r="ET306" i="3" s="1"/>
  <c r="ET307" i="3" s="1"/>
  <c r="ET308" i="3" s="1"/>
  <c r="ET309" i="3" s="1"/>
  <c r="ET310" i="3" s="1"/>
  <c r="ET311" i="3" s="1"/>
  <c r="ET312" i="3" s="1"/>
  <c r="ET313" i="3" s="1"/>
  <c r="A2" i="3" l="1" a="1"/>
  <c r="G90" i="1" l="1"/>
  <c r="G98" i="1"/>
  <c r="G106" i="1"/>
  <c r="G114" i="1"/>
  <c r="G122" i="1"/>
  <c r="G130" i="1"/>
  <c r="G138" i="1"/>
  <c r="G146" i="1"/>
  <c r="G91" i="1"/>
  <c r="G99" i="1"/>
  <c r="G107" i="1"/>
  <c r="G115" i="1"/>
  <c r="G123" i="1"/>
  <c r="G131" i="1"/>
  <c r="G139" i="1"/>
  <c r="G147" i="1"/>
  <c r="G92" i="1"/>
  <c r="G100" i="1"/>
  <c r="G108" i="1"/>
  <c r="G116" i="1"/>
  <c r="G124" i="1"/>
  <c r="G132" i="1"/>
  <c r="G140" i="1"/>
  <c r="G148" i="1"/>
  <c r="G95" i="1"/>
  <c r="G119" i="1"/>
  <c r="G143" i="1"/>
  <c r="G113" i="1"/>
  <c r="G137" i="1"/>
  <c r="G93" i="1"/>
  <c r="G101" i="1"/>
  <c r="G109" i="1"/>
  <c r="G117" i="1"/>
  <c r="G125" i="1"/>
  <c r="G133" i="1"/>
  <c r="G141" i="1"/>
  <c r="G149" i="1"/>
  <c r="G150" i="1"/>
  <c r="G103" i="1"/>
  <c r="G127" i="1"/>
  <c r="G105" i="1"/>
  <c r="G129" i="1"/>
  <c r="G94" i="1"/>
  <c r="G102" i="1"/>
  <c r="G110" i="1"/>
  <c r="G118" i="1"/>
  <c r="G126" i="1"/>
  <c r="G134" i="1"/>
  <c r="G142" i="1"/>
  <c r="G111" i="1"/>
  <c r="G135" i="1"/>
  <c r="G121" i="1"/>
  <c r="G96" i="1"/>
  <c r="G104" i="1"/>
  <c r="G112" i="1"/>
  <c r="G120" i="1"/>
  <c r="G128" i="1"/>
  <c r="G136" i="1"/>
  <c r="G144" i="1"/>
  <c r="G97" i="1"/>
  <c r="G145" i="1"/>
  <c r="G5" i="1"/>
  <c r="G38" i="1"/>
  <c r="G30" i="1"/>
  <c r="G22" i="1"/>
  <c r="G68" i="1"/>
  <c r="G78" i="1"/>
  <c r="G19" i="1"/>
  <c r="G29" i="1"/>
  <c r="G83" i="1"/>
  <c r="G21" i="1"/>
  <c r="G25" i="1"/>
  <c r="G34" i="1"/>
  <c r="G75" i="1"/>
  <c r="G12" i="1"/>
  <c r="G72" i="1"/>
  <c r="G74" i="1"/>
  <c r="G87" i="1"/>
  <c r="G40" i="1"/>
  <c r="G52" i="1"/>
  <c r="G47" i="1"/>
  <c r="G84" i="1"/>
  <c r="G39" i="1"/>
  <c r="G46" i="1"/>
  <c r="G9" i="1"/>
  <c r="G43" i="1"/>
  <c r="G33" i="1"/>
  <c r="G26" i="1"/>
  <c r="G86" i="1"/>
  <c r="G7" i="1"/>
  <c r="G15" i="1"/>
  <c r="G77" i="1"/>
  <c r="G66" i="1"/>
  <c r="G73" i="1"/>
  <c r="G41" i="1"/>
  <c r="G8" i="1"/>
  <c r="G51" i="1"/>
  <c r="G4" i="1"/>
  <c r="G48" i="1"/>
  <c r="G42" i="1"/>
  <c r="G32" i="1"/>
  <c r="G36" i="1"/>
  <c r="G54" i="1"/>
  <c r="G76" i="1"/>
  <c r="G63" i="1"/>
  <c r="G55" i="1"/>
  <c r="G89" i="1"/>
  <c r="G88" i="1"/>
  <c r="G27" i="1"/>
  <c r="G13" i="1"/>
  <c r="G71" i="1"/>
  <c r="G69" i="1"/>
  <c r="G59" i="1"/>
  <c r="G11" i="1"/>
  <c r="G58" i="1"/>
  <c r="G24" i="1"/>
  <c r="G61" i="1"/>
  <c r="G45" i="1"/>
  <c r="G82" i="1"/>
  <c r="G53" i="1"/>
  <c r="G20" i="1"/>
  <c r="G70" i="1"/>
  <c r="G57" i="1"/>
  <c r="G67" i="1"/>
  <c r="G64" i="1"/>
  <c r="G50" i="1"/>
  <c r="G49" i="1"/>
  <c r="G17" i="1"/>
  <c r="G14" i="1"/>
  <c r="G28" i="1"/>
  <c r="G85" i="1"/>
  <c r="G37" i="1"/>
  <c r="G18" i="1"/>
  <c r="G65" i="1"/>
  <c r="G6" i="1"/>
  <c r="G80" i="1"/>
  <c r="G79" i="1"/>
  <c r="G60" i="1"/>
  <c r="A2" i="3"/>
  <c r="G10" i="1"/>
  <c r="G81" i="1"/>
  <c r="G23" i="1"/>
  <c r="G62" i="1"/>
  <c r="G16" i="1"/>
  <c r="G56" i="1"/>
  <c r="G44" i="1"/>
  <c r="G35" i="1"/>
  <c r="G31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<sst xmlns="http://schemas.openxmlformats.org/spreadsheetml/2006/main" count="519" uniqueCount="372">
  <si>
    <t>Model Prototype</t>
  </si>
  <si>
    <t>Overall</t>
  </si>
  <si>
    <t>Capital Cost</t>
  </si>
  <si>
    <t>$</t>
  </si>
  <si>
    <t>Subsections</t>
  </si>
  <si>
    <t>Parameter Name</t>
  </si>
  <si>
    <t>Parameter Value</t>
  </si>
  <si>
    <t>Units</t>
  </si>
  <si>
    <t>Ref. Number</t>
  </si>
  <si>
    <t>Formula</t>
  </si>
  <si>
    <t>Written Formula</t>
  </si>
  <si>
    <t>Comments</t>
  </si>
  <si>
    <t>Yearly Cost</t>
  </si>
  <si>
    <t>Total Laser Energy per Pulse</t>
  </si>
  <si>
    <t>MJ</t>
  </si>
  <si>
    <t>Parameter</t>
  </si>
  <si>
    <t>Yearly Gross Revenue</t>
  </si>
  <si>
    <t>Repetition Rate</t>
  </si>
  <si>
    <t>Hz</t>
  </si>
  <si>
    <t>Yearly Profit</t>
  </si>
  <si>
    <t>Laser Efficiency</t>
  </si>
  <si>
    <t>% (in decimal form)</t>
  </si>
  <si>
    <t>Lifetime Cost (no inflation)</t>
  </si>
  <si>
    <t>Laser Energy Output</t>
  </si>
  <si>
    <t>MWh</t>
  </si>
  <si>
    <t>Lifetime Profit (no inflation)</t>
  </si>
  <si>
    <t>Laser Energy Input</t>
  </si>
  <si>
    <t>Reactor</t>
  </si>
  <si>
    <t>LCOE</t>
  </si>
  <si>
    <t>Annual Cost of Upfront Capital (C_AC)</t>
  </si>
  <si>
    <t>Ratio</t>
  </si>
  <si>
    <t>Annual Cost of Operations and Maintenance (C_OM)</t>
  </si>
  <si>
    <t>$ (millions)</t>
  </si>
  <si>
    <t>Annual Cost of Schedule Part Replacements (C_SCR)</t>
  </si>
  <si>
    <t>Instrumentation and Control System Cost</t>
  </si>
  <si>
    <t>Cost of Decomissioning (C_DD)</t>
  </si>
  <si>
    <t>$/MWh</t>
  </si>
  <si>
    <t>Duty Cycle (Uptime)</t>
  </si>
  <si>
    <t>Realised Reactor Gain</t>
  </si>
  <si>
    <t xml:space="preserve">LCOE in c/kwh </t>
  </si>
  <si>
    <t>¢/kWh</t>
  </si>
  <si>
    <t>Power Generation</t>
  </si>
  <si>
    <t>Electricity Generator Efficiency</t>
  </si>
  <si>
    <t>Financial Projections</t>
  </si>
  <si>
    <t>Month</t>
  </si>
  <si>
    <t>Start</t>
  </si>
  <si>
    <t>Turbine Plant Equipment</t>
  </si>
  <si>
    <t>Total Project Cost</t>
  </si>
  <si>
    <t>Electricity Rate</t>
  </si>
  <si>
    <t>Income</t>
  </si>
  <si>
    <t>Total Reactor Energy Consumption</t>
  </si>
  <si>
    <t>Cost Delta</t>
  </si>
  <si>
    <t>Total Reactor Energy Consumption Cost</t>
  </si>
  <si>
    <t>$/hr</t>
  </si>
  <si>
    <t>Hours in Operation per Year</t>
  </si>
  <si>
    <t>hrs</t>
  </si>
  <si>
    <t>Fuel Manufacturing Costs</t>
  </si>
  <si>
    <t>Fuel Target Production per Year</t>
  </si>
  <si>
    <t>Targets</t>
  </si>
  <si>
    <t>Required Targets per Year</t>
  </si>
  <si>
    <t xml:space="preserve">Production Failure Rate </t>
  </si>
  <si>
    <t xml:space="preserve">Total Cost per Target </t>
  </si>
  <si>
    <t xml:space="preserve">Total Cost per Pellet </t>
  </si>
  <si>
    <t>Fuel Pellet Mass</t>
  </si>
  <si>
    <t>g</t>
  </si>
  <si>
    <t>Internal Key</t>
  </si>
  <si>
    <t>Not Involved in LCOE</t>
  </si>
  <si>
    <t>$/kg</t>
  </si>
  <si>
    <t>Fuel Pellet Percentage Boron Nitride (h-BN)</t>
  </si>
  <si>
    <t>%</t>
  </si>
  <si>
    <t>Cost of Boron Nitride (h-BN)</t>
  </si>
  <si>
    <t xml:space="preserve">Cost of Manufacturing per Pellet </t>
  </si>
  <si>
    <t>Boolean</t>
  </si>
  <si>
    <t>Default 0</t>
  </si>
  <si>
    <t>Default 1</t>
  </si>
  <si>
    <t>Parameter Key</t>
  </si>
  <si>
    <t>User Input</t>
  </si>
  <si>
    <t>Final Output</t>
  </si>
  <si>
    <t>Total Cost of Fuel Development</t>
  </si>
  <si>
    <t>Manufacturing Overhead Costs</t>
  </si>
  <si>
    <t>$/year</t>
  </si>
  <si>
    <t xml:space="preserve">Total Fuel Manufacturing Costs Upfront </t>
  </si>
  <si>
    <t xml:space="preserve">Total Fuel Manufacturing Costs Ongoing </t>
  </si>
  <si>
    <t>Final Assembly Cost per Target</t>
  </si>
  <si>
    <t>$/target</t>
  </si>
  <si>
    <t>Fuel Storage/Delivery</t>
  </si>
  <si>
    <t>Storage Cost</t>
  </si>
  <si>
    <t>$/m^2</t>
  </si>
  <si>
    <t>Storage Footprint per Target</t>
  </si>
  <si>
    <t>m^2</t>
  </si>
  <si>
    <t>Required Redundancy</t>
  </si>
  <si>
    <t>Days of operation</t>
  </si>
  <si>
    <t>Stack Height</t>
  </si>
  <si>
    <t>Cost of Fuel Delivery Robot</t>
  </si>
  <si>
    <t>Total Cost of Fuel Storage</t>
  </si>
  <si>
    <t>Total Cost of Fuel Delivery and Storage</t>
  </si>
  <si>
    <t>Number of Targets Required in Storage</t>
  </si>
  <si>
    <t>Maintenance Cost</t>
  </si>
  <si>
    <t>Diode Replacement Cost</t>
  </si>
  <si>
    <t>$/MW</t>
  </si>
  <si>
    <t>Turbine Generators Replacement Cost</t>
  </si>
  <si>
    <t>Lifetime Wall Replacement Cost</t>
  </si>
  <si>
    <t>Number of Years in Service</t>
  </si>
  <si>
    <t>Years</t>
  </si>
  <si>
    <t>Lifetime Maintenance Cost</t>
  </si>
  <si>
    <t>Cost of Maintenance per kWh</t>
  </si>
  <si>
    <t>$/kWh</t>
  </si>
  <si>
    <t>Yearly Regular Maintenance Cost</t>
  </si>
  <si>
    <t>Turbine Replacement Interval</t>
  </si>
  <si>
    <t>Diode Replacement Interval</t>
  </si>
  <si>
    <t>Construction Cost</t>
  </si>
  <si>
    <t>Land Cost</t>
  </si>
  <si>
    <t>Reactor Building Cost</t>
  </si>
  <si>
    <t>Turbine Building Cost</t>
  </si>
  <si>
    <t>Cooling Tower System Cost</t>
  </si>
  <si>
    <t>Power Supply and Energy Storage Cost</t>
  </si>
  <si>
    <t>Ventilation Stack Cost</t>
  </si>
  <si>
    <t>Laser Construction Cost</t>
  </si>
  <si>
    <t>Miscellaneous Buildings Cost</t>
  </si>
  <si>
    <t>Direct Construction Cost</t>
  </si>
  <si>
    <t>Indirect Construction Cost</t>
  </si>
  <si>
    <t>Total Construction Cost</t>
  </si>
  <si>
    <t>Decommissioning Cost Coefficient</t>
  </si>
  <si>
    <t>Decommissioning Cost</t>
  </si>
  <si>
    <t>Cooling System</t>
  </si>
  <si>
    <t>Mixed-mean Coolant Temperature Rise</t>
  </si>
  <si>
    <t>K </t>
  </si>
  <si>
    <t>Specific Heat of Coolant</t>
  </si>
  <si>
    <t>Coolant Cost</t>
  </si>
  <si>
    <t>$/kg </t>
  </si>
  <si>
    <t>Cooling System Energy Consumption</t>
  </si>
  <si>
    <t>MWh </t>
  </si>
  <si>
    <t>Coolant Volume</t>
  </si>
  <si>
    <t>L</t>
  </si>
  <si>
    <t>Coolant Density</t>
  </si>
  <si>
    <t>g/cm^3</t>
  </si>
  <si>
    <t>Total Coolant Cost</t>
  </si>
  <si>
    <t>Coolant Flow Rate</t>
  </si>
  <si>
    <r>
      <t>kg/s</t>
    </r>
    <r>
      <rPr>
        <sz val="11"/>
        <rFont val="Calibri"/>
        <family val="2"/>
      </rPr>
      <t> </t>
    </r>
  </si>
  <si>
    <t>Cooling System Pressure</t>
  </si>
  <si>
    <r>
      <t>Pa</t>
    </r>
    <r>
      <rPr>
        <sz val="11"/>
        <rFont val="Calibri"/>
        <family val="2"/>
      </rPr>
      <t> </t>
    </r>
  </si>
  <si>
    <t>Coolant Replacement Interval</t>
  </si>
  <si>
    <t>Personnel</t>
  </si>
  <si>
    <t>Number of Staff</t>
  </si>
  <si>
    <t>Staff</t>
  </si>
  <si>
    <t>Average Hourly Wage</t>
  </si>
  <si>
    <t>Hourly Personnel Cost</t>
  </si>
  <si>
    <t>Yearly Personnel Cost </t>
  </si>
  <si>
    <t>$/year </t>
  </si>
  <si>
    <t>Vacuum System</t>
  </si>
  <si>
    <t>Shielding Material Costs for Vacuum Vessel</t>
  </si>
  <si>
    <t>Radius of Vacuum Vessel</t>
  </si>
  <si>
    <t>m</t>
  </si>
  <si>
    <t>Wall Thickness of Vacuum Vessel</t>
  </si>
  <si>
    <t>Density of Vacuum Vessel Material</t>
  </si>
  <si>
    <t>kg/m^3</t>
  </si>
  <si>
    <t>Vacuum System Power Usage</t>
  </si>
  <si>
    <t>Mass of Vacuum Vessel</t>
  </si>
  <si>
    <t>kg</t>
  </si>
  <si>
    <t>Mass Flow Rate</t>
  </si>
  <si>
    <t>Total Cost of Vacuum System</t>
  </si>
  <si>
    <t>Row Aligned</t>
  </si>
  <si>
    <t>Cell Reference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</si>
  <si>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</si>
  <si>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</si>
  <si>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</si>
  <si>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</si>
  <si>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</si>
  <si>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</si>
  <si>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</si>
  <si>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</si>
  <si>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</si>
  <si>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</si>
  <si>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</si>
  <si>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</si>
  <si>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</si>
  <si>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</si>
  <si>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</si>
  <si>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</si>
  <si>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</si>
  <si>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</si>
  <si>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</si>
  <si>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</si>
  <si>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</si>
  <si>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</si>
  <si>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</si>
  <si>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</si>
  <si>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</si>
  <si>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</si>
  <si>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</si>
  <si>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</si>
  <si>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</si>
  <si>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</si>
  <si>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</si>
  <si>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</si>
  <si>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</si>
  <si>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</si>
  <si>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</si>
  <si>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</si>
  <si>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</si>
  <si>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</si>
  <si>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</si>
  <si>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</si>
  <si>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</si>
  <si>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</si>
  <si>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</si>
  <si>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</si>
  <si>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</si>
  <si>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</si>
  <si>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</si>
  <si>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</si>
  <si>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</si>
  <si>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</si>
  <si>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</si>
  <si>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</si>
  <si>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</si>
  <si>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</si>
  <si>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</si>
  <si>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</si>
  <si>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</si>
  <si>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</si>
  <si>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</si>
  <si>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</si>
  <si>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</si>
  <si>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</si>
  <si>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</si>
  <si>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</si>
  <si>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</si>
  <si>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</si>
  <si>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</si>
  <si>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</si>
  <si>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</si>
  <si>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</si>
  <si>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</si>
  <si>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</si>
  <si>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</si>
  <si>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</si>
  <si>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</si>
  <si>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</si>
  <si>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</si>
  <si>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</si>
  <si>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</si>
  <si>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</si>
  <si>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</si>
  <si>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</si>
  <si>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</si>
  <si>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</si>
  <si>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</si>
  <si>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</si>
  <si>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</si>
  <si>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</si>
  <si>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</si>
  <si>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</si>
  <si>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</si>
  <si>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</si>
  <si>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</si>
  <si>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</si>
  <si>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</si>
  <si>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</si>
  <si>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</si>
  <si>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</si>
  <si>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</si>
  <si>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</si>
  <si>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</si>
  <si>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</si>
  <si>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</si>
  <si>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</si>
  <si>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</si>
  <si>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</si>
  <si>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</si>
  <si>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</si>
  <si>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</si>
  <si>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</si>
  <si>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</si>
  <si>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</si>
  <si>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</si>
  <si>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</si>
  <si>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</si>
  <si>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</si>
  <si>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</si>
  <si>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</si>
  <si>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</si>
  <si>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</si>
  <si>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</si>
  <si>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</si>
  <si>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</si>
  <si>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</si>
  <si>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</si>
  <si>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</si>
  <si>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</si>
  <si>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</si>
  <si>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</si>
  <si>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</si>
  <si>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</si>
  <si>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</si>
  <si>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</si>
  <si>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</si>
  <si>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</si>
  <si>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</si>
  <si>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</si>
  <si>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</si>
  <si>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</si>
  <si>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</si>
  <si>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</si>
  <si>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</si>
  <si>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</si>
  <si>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</si>
  <si>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</si>
  <si>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</si>
  <si>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</si>
  <si>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</si>
  <si>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</si>
  <si>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</si>
  <si>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</si>
  <si>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Cost of Hydrogen</t>
  </si>
  <si>
    <t>Reactor Shielding Initial Cost</t>
  </si>
  <si>
    <t>Target Gain (Q)</t>
  </si>
  <si>
    <t>Laser Equipment Cost</t>
  </si>
  <si>
    <t>Total Cost of Manufacturing Facilities</t>
  </si>
  <si>
    <t>Primary Laser</t>
  </si>
  <si>
    <t>Increased Gain by X-factor</t>
  </si>
  <si>
    <t>Hydrogen Precursor Mass</t>
  </si>
  <si>
    <t>J/kg K </t>
  </si>
  <si>
    <t>Height of Vacuum Vessel</t>
  </si>
  <si>
    <t>L/s</t>
  </si>
  <si>
    <t>X-factor</t>
  </si>
  <si>
    <t>Total Cost per Target with X-factor</t>
  </si>
  <si>
    <t xml:space="preserve">inflation Coefficient </t>
  </si>
  <si>
    <t>Total Cost of X-factor</t>
  </si>
  <si>
    <t>Capacitive Coil and Hydrogen Cone</t>
  </si>
  <si>
    <t>Total Cost per Capacitive Coil and Hydrogen Cone</t>
  </si>
  <si>
    <t>Total Material Cost per Capacitive Coil and Hydrogen Cone</t>
  </si>
  <si>
    <t>Cost of Manufacturing per Capacitive Coil and Hydrogen Cone</t>
  </si>
  <si>
    <t>Annual Cost of Fuel (C_F)</t>
  </si>
  <si>
    <t>Coolant Pipe Outlet Radius</t>
  </si>
  <si>
    <t>Projected Lifetime Cost (with inflation)</t>
  </si>
  <si>
    <t>Projected Lifetime Gross Revenue (with inflation)</t>
  </si>
  <si>
    <t>Projected Lifetime Net Revenue (Profitiability) (with inflation)</t>
  </si>
  <si>
    <t>Debt</t>
  </si>
  <si>
    <t>Equity</t>
  </si>
  <si>
    <t>Return on Equity</t>
  </si>
  <si>
    <t>Cost of Debt</t>
  </si>
  <si>
    <t>Effective Tax Rate</t>
  </si>
  <si>
    <t>Escalation Rate (Inflation)</t>
  </si>
  <si>
    <t>Escalation</t>
  </si>
  <si>
    <t>WACC</t>
  </si>
  <si>
    <t>ATWACC</t>
  </si>
  <si>
    <t>TOC</t>
  </si>
  <si>
    <t>Cost of Funding</t>
  </si>
  <si>
    <t>CRF</t>
  </si>
  <si>
    <t>%Capital</t>
  </si>
  <si>
    <t>Escalation Series</t>
  </si>
  <si>
    <t>Cost of Funding Series</t>
  </si>
  <si>
    <t>dq</t>
  </si>
  <si>
    <t>TASC/TOC</t>
  </si>
  <si>
    <t>Years in Operation</t>
  </si>
  <si>
    <t>dn = no of years of operation</t>
  </si>
  <si>
    <t>FCR</t>
  </si>
  <si>
    <t>LOM</t>
  </si>
  <si>
    <t>intemdiary</t>
  </si>
  <si>
    <t>P(n)</t>
  </si>
  <si>
    <t>PV (fuel price)</t>
  </si>
  <si>
    <t>LFP</t>
  </si>
  <si>
    <t>LCC</t>
  </si>
  <si>
    <t>Annual operating and maintenance cost</t>
  </si>
  <si>
    <t>TASC</t>
  </si>
  <si>
    <t>PV fuel price(if the fuel price gets cheaper every year by 5%)</t>
  </si>
  <si>
    <t xml:space="preserve">Gross Energy Output </t>
  </si>
  <si>
    <t>Yearly Net Energy Output</t>
  </si>
  <si>
    <t>Net Energy Output</t>
  </si>
  <si>
    <t>Thermal Reaction Energy Output</t>
  </si>
  <si>
    <t>Default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</si>
</sst>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0"/>
    <numFmt numFmtId="166" formatCode="\$000.00"/>
    <numFmt numFmtId="167" formatCode="&quot;$&quot;#,##0.00000"/>
    <numFmt numFmtId="168" formatCode="0.00\¢"/>
    <numFmt numFmtId="169" formatCode="#,##0.00000"/>
    <numFmt numFmtId="170" formatCode="#,##0.0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166" fontId="0" fillId="0" borderId="1" xfId="0" applyNumberFormat="1" applyBorder="1"/>
    <xf numFmtId="167" fontId="0" fillId="0" borderId="1" xfId="0" applyNumberFormat="1" applyBorder="1"/>
    <xf numFmtId="166" fontId="0" fillId="0" borderId="0" xfId="0" applyNumberFormat="1"/>
    <xf numFmtId="0" fontId="0" fillId="4" borderId="5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164" fontId="0" fillId="0" borderId="12" xfId="0" applyNumberFormat="1" applyBorder="1"/>
    <xf numFmtId="164" fontId="0" fillId="0" borderId="3" xfId="0" applyNumberFormat="1" applyBorder="1"/>
    <xf numFmtId="0" fontId="0" fillId="0" borderId="0" xfId="0" applyAlignment="1">
      <alignment horizontal="right" wrapText="1"/>
    </xf>
    <xf numFmtId="0" fontId="0" fillId="0" borderId="16" xfId="0" applyBorder="1"/>
    <xf numFmtId="168" fontId="0" fillId="0" borderId="1" xfId="0" applyNumberForma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4" borderId="13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4" fillId="0" borderId="20" xfId="0" applyFont="1" applyBorder="1"/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1" xfId="0" applyFont="1" applyBorder="1"/>
    <xf numFmtId="0" fontId="7" fillId="0" borderId="23" xfId="0" applyFont="1" applyBorder="1"/>
    <xf numFmtId="0" fontId="0" fillId="0" borderId="10" xfId="0" applyBorder="1"/>
    <xf numFmtId="164" fontId="0" fillId="0" borderId="9" xfId="0" applyNumberFormat="1" applyBorder="1"/>
    <xf numFmtId="0" fontId="0" fillId="0" borderId="7" xfId="0" applyBorder="1" applyAlignment="1">
      <alignment vertical="center" wrapText="1"/>
    </xf>
    <xf numFmtId="2" fontId="0" fillId="0" borderId="1" xfId="0" applyNumberFormat="1" applyBorder="1" applyAlignment="1">
      <alignment horizontal="left" vertical="center"/>
    </xf>
    <xf numFmtId="0" fontId="0" fillId="3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3" fillId="0" borderId="24" xfId="0" applyFont="1" applyBorder="1"/>
    <xf numFmtId="0" fontId="10" fillId="4" borderId="9" xfId="0" applyFont="1" applyFill="1" applyBorder="1"/>
    <xf numFmtId="0" fontId="10" fillId="4" borderId="1" xfId="0" applyFont="1" applyFill="1" applyBorder="1"/>
    <xf numFmtId="0" fontId="10" fillId="4" borderId="12" xfId="0" applyFont="1" applyFill="1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8" fillId="0" borderId="6" xfId="1" applyBorder="1" applyAlignment="1"/>
    <xf numFmtId="0" fontId="0" fillId="0" borderId="4" xfId="0" applyBorder="1"/>
    <xf numFmtId="0" fontId="0" fillId="0" borderId="6" xfId="0" applyBorder="1" applyAlignment="1">
      <alignment vertical="center"/>
    </xf>
    <xf numFmtId="0" fontId="0" fillId="3" borderId="13" xfId="0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0" fontId="2" fillId="0" borderId="6" xfId="0" applyFont="1" applyBorder="1"/>
    <xf numFmtId="165" fontId="1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164" fontId="0" fillId="0" borderId="6" xfId="0" applyNumberFormat="1" applyBorder="1"/>
    <xf numFmtId="0" fontId="11" fillId="0" borderId="1" xfId="0" applyFont="1" applyBorder="1" applyAlignment="1">
      <alignment horizontal="left" vertical="center" wrapText="1"/>
    </xf>
    <xf numFmtId="0" fontId="8" fillId="0" borderId="6" xfId="1" applyBorder="1"/>
    <xf numFmtId="2" fontId="0" fillId="0" borderId="1" xfId="0" applyNumberForma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65" fontId="0" fillId="0" borderId="14" xfId="0" applyNumberFormat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0" fillId="6" borderId="2" xfId="0" applyFill="1" applyBorder="1"/>
    <xf numFmtId="0" fontId="0" fillId="6" borderId="1" xfId="0" applyFill="1" applyBorder="1"/>
    <xf numFmtId="4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5" fillId="0" borderId="0" xfId="0" applyFont="1"/>
    <xf numFmtId="0" fontId="0" fillId="2" borderId="4" xfId="0" applyFill="1" applyBorder="1"/>
    <xf numFmtId="0" fontId="7" fillId="0" borderId="12" xfId="0" applyFont="1" applyBorder="1" applyAlignment="1">
      <alignment vertical="center" wrapText="1"/>
    </xf>
    <xf numFmtId="0" fontId="0" fillId="2" borderId="14" xfId="0" applyFill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3" borderId="30" xfId="0" applyFill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0" borderId="28" xfId="0" applyBorder="1"/>
    <xf numFmtId="0" fontId="0" fillId="4" borderId="3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2" xfId="0" applyBorder="1"/>
    <xf numFmtId="0" fontId="0" fillId="5" borderId="2" xfId="0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FF5050"/>
      <color rgb="FFFF99FF"/>
      <color rgb="FF954ECA"/>
      <color rgb="FFED7D3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LCOE</a:t>
            </a:r>
            <a:r>
              <a:rPr lang="en-AU" baseline="0"/>
              <a:t> - Component Breakdown (%)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49-4CC1-917F-13E41FBA4E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49-4CC1-917F-13E41FBA4E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49-4CC1-917F-13E41FBA4E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49-4CC1-917F-13E41FBA4EB1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'HB11 Model'!$L$8:$L$12</c15:sqref>
                  </c15:fullRef>
                </c:ext>
              </c:extLst>
              <c:f>'HB11 Model'!$L$8:$L$11</c:f>
              <c:strCache>
                <c:ptCount val="4"/>
                <c:pt idx="0">
                  <c:v>Annual Cost of Upfront Capital (C_AC)</c:v>
                </c:pt>
                <c:pt idx="1">
                  <c:v>Annual Cost of Operations and Maintenance (C_OM)</c:v>
                </c:pt>
                <c:pt idx="2">
                  <c:v>Annual Cost of Schedule Part Replacements (C_SCR)</c:v>
                </c:pt>
                <c:pt idx="3">
                  <c:v>Annual Cost of Fuel (C_F)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'HB11 Model'!$M$8:$M$12</c15:sqref>
                  </c15:fullRef>
                </c:ext>
              </c:extLst>
              <c:f>'HB11 Model'!$M$8:$M$11</c:f>
              <c:numCache>
                <c:formatCode>"$"#,##0.00</c:formatCode>
                <c:ptCount val="4"/>
                <c:pt idx="0">
                  <c:v>97541750.255389363</c:v>
                </c:pt>
                <c:pt idx="1">
                  <c:v>66454773.581428334</c:v>
                </c:pt>
                <c:pt idx="2">
                  <c:v>9205039.9999999963</c:v>
                </c:pt>
                <c:pt idx="3">
                  <c:v>13411542.580645161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'HB11 Model'!$M$12</c15:sqref>
                  <c15:spPr xmlns:c15="http://schemas.microsoft.com/office/drawing/2012/chart"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3B62-441B-8D64-0C9A298B1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A02FD7F2-0A58-474B-9BCC-EBCD1B411102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516611</xdr:colOff>
      <xdr:row>23</xdr:row>
      <xdr:rowOff>176798</xdr:rowOff>
    </xdr:from>
    <xdr:to>
      <xdr:col>12</xdr:col>
      <xdr:colOff>1140907</xdr:colOff>
      <xdr:row>52</xdr:row>
      <xdr:rowOff>129151</xdr:rowOff>
    </xdr:to>
    <xdr:graphicFrame macro="">
      <xdr:nvGraphicFramePr>
        <xdr:cNvPr id="69" name="Chart 1">
          <a:extLst>
            <a:ext uri="{FF2B5EF4-FFF2-40B4-BE49-F238E27FC236}">
              <a16:creationId xmlns:a16="http://schemas.microsoft.com/office/drawing/2014/main" id="{86FB0272-BABA-A280-5042-CDF9B03FD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1233405</xdr:colOff>
      <xdr:row>23</xdr:row>
      <xdr:rowOff>218589</xdr:rowOff>
    </xdr:from>
    <xdr:to>
      <xdr:col>22</xdr:col>
      <xdr:colOff>726483</xdr:colOff>
      <xdr:row>52</xdr:row>
      <xdr:rowOff>161440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B6AB00-056A-89A3-ECCE-1979C5EC27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66710" y="6175750"/>
              <a:ext cx="12166171" cy="74821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0447-DB34-46BB-9A5E-EF1DB5C7B52D}">
  <dimension ref="A1:LI194"/>
  <sheetViews>
    <sheetView tabSelected="1" topLeftCell="F1" zoomScale="59" zoomScaleNormal="91" workbookViewId="0">
      <selection activeCell="AA34" sqref="AA34"/>
    </sheetView>
  </sheetViews>
  <sheetFormatPr defaultColWidth="8.42578125" defaultRowHeight="15" x14ac:dyDescent="0.25"/>
  <cols>
    <col min="1" max="1" width="31.140625" customWidth="1"/>
    <col min="2" max="2" width="55.85546875" customWidth="1"/>
    <col min="3" max="3" width="20.140625" customWidth="1"/>
    <col min="4" max="4" width="22.42578125" customWidth="1"/>
    <col min="5" max="5" width="16.140625" customWidth="1"/>
    <col min="6" max="6" width="33" customWidth="1"/>
    <col min="7" max="7" width="102.7109375" customWidth="1"/>
    <col min="8" max="8" width="20.42578125" customWidth="1"/>
    <col min="9" max="9" width="30.140625" customWidth="1"/>
    <col min="10" max="10" width="9.42578125" bestFit="1" customWidth="1"/>
    <col min="11" max="11" width="37.140625" customWidth="1"/>
    <col min="12" max="12" width="54" customWidth="1"/>
    <col min="13" max="13" width="27.42578125" customWidth="1"/>
    <col min="14" max="14" width="17.42578125" customWidth="1"/>
    <col min="15" max="313" width="18.140625" customWidth="1"/>
  </cols>
  <sheetData>
    <row r="1" spans="1:313" ht="20.25" customHeight="1" thickTop="1" thickBot="1" x14ac:dyDescent="0.35">
      <c r="A1" s="120" t="s">
        <v>0</v>
      </c>
      <c r="B1" s="121"/>
      <c r="C1" s="121"/>
      <c r="D1" s="121"/>
      <c r="E1" s="121"/>
      <c r="F1" s="121"/>
      <c r="G1" s="122"/>
      <c r="H1" s="48"/>
      <c r="K1" s="51" t="s">
        <v>1</v>
      </c>
      <c r="L1" s="1" t="s">
        <v>2</v>
      </c>
      <c r="M1" s="8">
        <f>(C103+C46+C78+C55+C18+C87+C12+C11+C5)*10^6</f>
        <v>2438543756.3847342</v>
      </c>
      <c r="N1" s="23" t="s">
        <v>3</v>
      </c>
    </row>
    <row r="2" spans="1:313" ht="20.25" customHeight="1" thickTop="1" thickBot="1" x14ac:dyDescent="0.4">
      <c r="A2" s="37" t="s">
        <v>4</v>
      </c>
      <c r="B2" s="38" t="s">
        <v>5</v>
      </c>
      <c r="C2" s="39" t="s">
        <v>6</v>
      </c>
      <c r="D2" s="39" t="s">
        <v>7</v>
      </c>
      <c r="E2" s="40" t="s">
        <v>8</v>
      </c>
      <c r="F2" s="41" t="s">
        <v>9</v>
      </c>
      <c r="G2" s="41" t="s">
        <v>10</v>
      </c>
      <c r="H2" s="88" t="s">
        <v>11</v>
      </c>
      <c r="K2" s="17"/>
      <c r="L2" s="44" t="s">
        <v>12</v>
      </c>
      <c r="M2" s="18">
        <f>C94+C47+C61/C60</f>
        <v>89071356.162073493</v>
      </c>
      <c r="N2" s="23" t="s">
        <v>3</v>
      </c>
    </row>
    <row r="3" spans="1:313" ht="20.25" customHeight="1" thickTop="1" thickBot="1" x14ac:dyDescent="0.3">
      <c r="A3" s="26" t="s">
        <v>319</v>
      </c>
      <c r="B3" s="59" t="s">
        <v>13</v>
      </c>
      <c r="C3" s="30">
        <v>20</v>
      </c>
      <c r="D3" s="30" t="s">
        <v>14</v>
      </c>
      <c r="E3" s="28">
        <v>1</v>
      </c>
      <c r="F3" s="28" t="s">
        <v>15</v>
      </c>
      <c r="G3" s="53" t="str">
        <f ca="1">IF(('Formula Name Creation'!A2)="0","",'Formula Name Creation'!A2)</f>
        <v>Parameter</v>
      </c>
      <c r="H3" s="52"/>
      <c r="K3" s="13"/>
      <c r="L3" s="42" t="s">
        <v>16</v>
      </c>
      <c r="M3" s="7">
        <f>C24*C19</f>
        <v>252871464.26238772</v>
      </c>
      <c r="N3" s="23" t="s">
        <v>3</v>
      </c>
    </row>
    <row r="4" spans="1:313" ht="20.25" customHeight="1" thickBot="1" x14ac:dyDescent="0.3">
      <c r="A4" s="93"/>
      <c r="B4" s="92" t="s">
        <v>17</v>
      </c>
      <c r="C4" s="31">
        <v>1</v>
      </c>
      <c r="D4" s="31" t="s">
        <v>18</v>
      </c>
      <c r="E4" s="24">
        <f t="shared" ref="E4:E36" si="0">E3+1</f>
        <v>2</v>
      </c>
      <c r="F4" s="24" t="s">
        <v>15</v>
      </c>
      <c r="G4" s="54" t="str">
        <f ca="1">IF(('Formula Name Creation'!A3)="0","",'Formula Name Creation'!A3)</f>
        <v>Parameter</v>
      </c>
      <c r="H4" s="52"/>
      <c r="K4" s="13"/>
      <c r="L4" s="3" t="s">
        <v>19</v>
      </c>
      <c r="M4" s="19">
        <f>M3-M2</f>
        <v>163800108.10031423</v>
      </c>
      <c r="N4" s="23" t="s">
        <v>3</v>
      </c>
    </row>
    <row r="5" spans="1:313" ht="20.25" customHeight="1" thickBot="1" x14ac:dyDescent="0.3">
      <c r="A5" s="97"/>
      <c r="B5" s="91" t="s">
        <v>317</v>
      </c>
      <c r="C5" s="68">
        <f>(1400*C22*1000)/10^6</f>
        <v>850.44713201108971</v>
      </c>
      <c r="D5" s="31" t="s">
        <v>32</v>
      </c>
      <c r="E5" s="24">
        <f>E4+1</f>
        <v>3</v>
      </c>
      <c r="F5" s="24" t="str">
        <f ca="1">_xlfn.FORMULATEXT(C5)</f>
        <v>=(1400*C22*1000)/10^6</v>
      </c>
      <c r="G5" s="54" t="str">
        <f ca="1">IF(('Formula Name Creation'!A4)="0","",'Formula Name Creation'!A4)</f>
        <v>=(1400*Net Energy Output*1000)/10^6</v>
      </c>
      <c r="H5" s="52"/>
      <c r="K5" s="13"/>
      <c r="L5" s="2" t="s">
        <v>22</v>
      </c>
      <c r="M5" s="7">
        <f>M2*C60+M1</f>
        <v>4665327660.4365711</v>
      </c>
      <c r="N5" s="23" t="s">
        <v>3</v>
      </c>
    </row>
    <row r="6" spans="1:313" ht="20.25" customHeight="1" thickBot="1" x14ac:dyDescent="0.3">
      <c r="A6" s="97"/>
      <c r="B6" s="92" t="s">
        <v>20</v>
      </c>
      <c r="C6" s="31">
        <v>3.5999999999999997E-2</v>
      </c>
      <c r="D6" s="31" t="s">
        <v>21</v>
      </c>
      <c r="E6" s="24">
        <f>E5+1</f>
        <v>4</v>
      </c>
      <c r="F6" s="24" t="s">
        <v>15</v>
      </c>
      <c r="G6" s="54" t="str">
        <f ca="1">IF(('Formula Name Creation'!A5)="0","",'Formula Name Creation'!A5)</f>
        <v>Parameter</v>
      </c>
      <c r="H6" s="52"/>
      <c r="K6" s="14"/>
      <c r="L6" s="2" t="s">
        <v>25</v>
      </c>
      <c r="M6" s="7">
        <f>M4*C60</f>
        <v>4095002702.5078559</v>
      </c>
      <c r="N6" s="23" t="s">
        <v>3</v>
      </c>
    </row>
    <row r="7" spans="1:313" ht="20.25" customHeight="1" thickBot="1" x14ac:dyDescent="0.3">
      <c r="A7" s="97"/>
      <c r="B7" s="91" t="s">
        <v>23</v>
      </c>
      <c r="C7" s="31">
        <f>C3*C4</f>
        <v>20</v>
      </c>
      <c r="D7" s="31" t="s">
        <v>24</v>
      </c>
      <c r="E7" s="24">
        <f t="shared" si="0"/>
        <v>5</v>
      </c>
      <c r="F7" s="24" t="str">
        <f ca="1">_xlfn.FORMULATEXT(C7)</f>
        <v>=C3*C4</v>
      </c>
      <c r="G7" s="54" t="str">
        <f ca="1">IF(('Formula Name Creation'!A6)="0","",'Formula Name Creation'!A6)</f>
        <v>=Total Laser Energy per Pulse*Repetition Rate</v>
      </c>
      <c r="H7" s="52"/>
    </row>
    <row r="8" spans="1:313" ht="20.25" customHeight="1" thickBot="1" x14ac:dyDescent="0.3">
      <c r="A8" s="94"/>
      <c r="B8" s="95" t="s">
        <v>26</v>
      </c>
      <c r="C8" s="73">
        <f>C7/(C6)</f>
        <v>555.55555555555554</v>
      </c>
      <c r="D8" s="33" t="s">
        <v>24</v>
      </c>
      <c r="E8" s="25">
        <f t="shared" si="0"/>
        <v>6</v>
      </c>
      <c r="F8" s="25" t="str">
        <f t="shared" ref="F8:F61" ca="1" si="1">_xlfn.FORMULATEXT(C8)</f>
        <v>=C7/(C6)</v>
      </c>
      <c r="G8" s="55" t="str">
        <f ca="1">IF(('Formula Name Creation'!A7)="0","",'Formula Name Creation'!A7)</f>
        <v>=Laser Energy Output/(Laser Efficiency)</v>
      </c>
      <c r="H8" s="58"/>
      <c r="K8" s="49" t="s">
        <v>28</v>
      </c>
      <c r="L8" s="1" t="s">
        <v>29</v>
      </c>
      <c r="M8" s="43">
        <f>M1/C60</f>
        <v>97541750.255389363</v>
      </c>
      <c r="N8" s="31" t="s">
        <v>3</v>
      </c>
    </row>
    <row r="9" spans="1:313" ht="20.25" customHeight="1" thickTop="1" thickBot="1" x14ac:dyDescent="0.3">
      <c r="A9" s="26" t="s">
        <v>27</v>
      </c>
      <c r="B9" s="27" t="s">
        <v>370</v>
      </c>
      <c r="C9" s="30">
        <f>IF(C36=0,C7*C10,C7*C10*C13)</f>
        <v>3000</v>
      </c>
      <c r="D9" s="30" t="s">
        <v>24</v>
      </c>
      <c r="E9" s="28">
        <f t="shared" si="0"/>
        <v>7</v>
      </c>
      <c r="F9" s="28" t="str">
        <f t="shared" ca="1" si="1"/>
        <v>=IF(C36=0,C7*C10,C7*C10*C13)</v>
      </c>
      <c r="G9" s="53" t="str">
        <f ca="1">IF(('Formula Name Creation'!A8)="0","",'Formula Name Creation'!A8)</f>
        <v>=IF(X-factor=0,Laser Energy Output*Target Gain (Q),Laser Energy Output*Target Gain (Q)*Increased Gain by X-factor)</v>
      </c>
      <c r="H9" s="58"/>
      <c r="K9" s="16"/>
      <c r="L9" s="1" t="s">
        <v>31</v>
      </c>
      <c r="M9" s="7">
        <f>C94+C63</f>
        <v>66454773.581428334</v>
      </c>
      <c r="N9" s="23" t="s">
        <v>3</v>
      </c>
    </row>
    <row r="10" spans="1:313" ht="20.25" customHeight="1" thickBot="1" x14ac:dyDescent="0.3">
      <c r="A10" s="93"/>
      <c r="B10" s="92" t="s">
        <v>316</v>
      </c>
      <c r="C10" s="31">
        <v>150</v>
      </c>
      <c r="D10" s="31" t="s">
        <v>30</v>
      </c>
      <c r="E10" s="24">
        <f t="shared" si="0"/>
        <v>8</v>
      </c>
      <c r="F10" s="24" t="s">
        <v>15</v>
      </c>
      <c r="G10" s="54" t="str">
        <f ca="1">IF(('Formula Name Creation'!A9)="0","",'Formula Name Creation'!A9)</f>
        <v>Parameter</v>
      </c>
      <c r="H10" s="52"/>
      <c r="K10" s="16"/>
      <c r="L10" s="1" t="s">
        <v>33</v>
      </c>
      <c r="M10" s="7">
        <f>C61/C60-C63</f>
        <v>9205039.9999999963</v>
      </c>
      <c r="N10" s="23" t="s">
        <v>3</v>
      </c>
    </row>
    <row r="11" spans="1:313" ht="20.25" customHeight="1" thickBot="1" x14ac:dyDescent="0.3">
      <c r="A11" s="97"/>
      <c r="B11" s="91" t="s">
        <v>315</v>
      </c>
      <c r="C11" s="31">
        <v>20</v>
      </c>
      <c r="D11" s="31" t="s">
        <v>32</v>
      </c>
      <c r="E11" s="24">
        <f>E10+1</f>
        <v>9</v>
      </c>
      <c r="F11" s="24" t="s">
        <v>15</v>
      </c>
      <c r="G11" s="54" t="str">
        <f ca="1">IF(('Formula Name Creation'!A10)="0","",'Formula Name Creation'!A10)</f>
        <v>Parameter</v>
      </c>
      <c r="H11" s="52"/>
      <c r="K11" s="16"/>
      <c r="L11" s="1" t="s">
        <v>333</v>
      </c>
      <c r="M11" s="7">
        <f>C47</f>
        <v>13411542.580645161</v>
      </c>
      <c r="N11" s="23" t="s">
        <v>3</v>
      </c>
    </row>
    <row r="12" spans="1:313" ht="20.25" customHeight="1" thickBot="1" x14ac:dyDescent="0.3">
      <c r="A12" s="99"/>
      <c r="B12" s="91" t="s">
        <v>34</v>
      </c>
      <c r="C12" s="32">
        <v>5.2</v>
      </c>
      <c r="D12" s="31" t="s">
        <v>32</v>
      </c>
      <c r="E12" s="24">
        <f>E11+1</f>
        <v>10</v>
      </c>
      <c r="F12" s="24" t="s">
        <v>15</v>
      </c>
      <c r="G12" s="54" t="str">
        <f ca="1">IF(('Formula Name Creation'!A11)="0","",'Formula Name Creation'!A11)</f>
        <v>Parameter</v>
      </c>
      <c r="H12" s="56"/>
      <c r="K12" s="16"/>
      <c r="L12" s="1" t="s">
        <v>35</v>
      </c>
      <c r="M12" s="11">
        <f>(C80*10^6)/(C24*C60)</f>
        <v>1.2736981649530734</v>
      </c>
      <c r="N12" s="2" t="s">
        <v>36</v>
      </c>
    </row>
    <row r="13" spans="1:313" ht="20.25" customHeight="1" thickBot="1" x14ac:dyDescent="0.3">
      <c r="A13" s="99"/>
      <c r="B13" s="92" t="s">
        <v>320</v>
      </c>
      <c r="C13" s="31">
        <v>2</v>
      </c>
      <c r="D13" s="31" t="s">
        <v>30</v>
      </c>
      <c r="E13" s="24">
        <f t="shared" si="0"/>
        <v>11</v>
      </c>
      <c r="F13" s="24" t="s">
        <v>15</v>
      </c>
      <c r="G13" s="54" t="str">
        <f ca="1">IF(('Formula Name Creation'!A12)="0","",'Formula Name Creation'!A12)</f>
        <v>Parameter</v>
      </c>
      <c r="H13" s="58" t="s">
        <v>371</v>
      </c>
      <c r="K13" s="16"/>
      <c r="L13" s="1" t="s">
        <v>28</v>
      </c>
      <c r="M13" s="7">
        <f>((M8+(M9+M10+M11)*(1+C76)^C60)/(C24)+M12)</f>
        <v>105.2683143384091</v>
      </c>
      <c r="N13" s="2" t="s">
        <v>36</v>
      </c>
    </row>
    <row r="14" spans="1:313" ht="20.25" customHeight="1" thickBot="1" x14ac:dyDescent="0.3">
      <c r="A14" s="94"/>
      <c r="B14" s="98" t="s">
        <v>37</v>
      </c>
      <c r="C14" s="33">
        <v>0.66</v>
      </c>
      <c r="D14" s="33" t="s">
        <v>21</v>
      </c>
      <c r="E14" s="25">
        <f t="shared" si="0"/>
        <v>12</v>
      </c>
      <c r="F14" s="25" t="s">
        <v>15</v>
      </c>
      <c r="G14" s="55" t="str">
        <f ca="1">IF(('Formula Name Creation'!A13)="0","",'Formula Name Creation'!A13)</f>
        <v>Parameter</v>
      </c>
      <c r="H14" s="58"/>
      <c r="K14" s="15"/>
      <c r="L14" s="1" t="s">
        <v>39</v>
      </c>
      <c r="M14" s="22">
        <f>M13/10</f>
        <v>10.526831433840909</v>
      </c>
      <c r="N14" s="1" t="s">
        <v>40</v>
      </c>
    </row>
    <row r="15" spans="1:313" ht="20.25" customHeight="1" thickTop="1" thickBot="1" x14ac:dyDescent="0.3">
      <c r="A15" s="26" t="s">
        <v>41</v>
      </c>
      <c r="B15" s="27" t="s">
        <v>38</v>
      </c>
      <c r="C15" s="28">
        <f>C16/C8</f>
        <v>2.16</v>
      </c>
      <c r="D15" s="28" t="s">
        <v>30</v>
      </c>
      <c r="E15" s="74">
        <f t="shared" si="0"/>
        <v>13</v>
      </c>
      <c r="F15" s="28" t="str">
        <f t="shared" ca="1" si="1"/>
        <v>=C16/C8</v>
      </c>
      <c r="G15" s="53" t="str">
        <f ca="1">IF(('Formula Name Creation'!A14)="0","",'Formula Name Creation'!A14)</f>
        <v>=Gross Energy Output /Laser Energy Input</v>
      </c>
      <c r="H15" s="52"/>
    </row>
    <row r="16" spans="1:313" ht="20.25" customHeight="1" thickBot="1" x14ac:dyDescent="0.3">
      <c r="A16" s="101"/>
      <c r="B16" s="100" t="s">
        <v>367</v>
      </c>
      <c r="C16" s="31">
        <f>C9*C17</f>
        <v>1200</v>
      </c>
      <c r="D16" s="31" t="s">
        <v>24</v>
      </c>
      <c r="E16" s="24">
        <f t="shared" si="0"/>
        <v>14</v>
      </c>
      <c r="F16" s="24" t="str">
        <f t="shared" ca="1" si="1"/>
        <v>=C9*C17</v>
      </c>
      <c r="G16" s="54" t="str">
        <f ca="1">IF(('Formula Name Creation'!A15)="0","",'Formula Name Creation'!A15)</f>
        <v>=Thermal Reaction Energy Output*Electricity Generator Efficiency</v>
      </c>
      <c r="H16" s="52"/>
      <c r="K16" s="50" t="s">
        <v>43</v>
      </c>
      <c r="L16" s="9" t="s">
        <v>44</v>
      </c>
      <c r="M16" s="6" t="s">
        <v>45</v>
      </c>
      <c r="N16" s="6">
        <v>1</v>
      </c>
      <c r="O16" s="6">
        <v>2</v>
      </c>
      <c r="P16" s="6">
        <v>3</v>
      </c>
      <c r="Q16" s="6">
        <v>4</v>
      </c>
      <c r="R16" s="6">
        <v>5</v>
      </c>
      <c r="S16" s="6">
        <v>6</v>
      </c>
      <c r="T16" s="6">
        <v>7</v>
      </c>
      <c r="U16" s="6">
        <v>8</v>
      </c>
      <c r="V16" s="6">
        <v>9</v>
      </c>
      <c r="W16" s="6">
        <v>10</v>
      </c>
      <c r="X16" s="6">
        <v>11</v>
      </c>
      <c r="Y16" s="6">
        <v>12</v>
      </c>
      <c r="Z16" s="6">
        <v>13</v>
      </c>
      <c r="AA16" s="6">
        <v>14</v>
      </c>
      <c r="AB16" s="6">
        <v>15</v>
      </c>
      <c r="AC16" s="6">
        <v>16</v>
      </c>
      <c r="AD16" s="6">
        <v>17</v>
      </c>
      <c r="AE16" s="6">
        <v>18</v>
      </c>
      <c r="AF16" s="6">
        <v>19</v>
      </c>
      <c r="AG16" s="6">
        <v>20</v>
      </c>
      <c r="AH16" s="6">
        <v>21</v>
      </c>
      <c r="AI16" s="6">
        <v>22</v>
      </c>
      <c r="AJ16" s="6">
        <v>23</v>
      </c>
      <c r="AK16" s="6">
        <v>24</v>
      </c>
      <c r="AL16" s="6">
        <v>25</v>
      </c>
      <c r="AM16" s="6">
        <v>26</v>
      </c>
      <c r="AN16" s="6">
        <v>27</v>
      </c>
      <c r="AO16" s="6">
        <v>28</v>
      </c>
      <c r="AP16" s="6">
        <v>29</v>
      </c>
      <c r="AQ16" s="6">
        <v>30</v>
      </c>
      <c r="AR16" s="6">
        <v>31</v>
      </c>
      <c r="AS16" s="6">
        <v>32</v>
      </c>
      <c r="AT16" s="6">
        <v>33</v>
      </c>
      <c r="AU16" s="6">
        <v>34</v>
      </c>
      <c r="AV16" s="6">
        <v>35</v>
      </c>
      <c r="AW16" s="6">
        <v>36</v>
      </c>
      <c r="AX16" s="6">
        <v>37</v>
      </c>
      <c r="AY16" s="6">
        <v>38</v>
      </c>
      <c r="AZ16" s="6">
        <v>39</v>
      </c>
      <c r="BA16" s="6">
        <v>40</v>
      </c>
      <c r="BB16" s="6">
        <v>41</v>
      </c>
      <c r="BC16" s="6">
        <v>42</v>
      </c>
      <c r="BD16" s="6">
        <v>43</v>
      </c>
      <c r="BE16" s="6">
        <v>44</v>
      </c>
      <c r="BF16" s="6">
        <v>45</v>
      </c>
      <c r="BG16" s="6">
        <v>46</v>
      </c>
      <c r="BH16" s="6">
        <v>47</v>
      </c>
      <c r="BI16" s="6">
        <v>48</v>
      </c>
      <c r="BJ16" s="6">
        <v>49</v>
      </c>
      <c r="BK16" s="6">
        <v>50</v>
      </c>
      <c r="BL16" s="6">
        <v>51</v>
      </c>
      <c r="BM16" s="6">
        <v>52</v>
      </c>
      <c r="BN16" s="6">
        <v>53</v>
      </c>
      <c r="BO16" s="6">
        <v>54</v>
      </c>
      <c r="BP16" s="6">
        <v>55</v>
      </c>
      <c r="BQ16" s="6">
        <v>56</v>
      </c>
      <c r="BR16" s="6">
        <v>57</v>
      </c>
      <c r="BS16" s="6">
        <v>58</v>
      </c>
      <c r="BT16" s="6">
        <v>59</v>
      </c>
      <c r="BU16" s="6">
        <v>60</v>
      </c>
      <c r="BV16" s="6">
        <v>61</v>
      </c>
      <c r="BW16" s="6">
        <v>62</v>
      </c>
      <c r="BX16" s="6">
        <v>63</v>
      </c>
      <c r="BY16" s="6">
        <v>64</v>
      </c>
      <c r="BZ16" s="6">
        <v>65</v>
      </c>
      <c r="CA16" s="6">
        <v>66</v>
      </c>
      <c r="CB16" s="6">
        <v>67</v>
      </c>
      <c r="CC16" s="6">
        <v>68</v>
      </c>
      <c r="CD16" s="6">
        <v>69</v>
      </c>
      <c r="CE16" s="6">
        <v>70</v>
      </c>
      <c r="CF16" s="6">
        <v>71</v>
      </c>
      <c r="CG16" s="6">
        <v>72</v>
      </c>
      <c r="CH16" s="6">
        <v>73</v>
      </c>
      <c r="CI16" s="6">
        <v>74</v>
      </c>
      <c r="CJ16" s="6">
        <v>75</v>
      </c>
      <c r="CK16" s="6">
        <v>76</v>
      </c>
      <c r="CL16" s="6">
        <v>77</v>
      </c>
      <c r="CM16" s="6">
        <v>78</v>
      </c>
      <c r="CN16" s="6">
        <v>79</v>
      </c>
      <c r="CO16" s="6">
        <v>80</v>
      </c>
      <c r="CP16" s="6">
        <v>81</v>
      </c>
      <c r="CQ16" s="6">
        <v>82</v>
      </c>
      <c r="CR16" s="6">
        <v>83</v>
      </c>
      <c r="CS16" s="6">
        <v>84</v>
      </c>
      <c r="CT16" s="6">
        <v>85</v>
      </c>
      <c r="CU16" s="6">
        <v>86</v>
      </c>
      <c r="CV16" s="6">
        <v>87</v>
      </c>
      <c r="CW16" s="6">
        <v>88</v>
      </c>
      <c r="CX16" s="6">
        <v>89</v>
      </c>
      <c r="CY16" s="6">
        <v>90</v>
      </c>
      <c r="CZ16" s="6">
        <v>91</v>
      </c>
      <c r="DA16" s="6">
        <v>92</v>
      </c>
      <c r="DB16" s="6">
        <v>93</v>
      </c>
      <c r="DC16" s="6">
        <v>94</v>
      </c>
      <c r="DD16" s="6">
        <v>95</v>
      </c>
      <c r="DE16" s="6">
        <v>96</v>
      </c>
      <c r="DF16" s="6">
        <v>97</v>
      </c>
      <c r="DG16" s="6">
        <v>98</v>
      </c>
      <c r="DH16" s="6">
        <v>99</v>
      </c>
      <c r="DI16" s="6">
        <v>100</v>
      </c>
      <c r="DJ16" s="6">
        <v>101</v>
      </c>
      <c r="DK16" s="6">
        <v>102</v>
      </c>
      <c r="DL16" s="6">
        <v>103</v>
      </c>
      <c r="DM16" s="6">
        <v>104</v>
      </c>
      <c r="DN16" s="6">
        <v>105</v>
      </c>
      <c r="DO16" s="6">
        <v>106</v>
      </c>
      <c r="DP16" s="6">
        <v>107</v>
      </c>
      <c r="DQ16" s="6">
        <v>108</v>
      </c>
      <c r="DR16" s="6">
        <v>109</v>
      </c>
      <c r="DS16" s="6">
        <v>110</v>
      </c>
      <c r="DT16" s="6">
        <v>111</v>
      </c>
      <c r="DU16" s="6">
        <v>112</v>
      </c>
      <c r="DV16" s="6">
        <v>113</v>
      </c>
      <c r="DW16" s="6">
        <v>114</v>
      </c>
      <c r="DX16" s="6">
        <v>115</v>
      </c>
      <c r="DY16" s="6">
        <v>116</v>
      </c>
      <c r="DZ16" s="6">
        <v>117</v>
      </c>
      <c r="EA16" s="6">
        <v>118</v>
      </c>
      <c r="EB16" s="6">
        <v>119</v>
      </c>
      <c r="EC16" s="6">
        <v>120</v>
      </c>
      <c r="ED16" s="6">
        <v>121</v>
      </c>
      <c r="EE16" s="6">
        <v>122</v>
      </c>
      <c r="EF16" s="6">
        <v>123</v>
      </c>
      <c r="EG16" s="6">
        <v>124</v>
      </c>
      <c r="EH16" s="6">
        <v>125</v>
      </c>
      <c r="EI16" s="6">
        <v>126</v>
      </c>
      <c r="EJ16" s="6">
        <v>127</v>
      </c>
      <c r="EK16" s="6">
        <v>128</v>
      </c>
      <c r="EL16" s="6">
        <v>129</v>
      </c>
      <c r="EM16" s="6">
        <v>130</v>
      </c>
      <c r="EN16" s="6">
        <v>131</v>
      </c>
      <c r="EO16" s="6">
        <v>132</v>
      </c>
      <c r="EP16" s="6">
        <v>133</v>
      </c>
      <c r="EQ16" s="6">
        <v>134</v>
      </c>
      <c r="ER16" s="6">
        <v>135</v>
      </c>
      <c r="ES16" s="6">
        <v>136</v>
      </c>
      <c r="ET16" s="6">
        <v>137</v>
      </c>
      <c r="EU16" s="6">
        <v>138</v>
      </c>
      <c r="EV16" s="6">
        <v>139</v>
      </c>
      <c r="EW16" s="6">
        <v>140</v>
      </c>
      <c r="EX16" s="6">
        <v>141</v>
      </c>
      <c r="EY16" s="6">
        <v>142</v>
      </c>
      <c r="EZ16" s="6">
        <v>143</v>
      </c>
      <c r="FA16" s="6">
        <v>144</v>
      </c>
      <c r="FB16" s="6">
        <v>145</v>
      </c>
      <c r="FC16" s="6">
        <v>146</v>
      </c>
      <c r="FD16" s="6">
        <v>147</v>
      </c>
      <c r="FE16" s="6">
        <v>148</v>
      </c>
      <c r="FF16" s="6">
        <v>149</v>
      </c>
      <c r="FG16" s="6">
        <v>150</v>
      </c>
      <c r="FH16" s="6">
        <v>151</v>
      </c>
      <c r="FI16" s="6">
        <v>152</v>
      </c>
      <c r="FJ16" s="6">
        <v>153</v>
      </c>
      <c r="FK16" s="6">
        <v>154</v>
      </c>
      <c r="FL16" s="6">
        <v>155</v>
      </c>
      <c r="FM16" s="6">
        <v>156</v>
      </c>
      <c r="FN16" s="6">
        <v>157</v>
      </c>
      <c r="FO16" s="6">
        <v>158</v>
      </c>
      <c r="FP16" s="6">
        <v>159</v>
      </c>
      <c r="FQ16" s="6">
        <v>160</v>
      </c>
      <c r="FR16" s="6">
        <v>161</v>
      </c>
      <c r="FS16" s="6">
        <v>162</v>
      </c>
      <c r="FT16" s="6">
        <v>163</v>
      </c>
      <c r="FU16" s="6">
        <v>164</v>
      </c>
      <c r="FV16" s="6">
        <v>165</v>
      </c>
      <c r="FW16" s="6">
        <v>166</v>
      </c>
      <c r="FX16" s="6">
        <v>167</v>
      </c>
      <c r="FY16" s="6">
        <v>168</v>
      </c>
      <c r="FZ16" s="6">
        <v>169</v>
      </c>
      <c r="GA16" s="6">
        <v>170</v>
      </c>
      <c r="GB16" s="6">
        <v>171</v>
      </c>
      <c r="GC16" s="6">
        <v>172</v>
      </c>
      <c r="GD16" s="6">
        <v>173</v>
      </c>
      <c r="GE16" s="6">
        <v>174</v>
      </c>
      <c r="GF16" s="6">
        <v>175</v>
      </c>
      <c r="GG16" s="6">
        <v>176</v>
      </c>
      <c r="GH16" s="6">
        <v>177</v>
      </c>
      <c r="GI16" s="6">
        <v>178</v>
      </c>
      <c r="GJ16" s="6">
        <v>179</v>
      </c>
      <c r="GK16" s="6">
        <v>180</v>
      </c>
      <c r="GL16" s="6">
        <v>181</v>
      </c>
      <c r="GM16" s="6">
        <v>182</v>
      </c>
      <c r="GN16" s="6">
        <v>183</v>
      </c>
      <c r="GO16" s="6">
        <v>184</v>
      </c>
      <c r="GP16" s="6">
        <v>185</v>
      </c>
      <c r="GQ16" s="6">
        <v>186</v>
      </c>
      <c r="GR16" s="6">
        <v>187</v>
      </c>
      <c r="GS16" s="6">
        <v>188</v>
      </c>
      <c r="GT16" s="6">
        <v>189</v>
      </c>
      <c r="GU16" s="6">
        <v>190</v>
      </c>
      <c r="GV16" s="6">
        <v>191</v>
      </c>
      <c r="GW16" s="6">
        <v>192</v>
      </c>
      <c r="GX16" s="6">
        <v>193</v>
      </c>
      <c r="GY16" s="6">
        <v>194</v>
      </c>
      <c r="GZ16" s="6">
        <v>195</v>
      </c>
      <c r="HA16" s="6">
        <v>196</v>
      </c>
      <c r="HB16" s="6">
        <v>197</v>
      </c>
      <c r="HC16" s="6">
        <v>198</v>
      </c>
      <c r="HD16" s="6">
        <v>199</v>
      </c>
      <c r="HE16" s="6">
        <v>200</v>
      </c>
      <c r="HF16" s="6">
        <v>201</v>
      </c>
      <c r="HG16" s="6">
        <v>202</v>
      </c>
      <c r="HH16" s="6">
        <v>203</v>
      </c>
      <c r="HI16" s="6">
        <v>204</v>
      </c>
      <c r="HJ16" s="6">
        <v>205</v>
      </c>
      <c r="HK16" s="6">
        <v>206</v>
      </c>
      <c r="HL16" s="6">
        <v>207</v>
      </c>
      <c r="HM16" s="6">
        <v>208</v>
      </c>
      <c r="HN16" s="6">
        <v>209</v>
      </c>
      <c r="HO16" s="6">
        <v>210</v>
      </c>
      <c r="HP16" s="6">
        <v>211</v>
      </c>
      <c r="HQ16" s="6">
        <v>212</v>
      </c>
      <c r="HR16" s="6">
        <v>213</v>
      </c>
      <c r="HS16" s="6">
        <v>214</v>
      </c>
      <c r="HT16" s="6">
        <v>215</v>
      </c>
      <c r="HU16" s="6">
        <v>216</v>
      </c>
      <c r="HV16" s="6">
        <v>217</v>
      </c>
      <c r="HW16" s="6">
        <v>218</v>
      </c>
      <c r="HX16" s="6">
        <v>219</v>
      </c>
      <c r="HY16" s="6">
        <v>220</v>
      </c>
      <c r="HZ16" s="6">
        <v>221</v>
      </c>
      <c r="IA16" s="6">
        <v>222</v>
      </c>
      <c r="IB16" s="6">
        <v>223</v>
      </c>
      <c r="IC16" s="6">
        <v>224</v>
      </c>
      <c r="ID16" s="6">
        <v>225</v>
      </c>
      <c r="IE16" s="6">
        <v>226</v>
      </c>
      <c r="IF16" s="6">
        <v>227</v>
      </c>
      <c r="IG16" s="6">
        <v>228</v>
      </c>
      <c r="IH16" s="6">
        <v>229</v>
      </c>
      <c r="II16" s="6">
        <v>230</v>
      </c>
      <c r="IJ16" s="6">
        <v>231</v>
      </c>
      <c r="IK16" s="6">
        <v>232</v>
      </c>
      <c r="IL16" s="6">
        <v>233</v>
      </c>
      <c r="IM16" s="6">
        <v>234</v>
      </c>
      <c r="IN16" s="6">
        <v>235</v>
      </c>
      <c r="IO16" s="6">
        <v>236</v>
      </c>
      <c r="IP16" s="6">
        <v>237</v>
      </c>
      <c r="IQ16" s="6">
        <v>238</v>
      </c>
      <c r="IR16" s="6">
        <v>239</v>
      </c>
      <c r="IS16" s="6">
        <v>240</v>
      </c>
      <c r="IT16" s="6">
        <v>241</v>
      </c>
      <c r="IU16" s="6">
        <v>242</v>
      </c>
      <c r="IV16" s="6">
        <v>243</v>
      </c>
      <c r="IW16" s="6">
        <v>244</v>
      </c>
      <c r="IX16" s="6">
        <v>245</v>
      </c>
      <c r="IY16" s="6">
        <v>246</v>
      </c>
      <c r="IZ16" s="6">
        <v>247</v>
      </c>
      <c r="JA16" s="6">
        <v>248</v>
      </c>
      <c r="JB16" s="6">
        <v>249</v>
      </c>
      <c r="JC16" s="6">
        <v>250</v>
      </c>
      <c r="JD16" s="6">
        <v>251</v>
      </c>
      <c r="JE16" s="6">
        <v>252</v>
      </c>
      <c r="JF16" s="6">
        <v>253</v>
      </c>
      <c r="JG16" s="6">
        <v>254</v>
      </c>
      <c r="JH16" s="6">
        <v>255</v>
      </c>
      <c r="JI16" s="6">
        <v>256</v>
      </c>
      <c r="JJ16" s="6">
        <v>257</v>
      </c>
      <c r="JK16" s="6">
        <v>258</v>
      </c>
      <c r="JL16" s="6">
        <v>259</v>
      </c>
      <c r="JM16" s="6">
        <v>260</v>
      </c>
      <c r="JN16" s="6">
        <v>261</v>
      </c>
      <c r="JO16" s="6">
        <v>262</v>
      </c>
      <c r="JP16" s="6">
        <v>263</v>
      </c>
      <c r="JQ16" s="6">
        <v>264</v>
      </c>
      <c r="JR16" s="6">
        <v>265</v>
      </c>
      <c r="JS16" s="6">
        <v>266</v>
      </c>
      <c r="JT16" s="6">
        <v>267</v>
      </c>
      <c r="JU16" s="6">
        <v>268</v>
      </c>
      <c r="JV16" s="6">
        <v>269</v>
      </c>
      <c r="JW16" s="6">
        <v>270</v>
      </c>
      <c r="JX16" s="6">
        <v>271</v>
      </c>
      <c r="JY16" s="6">
        <v>272</v>
      </c>
      <c r="JZ16" s="6">
        <v>273</v>
      </c>
      <c r="KA16" s="6">
        <v>274</v>
      </c>
      <c r="KB16" s="6">
        <v>275</v>
      </c>
      <c r="KC16" s="6">
        <v>276</v>
      </c>
      <c r="KD16" s="6">
        <v>277</v>
      </c>
      <c r="KE16" s="6">
        <v>278</v>
      </c>
      <c r="KF16" s="6">
        <v>279</v>
      </c>
      <c r="KG16" s="6">
        <v>280</v>
      </c>
      <c r="KH16" s="6">
        <v>281</v>
      </c>
      <c r="KI16" s="6">
        <v>282</v>
      </c>
      <c r="KJ16" s="6">
        <v>283</v>
      </c>
      <c r="KK16" s="6">
        <v>284</v>
      </c>
      <c r="KL16" s="6">
        <v>285</v>
      </c>
      <c r="KM16" s="6">
        <v>286</v>
      </c>
      <c r="KN16" s="6">
        <v>287</v>
      </c>
      <c r="KO16" s="6">
        <v>288</v>
      </c>
      <c r="KP16" s="6">
        <v>289</v>
      </c>
      <c r="KQ16" s="6">
        <v>290</v>
      </c>
      <c r="KR16" s="6">
        <v>291</v>
      </c>
      <c r="KS16" s="6">
        <v>292</v>
      </c>
      <c r="KT16" s="6">
        <v>293</v>
      </c>
      <c r="KU16" s="6">
        <v>294</v>
      </c>
      <c r="KV16" s="6">
        <v>295</v>
      </c>
      <c r="KW16" s="6">
        <v>296</v>
      </c>
      <c r="KX16" s="6">
        <v>297</v>
      </c>
      <c r="KY16" s="6">
        <v>298</v>
      </c>
      <c r="KZ16" s="6">
        <v>299</v>
      </c>
      <c r="LA16" s="6">
        <v>300</v>
      </c>
    </row>
    <row r="17" spans="1:321" ht="20.25" customHeight="1" thickBot="1" x14ac:dyDescent="0.3">
      <c r="A17" s="97"/>
      <c r="B17" s="92" t="s">
        <v>42</v>
      </c>
      <c r="C17" s="31">
        <v>0.4</v>
      </c>
      <c r="D17" s="31" t="s">
        <v>21</v>
      </c>
      <c r="E17" s="24">
        <f t="shared" si="0"/>
        <v>15</v>
      </c>
      <c r="F17" s="24" t="s">
        <v>15</v>
      </c>
      <c r="G17" s="54" t="str">
        <f ca="1">IF(('Formula Name Creation'!A16)="0","",'Formula Name Creation'!A16)</f>
        <v>Parameter</v>
      </c>
      <c r="H17" s="52"/>
      <c r="K17" s="13"/>
      <c r="L17" s="9" t="s">
        <v>47</v>
      </c>
      <c r="M17" s="10">
        <f>M1+M2/12</f>
        <v>2445966369.3982401</v>
      </c>
      <c r="N17" s="10">
        <f>(M17+$M$9/12-M18)*(1+$C$76/12)</f>
        <v>2439545763.8442321</v>
      </c>
      <c r="O17" s="10">
        <f t="shared" ref="O17:BY17" si="2">(N17+$M$9/12-N18)*(1+$C$76/12)</f>
        <v>2433021762.3530674</v>
      </c>
      <c r="P17" s="10">
        <f t="shared" si="2"/>
        <v>2426393679.7449832</v>
      </c>
      <c r="Q17" s="10">
        <f t="shared" si="2"/>
        <v>2419660827.1553731</v>
      </c>
      <c r="R17" s="10">
        <f t="shared" si="2"/>
        <v>2412822512.0167875</v>
      </c>
      <c r="S17" s="10">
        <f t="shared" si="2"/>
        <v>2405878038.0408487</v>
      </c>
      <c r="T17" s="10">
        <f t="shared" si="2"/>
        <v>2398826705.2000833</v>
      </c>
      <c r="U17" s="10">
        <f t="shared" si="2"/>
        <v>2391667809.7096701</v>
      </c>
      <c r="V17" s="10">
        <f t="shared" si="2"/>
        <v>2384400644.0091047</v>
      </c>
      <c r="W17" s="10">
        <f t="shared" si="2"/>
        <v>2377024496.7437792</v>
      </c>
      <c r="X17" s="10">
        <f t="shared" si="2"/>
        <v>2369538652.7464757</v>
      </c>
      <c r="Y17" s="10">
        <f t="shared" si="2"/>
        <v>2361942393.018775</v>
      </c>
      <c r="Z17" s="10">
        <f t="shared" si="2"/>
        <v>2354234994.7123799</v>
      </c>
      <c r="AA17" s="10">
        <f t="shared" si="2"/>
        <v>2346415731.1103535</v>
      </c>
      <c r="AB17" s="10">
        <f t="shared" si="2"/>
        <v>2338483871.6082664</v>
      </c>
      <c r="AC17" s="10">
        <f t="shared" si="2"/>
        <v>2330438681.6952629</v>
      </c>
      <c r="AD17" s="10">
        <f t="shared" si="2"/>
        <v>2322279422.9350357</v>
      </c>
      <c r="AE17" s="10">
        <f t="shared" si="2"/>
        <v>2314005352.9467134</v>
      </c>
      <c r="AF17" s="10">
        <f t="shared" si="2"/>
        <v>2305615725.3856616</v>
      </c>
      <c r="AG17" s="10">
        <f t="shared" si="2"/>
        <v>2297109789.9241939</v>
      </c>
      <c r="AH17" s="10">
        <f t="shared" si="2"/>
        <v>2288486792.2321949</v>
      </c>
      <c r="AI17" s="10">
        <f t="shared" si="2"/>
        <v>2279745973.9576535</v>
      </c>
      <c r="AJ17" s="10">
        <f t="shared" si="2"/>
        <v>2270886572.7071052</v>
      </c>
      <c r="AK17" s="10">
        <f t="shared" si="2"/>
        <v>2261907822.0259867</v>
      </c>
      <c r="AL17" s="10">
        <f t="shared" si="2"/>
        <v>2252808951.3788996</v>
      </c>
      <c r="AM17" s="10">
        <f t="shared" si="2"/>
        <v>2243589186.1297798</v>
      </c>
      <c r="AN17" s="10">
        <f t="shared" si="2"/>
        <v>2234247747.5219808</v>
      </c>
      <c r="AO17" s="10">
        <f t="shared" si="2"/>
        <v>2224783852.6582613</v>
      </c>
      <c r="AP17" s="10">
        <f t="shared" si="2"/>
        <v>2215196714.4806824</v>
      </c>
      <c r="AQ17" s="10">
        <f t="shared" si="2"/>
        <v>2205485541.750412</v>
      </c>
      <c r="AR17" s="10">
        <f t="shared" si="2"/>
        <v>2195649539.0274348</v>
      </c>
      <c r="AS17" s="10">
        <f t="shared" si="2"/>
        <v>2185687906.6501727</v>
      </c>
      <c r="AT17" s="10">
        <f t="shared" si="2"/>
        <v>2175599840.7150068</v>
      </c>
      <c r="AU17" s="10">
        <f t="shared" si="2"/>
        <v>2165384533.0557075</v>
      </c>
      <c r="AV17" s="10">
        <f t="shared" si="2"/>
        <v>2155041171.2227716</v>
      </c>
      <c r="AW17" s="10">
        <f t="shared" si="2"/>
        <v>2144568938.4626606</v>
      </c>
      <c r="AX17" s="10">
        <f t="shared" si="2"/>
        <v>2133967013.6969461</v>
      </c>
      <c r="AY17" s="10">
        <f t="shared" si="2"/>
        <v>2123234571.5013602</v>
      </c>
      <c r="AZ17" s="10">
        <f t="shared" si="2"/>
        <v>2112370782.0847449</v>
      </c>
      <c r="BA17" s="10">
        <f t="shared" si="2"/>
        <v>2101374811.2679117</v>
      </c>
      <c r="BB17" s="10">
        <f t="shared" si="2"/>
        <v>2090245820.4623969</v>
      </c>
      <c r="BC17" s="10">
        <f t="shared" si="2"/>
        <v>2078982966.6491253</v>
      </c>
      <c r="BD17" s="10">
        <f t="shared" si="2"/>
        <v>2067585402.356972</v>
      </c>
      <c r="BE17" s="10">
        <f t="shared" si="2"/>
        <v>2056052275.641227</v>
      </c>
      <c r="BF17" s="10">
        <f t="shared" si="2"/>
        <v>2044382730.0619614</v>
      </c>
      <c r="BG17" s="10">
        <f t="shared" si="2"/>
        <v>2032575904.662293</v>
      </c>
      <c r="BH17" s="10">
        <f t="shared" si="2"/>
        <v>2020630933.9465537</v>
      </c>
      <c r="BI17" s="10">
        <f t="shared" si="2"/>
        <v>2008546947.858355</v>
      </c>
      <c r="BJ17" s="10">
        <f t="shared" si="2"/>
        <v>1996323071.7585542</v>
      </c>
      <c r="BK17" s="10">
        <f t="shared" si="2"/>
        <v>1983958426.4031186</v>
      </c>
      <c r="BL17" s="10">
        <f t="shared" si="2"/>
        <v>1971452127.9208887</v>
      </c>
      <c r="BM17" s="10">
        <f t="shared" si="2"/>
        <v>1958803287.7912388</v>
      </c>
      <c r="BN17" s="10">
        <f t="shared" si="2"/>
        <v>1946011012.8216355</v>
      </c>
      <c r="BO17" s="10">
        <f t="shared" si="2"/>
        <v>1933074405.1250937</v>
      </c>
      <c r="BP17" s="10">
        <f t="shared" si="2"/>
        <v>1919992562.0975282</v>
      </c>
      <c r="BQ17" s="10">
        <f t="shared" si="2"/>
        <v>1906764576.3950019</v>
      </c>
      <c r="BR17" s="10">
        <f t="shared" si="2"/>
        <v>1893389535.9108701</v>
      </c>
      <c r="BS17" s="10">
        <f t="shared" si="2"/>
        <v>1879866523.7528198</v>
      </c>
      <c r="BT17" s="10">
        <f t="shared" si="2"/>
        <v>1866194618.2198033</v>
      </c>
      <c r="BU17" s="10">
        <f t="shared" si="2"/>
        <v>1852372892.7788672</v>
      </c>
      <c r="BV17" s="10">
        <f t="shared" si="2"/>
        <v>1838400416.0418732</v>
      </c>
      <c r="BW17" s="10">
        <f t="shared" si="2"/>
        <v>1824276251.7421153</v>
      </c>
      <c r="BX17" s="10">
        <f t="shared" si="2"/>
        <v>1809999458.7108262</v>
      </c>
      <c r="BY17" s="10">
        <f t="shared" si="2"/>
        <v>1795569090.8535805</v>
      </c>
      <c r="BZ17" s="10">
        <f t="shared" ref="BZ17:EK17" si="3">(BY17+$M$9/12-BY18)*(1+$C$76/12)</f>
        <v>1780984197.1265855</v>
      </c>
      <c r="CA17" s="10">
        <f t="shared" si="3"/>
        <v>1766243821.5128658</v>
      </c>
      <c r="CB17" s="10">
        <f t="shared" si="3"/>
        <v>1751347002.9983392</v>
      </c>
      <c r="CC17" s="10">
        <f t="shared" si="3"/>
        <v>1736292775.5477817</v>
      </c>
      <c r="CD17" s="10">
        <f t="shared" si="3"/>
        <v>1721080168.0806835</v>
      </c>
      <c r="CE17" s="10">
        <f t="shared" si="3"/>
        <v>1705708204.4469936</v>
      </c>
      <c r="CF17" s="10">
        <f t="shared" si="3"/>
        <v>1690175903.4027555</v>
      </c>
      <c r="CG17" s="10">
        <f t="shared" si="3"/>
        <v>1674482278.5856287</v>
      </c>
      <c r="CH17" s="10">
        <f t="shared" si="3"/>
        <v>1658626338.4902999</v>
      </c>
      <c r="CI17" s="10">
        <f t="shared" si="3"/>
        <v>1642607086.4437814</v>
      </c>
      <c r="CJ17" s="10">
        <f t="shared" si="3"/>
        <v>1626423520.5805969</v>
      </c>
      <c r="CK17" s="10">
        <f t="shared" si="3"/>
        <v>1610074633.8178535</v>
      </c>
      <c r="CL17" s="10">
        <f t="shared" si="3"/>
        <v>1593559413.8301995</v>
      </c>
      <c r="CM17" s="10">
        <f t="shared" si="3"/>
        <v>1576876843.0246677</v>
      </c>
      <c r="CN17" s="10">
        <f t="shared" si="3"/>
        <v>1560025898.5154057</v>
      </c>
      <c r="CO17" s="10">
        <f t="shared" si="3"/>
        <v>1543005552.0982873</v>
      </c>
      <c r="CP17" s="10">
        <f t="shared" si="3"/>
        <v>1525814770.2254107</v>
      </c>
      <c r="CQ17" s="10">
        <f t="shared" si="3"/>
        <v>1508452513.9794791</v>
      </c>
      <c r="CR17" s="10">
        <f t="shared" si="3"/>
        <v>1490917739.0480645</v>
      </c>
      <c r="CS17" s="10">
        <f t="shared" si="3"/>
        <v>1473209395.6977546</v>
      </c>
      <c r="CT17" s="10">
        <f t="shared" si="3"/>
        <v>1455326428.7481802</v>
      </c>
      <c r="CU17" s="10">
        <f t="shared" si="3"/>
        <v>1437267777.5459249</v>
      </c>
      <c r="CV17" s="10">
        <f t="shared" si="3"/>
        <v>1419032375.9383166</v>
      </c>
      <c r="CW17" s="10">
        <f t="shared" si="3"/>
        <v>1400619152.2470973</v>
      </c>
      <c r="CX17" s="10">
        <f t="shared" si="3"/>
        <v>1382027029.2419753</v>
      </c>
      <c r="CY17" s="10">
        <f t="shared" si="3"/>
        <v>1363254924.1140544</v>
      </c>
      <c r="CZ17" s="10">
        <f t="shared" si="3"/>
        <v>1344301748.4491434</v>
      </c>
      <c r="DA17" s="10">
        <f t="shared" si="3"/>
        <v>1325166408.2009432</v>
      </c>
      <c r="DB17" s="10">
        <f t="shared" si="3"/>
        <v>1305847803.6641121</v>
      </c>
      <c r="DC17" s="10">
        <f t="shared" si="3"/>
        <v>1286344829.4472075</v>
      </c>
      <c r="DD17" s="10">
        <f t="shared" si="3"/>
        <v>1266656374.4455049</v>
      </c>
      <c r="DE17" s="10">
        <f t="shared" si="3"/>
        <v>1246781321.8136935</v>
      </c>
      <c r="DF17" s="10">
        <f t="shared" si="3"/>
        <v>1226718548.9384458</v>
      </c>
      <c r="DG17" s="10">
        <f t="shared" si="3"/>
        <v>1206466927.4108636</v>
      </c>
      <c r="DH17" s="10">
        <f t="shared" si="3"/>
        <v>1186025322.9987984</v>
      </c>
      <c r="DI17" s="10">
        <f t="shared" si="3"/>
        <v>1165392595.6190438</v>
      </c>
      <c r="DJ17" s="10">
        <f t="shared" si="3"/>
        <v>1144567599.3094044</v>
      </c>
      <c r="DK17" s="10">
        <f t="shared" si="3"/>
        <v>1123549182.200635</v>
      </c>
      <c r="DL17" s="10">
        <f t="shared" si="3"/>
        <v>1102336186.4882526</v>
      </c>
      <c r="DM17" s="10">
        <f t="shared" si="3"/>
        <v>1080927448.4042206</v>
      </c>
      <c r="DN17" s="10">
        <f t="shared" si="3"/>
        <v>1059321798.1885037</v>
      </c>
      <c r="DO17" s="10">
        <f t="shared" si="3"/>
        <v>1037518060.0604939</v>
      </c>
      <c r="DP17" s="10">
        <f t="shared" si="3"/>
        <v>1015515052.190305</v>
      </c>
      <c r="DQ17" s="10">
        <f t="shared" si="3"/>
        <v>993311586.66993809</v>
      </c>
      <c r="DR17" s="10">
        <f t="shared" si="3"/>
        <v>970906469.48431516</v>
      </c>
      <c r="DS17" s="10">
        <f t="shared" si="3"/>
        <v>948298500.48218048</v>
      </c>
      <c r="DT17" s="10">
        <f t="shared" si="3"/>
        <v>925486473.34687054</v>
      </c>
      <c r="DU17" s="10">
        <f t="shared" si="3"/>
        <v>902469175.56695092</v>
      </c>
      <c r="DV17" s="10">
        <f t="shared" si="3"/>
        <v>879245388.40671849</v>
      </c>
      <c r="DW17" s="10">
        <f t="shared" si="3"/>
        <v>855813886.87657082</v>
      </c>
      <c r="DX17" s="10">
        <f t="shared" si="3"/>
        <v>832173439.70324063</v>
      </c>
      <c r="DY17" s="10">
        <f t="shared" si="3"/>
        <v>808322809.29989421</v>
      </c>
      <c r="DZ17" s="10">
        <f t="shared" si="3"/>
        <v>784260751.73609495</v>
      </c>
      <c r="EA17" s="10">
        <f t="shared" si="3"/>
        <v>759986016.70762944</v>
      </c>
      <c r="EB17" s="10">
        <f t="shared" si="3"/>
        <v>735497347.50619709</v>
      </c>
      <c r="EC17" s="10">
        <f t="shared" si="3"/>
        <v>710793480.98896217</v>
      </c>
      <c r="ED17" s="10">
        <f t="shared" si="3"/>
        <v>685873147.5479666</v>
      </c>
      <c r="EE17" s="10">
        <f t="shared" si="3"/>
        <v>660735071.07940519</v>
      </c>
      <c r="EF17" s="10">
        <f t="shared" si="3"/>
        <v>635377968.95276022</v>
      </c>
      <c r="EG17" s="10">
        <f t="shared" si="3"/>
        <v>609800551.97979629</v>
      </c>
      <c r="EH17" s="10">
        <f t="shared" si="3"/>
        <v>584001524.38341486</v>
      </c>
      <c r="EI17" s="10">
        <f t="shared" si="3"/>
        <v>557979583.76636636</v>
      </c>
      <c r="EJ17" s="10">
        <f t="shared" si="3"/>
        <v>531733421.07982135</v>
      </c>
      <c r="EK17" s="10">
        <f t="shared" si="3"/>
        <v>505261720.5917986</v>
      </c>
      <c r="EL17" s="10">
        <f t="shared" ref="EL17:GW17" si="4">(EK17+$M$9/12-EK18)*(1+$C$76/12)</f>
        <v>478563159.85544974</v>
      </c>
      <c r="EM17" s="10">
        <f t="shared" si="4"/>
        <v>451636409.67720044</v>
      </c>
      <c r="EN17" s="10">
        <f t="shared" si="4"/>
        <v>424480134.08474684</v>
      </c>
      <c r="EO17" s="10">
        <f t="shared" si="4"/>
        <v>397092990.29490674</v>
      </c>
      <c r="EP17" s="10">
        <f t="shared" si="4"/>
        <v>369473628.68132532</v>
      </c>
      <c r="EQ17" s="10">
        <f t="shared" si="4"/>
        <v>341620692.74203408</v>
      </c>
      <c r="ER17" s="10">
        <f t="shared" si="4"/>
        <v>313532819.06686276</v>
      </c>
      <c r="ES17" s="10">
        <f t="shared" si="4"/>
        <v>285208637.30470401</v>
      </c>
      <c r="ET17" s="10">
        <f t="shared" si="4"/>
        <v>256646770.13062897</v>
      </c>
      <c r="EU17" s="10">
        <f t="shared" si="4"/>
        <v>227845833.21285427</v>
      </c>
      <c r="EV17" s="10">
        <f t="shared" si="4"/>
        <v>198804435.17955932</v>
      </c>
      <c r="EW17" s="10">
        <f t="shared" si="4"/>
        <v>169521177.58555311</v>
      </c>
      <c r="EX17" s="10">
        <f t="shared" si="4"/>
        <v>139994654.87879017</v>
      </c>
      <c r="EY17" s="10">
        <f t="shared" si="4"/>
        <v>110223454.36673474</v>
      </c>
      <c r="EZ17" s="10">
        <f t="shared" si="4"/>
        <v>80206156.182572708</v>
      </c>
      <c r="FA17" s="10">
        <f t="shared" si="4"/>
        <v>49941333.251270436</v>
      </c>
      <c r="FB17" s="10">
        <f t="shared" si="4"/>
        <v>19427551.255480096</v>
      </c>
      <c r="FC17" s="10">
        <f t="shared" si="4"/>
        <v>-11336631.398709502</v>
      </c>
      <c r="FD17" s="10">
        <f t="shared" si="4"/>
        <v>-42352663.616177037</v>
      </c>
      <c r="FE17" s="10">
        <f t="shared" si="4"/>
        <v>-73622001.647328511</v>
      </c>
      <c r="FF17" s="10">
        <f t="shared" si="4"/>
        <v>-105146109.12281349</v>
      </c>
      <c r="FG17" s="10">
        <f t="shared" si="4"/>
        <v>-136926457.08839843</v>
      </c>
      <c r="FH17" s="10">
        <f t="shared" si="4"/>
        <v>-168964524.0399977</v>
      </c>
      <c r="FI17" s="10">
        <f t="shared" si="4"/>
        <v>-201261795.95886314</v>
      </c>
      <c r="FJ17" s="10">
        <f t="shared" si="4"/>
        <v>-233819766.34693274</v>
      </c>
      <c r="FK17" s="10">
        <f t="shared" si="4"/>
        <v>-266639936.26233917</v>
      </c>
      <c r="FL17" s="10">
        <f t="shared" si="4"/>
        <v>-299723814.35507894</v>
      </c>
      <c r="FM17" s="10">
        <f t="shared" si="4"/>
        <v>-333072916.90284246</v>
      </c>
      <c r="FN17" s="10">
        <f t="shared" si="4"/>
        <v>-366688767.84700686</v>
      </c>
      <c r="FO17" s="10">
        <f t="shared" si="4"/>
        <v>-400572898.82879049</v>
      </c>
      <c r="FP17" s="10">
        <f t="shared" si="4"/>
        <v>-434726849.22557163</v>
      </c>
      <c r="FQ17" s="10">
        <f t="shared" si="4"/>
        <v>-469152166.18737084</v>
      </c>
      <c r="FR17" s="10">
        <f t="shared" si="4"/>
        <v>-503850404.67349827</v>
      </c>
      <c r="FS17" s="10">
        <f t="shared" si="4"/>
        <v>-538823127.48936665</v>
      </c>
      <c r="FT17" s="10">
        <f t="shared" si="4"/>
        <v>-574071905.32347023</v>
      </c>
      <c r="FU17" s="10">
        <f t="shared" si="4"/>
        <v>-609598316.78453135</v>
      </c>
      <c r="FV17" s="10">
        <f t="shared" si="4"/>
        <v>-645403948.43881381</v>
      </c>
      <c r="FW17" s="10">
        <f t="shared" si="4"/>
        <v>-681490394.84760559</v>
      </c>
      <c r="FX17" s="10">
        <f t="shared" si="4"/>
        <v>-717859258.60487032</v>
      </c>
      <c r="FY17" s="10">
        <f t="shared" si="4"/>
        <v>-754512150.37506902</v>
      </c>
      <c r="FZ17" s="10">
        <f t="shared" si="4"/>
        <v>-791450688.93115211</v>
      </c>
      <c r="GA17" s="10">
        <f t="shared" si="4"/>
        <v>-828676501.19272316</v>
      </c>
      <c r="GB17" s="10">
        <f t="shared" si="4"/>
        <v>-866191222.26437485</v>
      </c>
      <c r="GC17" s="10">
        <f t="shared" si="4"/>
        <v>-903996495.47419775</v>
      </c>
      <c r="GD17" s="10">
        <f t="shared" si="4"/>
        <v>-942093972.41246331</v>
      </c>
      <c r="GE17" s="10">
        <f t="shared" si="4"/>
        <v>-980485312.9704802</v>
      </c>
      <c r="GF17" s="10">
        <f t="shared" si="4"/>
        <v>-1019172185.3796272</v>
      </c>
      <c r="GG17" s="10">
        <f t="shared" si="4"/>
        <v>-1058156266.2505611</v>
      </c>
      <c r="GH17" s="10">
        <f t="shared" si="4"/>
        <v>-1097439240.6126022</v>
      </c>
      <c r="GI17" s="10">
        <f t="shared" si="4"/>
        <v>-1137022801.9532964</v>
      </c>
      <c r="GJ17" s="10">
        <f t="shared" si="4"/>
        <v>-1176908652.2581568</v>
      </c>
      <c r="GK17" s="10">
        <f t="shared" si="4"/>
        <v>-1217098502.0505831</v>
      </c>
      <c r="GL17" s="10">
        <f t="shared" si="4"/>
        <v>-1257594070.4319623</v>
      </c>
      <c r="GM17" s="10">
        <f t="shared" si="4"/>
        <v>-1298397085.1219482</v>
      </c>
      <c r="GN17" s="10">
        <f t="shared" si="4"/>
        <v>-1339509282.4989259</v>
      </c>
      <c r="GO17" s="10">
        <f t="shared" si="4"/>
        <v>-1380932407.6406531</v>
      </c>
      <c r="GP17" s="10">
        <f t="shared" si="4"/>
        <v>-1422668214.3650904</v>
      </c>
      <c r="GQ17" s="10">
        <f t="shared" si="4"/>
        <v>-1464718465.2714105</v>
      </c>
      <c r="GR17" s="10">
        <f t="shared" si="4"/>
        <v>-1507084931.7811954</v>
      </c>
      <c r="GS17" s="10">
        <f t="shared" si="4"/>
        <v>-1549769394.1798177</v>
      </c>
      <c r="GT17" s="10">
        <f t="shared" si="4"/>
        <v>-1592773641.6580086</v>
      </c>
      <c r="GU17" s="10">
        <f t="shared" si="4"/>
        <v>-1636099472.3536122</v>
      </c>
      <c r="GV17" s="10">
        <f t="shared" si="4"/>
        <v>-1679748693.3935289</v>
      </c>
      <c r="GW17" s="10">
        <f t="shared" si="4"/>
        <v>-1723723120.9358473</v>
      </c>
      <c r="GX17" s="10">
        <f t="shared" ref="GX17:JI17" si="5">(GW17+$M$9/12-GW18)*(1+$C$76/12)</f>
        <v>-1768024580.2121639</v>
      </c>
      <c r="GY17" s="10">
        <f t="shared" si="5"/>
        <v>-1812654905.5700967</v>
      </c>
      <c r="GZ17" s="10">
        <f t="shared" si="5"/>
        <v>-1857615940.5159869</v>
      </c>
      <c r="HA17" s="10">
        <f t="shared" si="5"/>
        <v>-1902909537.7577937</v>
      </c>
      <c r="HB17" s="10">
        <f t="shared" si="5"/>
        <v>-1948537559.2481825</v>
      </c>
      <c r="HC17" s="10">
        <f t="shared" si="5"/>
        <v>-1994501876.2278066</v>
      </c>
      <c r="HD17" s="10">
        <f t="shared" si="5"/>
        <v>-2040804369.2687829</v>
      </c>
      <c r="HE17" s="10">
        <f t="shared" si="5"/>
        <v>-2087446928.3183639</v>
      </c>
      <c r="HF17" s="10">
        <f t="shared" si="5"/>
        <v>-2134431452.742806</v>
      </c>
      <c r="HG17" s="10">
        <f t="shared" si="5"/>
        <v>-2181759851.3714337</v>
      </c>
      <c r="HH17" s="10">
        <f t="shared" si="5"/>
        <v>-2229434042.5409045</v>
      </c>
      <c r="HI17" s="10">
        <f t="shared" si="5"/>
        <v>-2277455954.139668</v>
      </c>
      <c r="HJ17" s="10">
        <f t="shared" si="5"/>
        <v>-2325827523.6526308</v>
      </c>
      <c r="HK17" s="10">
        <f t="shared" si="5"/>
        <v>-2374550698.2060175</v>
      </c>
      <c r="HL17" s="10">
        <f t="shared" si="5"/>
        <v>-2423627434.6124358</v>
      </c>
      <c r="HM17" s="10">
        <f t="shared" si="5"/>
        <v>-2473059699.4161406</v>
      </c>
      <c r="HN17" s="10">
        <f t="shared" si="5"/>
        <v>-2522849468.9385056</v>
      </c>
      <c r="HO17" s="10">
        <f t="shared" si="5"/>
        <v>-2572998729.3236976</v>
      </c>
      <c r="HP17" s="10">
        <f t="shared" si="5"/>
        <v>-2623509476.5845532</v>
      </c>
      <c r="HQ17" s="10">
        <f t="shared" si="5"/>
        <v>-2674383716.6486664</v>
      </c>
      <c r="HR17" s="10">
        <f t="shared" si="5"/>
        <v>-2725623465.4046779</v>
      </c>
      <c r="HS17" s="10">
        <f t="shared" si="5"/>
        <v>-2777230748.748776</v>
      </c>
      <c r="HT17" s="10">
        <f t="shared" si="5"/>
        <v>-2829207602.6314049</v>
      </c>
      <c r="HU17" s="10">
        <f t="shared" si="5"/>
        <v>-2881556073.1041808</v>
      </c>
      <c r="HV17" s="10">
        <f t="shared" si="5"/>
        <v>-2934278216.3670225</v>
      </c>
      <c r="HW17" s="10">
        <f t="shared" si="5"/>
        <v>-2987376098.8154893</v>
      </c>
      <c r="HX17" s="10">
        <f t="shared" si="5"/>
        <v>-3040851797.0883341</v>
      </c>
      <c r="HY17" s="10">
        <f t="shared" si="5"/>
        <v>-3094707398.1152673</v>
      </c>
      <c r="HZ17" s="10">
        <f t="shared" si="5"/>
        <v>-3148944999.1649384</v>
      </c>
      <c r="IA17" s="10">
        <f t="shared" si="5"/>
        <v>-3203566707.8931279</v>
      </c>
      <c r="IB17" s="10">
        <f t="shared" si="5"/>
        <v>-3258574642.39116</v>
      </c>
      <c r="IC17" s="10">
        <f t="shared" si="5"/>
        <v>-3313970931.2345295</v>
      </c>
      <c r="ID17" s="10">
        <f t="shared" si="5"/>
        <v>-3369757713.5317478</v>
      </c>
      <c r="IE17" s="10">
        <f t="shared" si="5"/>
        <v>-3425937138.9734068</v>
      </c>
      <c r="IF17" s="10">
        <f t="shared" si="5"/>
        <v>-3482511367.8814635</v>
      </c>
      <c r="IG17" s="10">
        <f t="shared" si="5"/>
        <v>-3539482571.2587461</v>
      </c>
      <c r="IH17" s="10">
        <f t="shared" si="5"/>
        <v>-3596852930.8386793</v>
      </c>
      <c r="II17" s="10">
        <f t="shared" si="5"/>
        <v>-3654624639.1352353</v>
      </c>
      <c r="IJ17" s="10">
        <f t="shared" si="5"/>
        <v>-3712799899.4931078</v>
      </c>
      <c r="IK17" s="10">
        <f t="shared" si="5"/>
        <v>-3771380926.1381087</v>
      </c>
      <c r="IL17" s="10">
        <f t="shared" si="5"/>
        <v>-3830369944.2277923</v>
      </c>
      <c r="IM17" s="10">
        <f t="shared" si="5"/>
        <v>-3889769189.902307</v>
      </c>
      <c r="IN17" s="10">
        <f t="shared" si="5"/>
        <v>-3949580910.3354716</v>
      </c>
      <c r="IO17" s="10">
        <f t="shared" si="5"/>
        <v>-4009807363.7860837</v>
      </c>
      <c r="IP17" s="10">
        <f t="shared" si="5"/>
        <v>-4070450819.649456</v>
      </c>
      <c r="IQ17" s="10">
        <f t="shared" si="5"/>
        <v>-4131513558.5091825</v>
      </c>
      <c r="IR17" s="10">
        <f t="shared" si="5"/>
        <v>-4192997872.1891375</v>
      </c>
      <c r="IS17" s="10">
        <f t="shared" si="5"/>
        <v>-4254906063.8057075</v>
      </c>
      <c r="IT17" s="10">
        <f t="shared" si="5"/>
        <v>-4317240447.8202562</v>
      </c>
      <c r="IU17" s="10">
        <f t="shared" si="5"/>
        <v>-4380003350.0918245</v>
      </c>
      <c r="IV17" s="10">
        <f t="shared" si="5"/>
        <v>-4443197107.9300632</v>
      </c>
      <c r="IW17" s="10">
        <f t="shared" si="5"/>
        <v>-4506824070.1484098</v>
      </c>
      <c r="IX17" s="10">
        <f t="shared" si="5"/>
        <v>-4570886597.1174955</v>
      </c>
      <c r="IY17" s="10">
        <f t="shared" si="5"/>
        <v>-4635387060.8187952</v>
      </c>
      <c r="IZ17" s="10">
        <f t="shared" si="5"/>
        <v>-4700327844.8985147</v>
      </c>
      <c r="JA17" s="10">
        <f t="shared" si="5"/>
        <v>-4765711344.7217207</v>
      </c>
      <c r="JB17" s="10">
        <f t="shared" si="5"/>
        <v>-4831539967.4267139</v>
      </c>
      <c r="JC17" s="10">
        <f t="shared" si="5"/>
        <v>-4897816131.9796419</v>
      </c>
      <c r="JD17" s="10">
        <f t="shared" si="5"/>
        <v>-4964542269.2293568</v>
      </c>
      <c r="JE17" s="10">
        <f t="shared" si="5"/>
        <v>-5031720821.9625206</v>
      </c>
      <c r="JF17" s="10">
        <f t="shared" si="5"/>
        <v>-5099354244.9589548</v>
      </c>
      <c r="JG17" s="10">
        <f t="shared" si="5"/>
        <v>-5167445005.0472345</v>
      </c>
      <c r="JH17" s="10">
        <f t="shared" si="5"/>
        <v>-5235995581.1605387</v>
      </c>
      <c r="JI17" s="10">
        <f t="shared" si="5"/>
        <v>-5305008464.3927412</v>
      </c>
      <c r="JJ17" s="10">
        <f t="shared" ref="JJ17:LA17" si="6">(JI17+$M$9/12-JI18)*(1+$C$76/12)</f>
        <v>-5374486158.0547571</v>
      </c>
      <c r="JK17" s="10">
        <f t="shared" si="6"/>
        <v>-5444431177.7311392</v>
      </c>
      <c r="JL17" s="10">
        <f t="shared" si="6"/>
        <v>-5514846051.3369293</v>
      </c>
      <c r="JM17" s="10">
        <f t="shared" si="6"/>
        <v>-5585733319.174758</v>
      </c>
      <c r="JN17" s="10">
        <f t="shared" si="6"/>
        <v>-5657095533.9922047</v>
      </c>
      <c r="JO17" s="10">
        <f t="shared" si="6"/>
        <v>-5728935261.0394135</v>
      </c>
      <c r="JP17" s="10">
        <f t="shared" si="6"/>
        <v>-5801255078.1269617</v>
      </c>
      <c r="JQ17" s="10">
        <f t="shared" si="6"/>
        <v>-5874057575.6839905</v>
      </c>
      <c r="JR17" s="10">
        <f t="shared" si="6"/>
        <v>-5947345356.8165932</v>
      </c>
      <c r="JS17" s="10">
        <f t="shared" si="6"/>
        <v>-6021121037.3664637</v>
      </c>
      <c r="JT17" s="10">
        <f t="shared" si="6"/>
        <v>-6095387245.9698105</v>
      </c>
      <c r="JU17" s="10">
        <f t="shared" si="6"/>
        <v>-6170146624.1165257</v>
      </c>
      <c r="JV17" s="10">
        <f t="shared" si="6"/>
        <v>-6245401826.2096272</v>
      </c>
      <c r="JW17" s="10">
        <f t="shared" si="6"/>
        <v>-6321155519.6249571</v>
      </c>
      <c r="JX17" s="10">
        <f t="shared" si="6"/>
        <v>-6397410384.7711525</v>
      </c>
      <c r="JY17" s="10">
        <f t="shared" si="6"/>
        <v>-6474169115.1498823</v>
      </c>
      <c r="JZ17" s="10">
        <f t="shared" si="6"/>
        <v>-6551434417.4163485</v>
      </c>
      <c r="KA17" s="10">
        <f t="shared" si="6"/>
        <v>-6629209011.4400635</v>
      </c>
      <c r="KB17" s="10">
        <f t="shared" si="6"/>
        <v>-6707495630.3658934</v>
      </c>
      <c r="KC17" s="10">
        <f t="shared" si="6"/>
        <v>-6786297020.675375</v>
      </c>
      <c r="KD17" s="10">
        <f t="shared" si="6"/>
        <v>-6865615942.2483082</v>
      </c>
      <c r="KE17" s="10">
        <f t="shared" si="6"/>
        <v>-6945455168.4246168</v>
      </c>
      <c r="KF17" s="10">
        <f t="shared" si="6"/>
        <v>-7025817486.0664921</v>
      </c>
      <c r="KG17" s="10">
        <f t="shared" si="6"/>
        <v>-7106705695.6208076</v>
      </c>
      <c r="KH17" s="10">
        <f t="shared" si="6"/>
        <v>-7188122611.1818142</v>
      </c>
      <c r="KI17" s="10">
        <f t="shared" si="6"/>
        <v>-7270071060.5541162</v>
      </c>
      <c r="KJ17" s="10">
        <f t="shared" si="6"/>
        <v>-7352553885.3159227</v>
      </c>
      <c r="KK17" s="10">
        <f t="shared" si="6"/>
        <v>-7435573940.8825855</v>
      </c>
      <c r="KL17" s="10">
        <f t="shared" si="6"/>
        <v>-7519134096.5704184</v>
      </c>
      <c r="KM17" s="10">
        <f t="shared" si="6"/>
        <v>-7603237235.6607981</v>
      </c>
      <c r="KN17" s="10">
        <f t="shared" si="6"/>
        <v>-7687886255.4645538</v>
      </c>
      <c r="KO17" s="10">
        <f t="shared" si="6"/>
        <v>-7773084067.3866434</v>
      </c>
      <c r="KP17" s="10">
        <f t="shared" si="6"/>
        <v>-7858833596.9911137</v>
      </c>
      <c r="KQ17" s="10">
        <f t="shared" si="6"/>
        <v>-7945137784.0663519</v>
      </c>
      <c r="KR17" s="10">
        <f t="shared" si="6"/>
        <v>-8031999582.6906281</v>
      </c>
      <c r="KS17" s="10">
        <f t="shared" si="6"/>
        <v>-8119421961.2979307</v>
      </c>
      <c r="KT17" s="10">
        <f t="shared" si="6"/>
        <v>-8207407902.7440882</v>
      </c>
      <c r="KU17" s="10">
        <f t="shared" si="6"/>
        <v>-8295960404.3731928</v>
      </c>
      <c r="KV17" s="10">
        <f t="shared" si="6"/>
        <v>-8385082478.0843153</v>
      </c>
      <c r="KW17" s="10">
        <f t="shared" si="6"/>
        <v>-8474777150.3985167</v>
      </c>
      <c r="KX17" s="10">
        <f t="shared" si="6"/>
        <v>-8565047462.5261583</v>
      </c>
      <c r="KY17" s="10">
        <f t="shared" si="6"/>
        <v>-8655896470.4345112</v>
      </c>
      <c r="KZ17" s="10">
        <f t="shared" si="6"/>
        <v>-8747327244.9156685</v>
      </c>
      <c r="LA17" s="10">
        <f t="shared" si="6"/>
        <v>-8839342871.6547508</v>
      </c>
    </row>
    <row r="18" spans="1:321" ht="20.25" customHeight="1" thickBot="1" x14ac:dyDescent="0.3">
      <c r="A18" s="97"/>
      <c r="B18" s="91" t="s">
        <v>46</v>
      </c>
      <c r="C18" s="31">
        <v>186.7</v>
      </c>
      <c r="D18" s="31" t="s">
        <v>32</v>
      </c>
      <c r="E18" s="24">
        <f t="shared" si="0"/>
        <v>16</v>
      </c>
      <c r="F18" s="24" t="s">
        <v>15</v>
      </c>
      <c r="G18" s="54" t="str">
        <f ca="1">IF(('Formula Name Creation'!A17)="0","",'Formula Name Creation'!A17)</f>
        <v>Parameter</v>
      </c>
      <c r="H18" s="52"/>
      <c r="K18" s="13"/>
      <c r="L18" s="81" t="s">
        <v>49</v>
      </c>
      <c r="M18" s="10">
        <f>C19*C24/12</f>
        <v>21072622.021865644</v>
      </c>
      <c r="N18" s="10">
        <f>M$18*(1+$C$76/12)</f>
        <v>21151644.354447637</v>
      </c>
      <c r="O18" s="10">
        <f t="shared" ref="O18:BZ18" si="7">N$18*(1+$C$76/12)</f>
        <v>21230963.020776812</v>
      </c>
      <c r="P18" s="10">
        <f t="shared" si="7"/>
        <v>21310579.132104725</v>
      </c>
      <c r="Q18" s="10">
        <f t="shared" si="7"/>
        <v>21390493.803850114</v>
      </c>
      <c r="R18" s="10">
        <f t="shared" si="7"/>
        <v>21470708.155614551</v>
      </c>
      <c r="S18" s="10">
        <f t="shared" si="7"/>
        <v>21551223.311198104</v>
      </c>
      <c r="T18" s="10">
        <f t="shared" si="7"/>
        <v>21632040.398615096</v>
      </c>
      <c r="U18" s="10">
        <f t="shared" si="7"/>
        <v>21713160.550109901</v>
      </c>
      <c r="V18" s="10">
        <f t="shared" si="7"/>
        <v>21794584.902172811</v>
      </c>
      <c r="W18" s="10">
        <f t="shared" si="7"/>
        <v>21876314.595555957</v>
      </c>
      <c r="X18" s="10">
        <f t="shared" si="7"/>
        <v>21958350.77528929</v>
      </c>
      <c r="Y18" s="10">
        <f t="shared" si="7"/>
        <v>22040694.590696622</v>
      </c>
      <c r="Z18" s="10">
        <f t="shared" si="7"/>
        <v>22123347.195411731</v>
      </c>
      <c r="AA18" s="10">
        <f t="shared" si="7"/>
        <v>22206309.747394525</v>
      </c>
      <c r="AB18" s="10">
        <f t="shared" si="7"/>
        <v>22289583.408947252</v>
      </c>
      <c r="AC18" s="10">
        <f t="shared" si="7"/>
        <v>22373169.346730802</v>
      </c>
      <c r="AD18" s="10">
        <f t="shared" si="7"/>
        <v>22457068.731781039</v>
      </c>
      <c r="AE18" s="10">
        <f t="shared" si="7"/>
        <v>22541282.739525218</v>
      </c>
      <c r="AF18" s="10">
        <f t="shared" si="7"/>
        <v>22625812.549798436</v>
      </c>
      <c r="AG18" s="10">
        <f t="shared" si="7"/>
        <v>22710659.346860178</v>
      </c>
      <c r="AH18" s="10">
        <f t="shared" si="7"/>
        <v>22795824.319410902</v>
      </c>
      <c r="AI18" s="10">
        <f t="shared" si="7"/>
        <v>22881308.66060869</v>
      </c>
      <c r="AJ18" s="10">
        <f t="shared" si="7"/>
        <v>22967113.568085972</v>
      </c>
      <c r="AK18" s="10">
        <f t="shared" si="7"/>
        <v>23053240.243966293</v>
      </c>
      <c r="AL18" s="10">
        <f t="shared" si="7"/>
        <v>23139689.894881163</v>
      </c>
      <c r="AM18" s="10">
        <f t="shared" si="7"/>
        <v>23226463.731986966</v>
      </c>
      <c r="AN18" s="10">
        <f t="shared" si="7"/>
        <v>23313562.970981915</v>
      </c>
      <c r="AO18" s="10">
        <f t="shared" si="7"/>
        <v>23400988.832123093</v>
      </c>
      <c r="AP18" s="10">
        <f t="shared" si="7"/>
        <v>23488742.540243555</v>
      </c>
      <c r="AQ18" s="10">
        <f t="shared" si="7"/>
        <v>23576825.324769467</v>
      </c>
      <c r="AR18" s="10">
        <f t="shared" si="7"/>
        <v>23665238.41973735</v>
      </c>
      <c r="AS18" s="10">
        <f t="shared" si="7"/>
        <v>23753983.063811362</v>
      </c>
      <c r="AT18" s="10">
        <f t="shared" si="7"/>
        <v>23843060.500300653</v>
      </c>
      <c r="AU18" s="10">
        <f t="shared" si="7"/>
        <v>23932471.977176778</v>
      </c>
      <c r="AV18" s="10">
        <f t="shared" si="7"/>
        <v>24022218.747091189</v>
      </c>
      <c r="AW18" s="10">
        <f t="shared" si="7"/>
        <v>24112302.067392778</v>
      </c>
      <c r="AX18" s="10">
        <f t="shared" si="7"/>
        <v>24202723.200145498</v>
      </c>
      <c r="AY18" s="10">
        <f t="shared" si="7"/>
        <v>24293483.412146043</v>
      </c>
      <c r="AZ18" s="10">
        <f t="shared" si="7"/>
        <v>24384583.974941589</v>
      </c>
      <c r="BA18" s="10">
        <f t="shared" si="7"/>
        <v>24476026.164847616</v>
      </c>
      <c r="BB18" s="10">
        <f t="shared" si="7"/>
        <v>24567811.262965791</v>
      </c>
      <c r="BC18" s="10">
        <f t="shared" si="7"/>
        <v>24659940.55520191</v>
      </c>
      <c r="BD18" s="10">
        <f t="shared" si="7"/>
        <v>24752415.332283914</v>
      </c>
      <c r="BE18" s="10">
        <f t="shared" si="7"/>
        <v>24845236.889779978</v>
      </c>
      <c r="BF18" s="10">
        <f t="shared" si="7"/>
        <v>24938406.528116651</v>
      </c>
      <c r="BG18" s="10">
        <f t="shared" si="7"/>
        <v>25031925.552597087</v>
      </c>
      <c r="BH18" s="10">
        <f t="shared" si="7"/>
        <v>25125795.273419324</v>
      </c>
      <c r="BI18" s="10">
        <f t="shared" si="7"/>
        <v>25220017.005694646</v>
      </c>
      <c r="BJ18" s="10">
        <f t="shared" si="7"/>
        <v>25314592.069465999</v>
      </c>
      <c r="BK18" s="10">
        <f t="shared" si="7"/>
        <v>25409521.789726496</v>
      </c>
      <c r="BL18" s="10">
        <f t="shared" si="7"/>
        <v>25504807.496437967</v>
      </c>
      <c r="BM18" s="10">
        <f t="shared" si="7"/>
        <v>25600450.524549607</v>
      </c>
      <c r="BN18" s="10">
        <f t="shared" si="7"/>
        <v>25696452.214016665</v>
      </c>
      <c r="BO18" s="10">
        <f t="shared" si="7"/>
        <v>25792813.909819227</v>
      </c>
      <c r="BP18" s="10">
        <f t="shared" si="7"/>
        <v>25889536.961981047</v>
      </c>
      <c r="BQ18" s="10">
        <f t="shared" si="7"/>
        <v>25986622.725588474</v>
      </c>
      <c r="BR18" s="10">
        <f t="shared" si="7"/>
        <v>26084072.56080943</v>
      </c>
      <c r="BS18" s="10">
        <f t="shared" si="7"/>
        <v>26181887.832912464</v>
      </c>
      <c r="BT18" s="10">
        <f t="shared" si="7"/>
        <v>26280069.912285883</v>
      </c>
      <c r="BU18" s="10">
        <f t="shared" si="7"/>
        <v>26378620.174456954</v>
      </c>
      <c r="BV18" s="10">
        <f t="shared" si="7"/>
        <v>26477540.000111166</v>
      </c>
      <c r="BW18" s="10">
        <f t="shared" si="7"/>
        <v>26576830.775111582</v>
      </c>
      <c r="BX18" s="10">
        <f t="shared" si="7"/>
        <v>26676493.890518248</v>
      </c>
      <c r="BY18" s="10">
        <f t="shared" si="7"/>
        <v>26776530.74260769</v>
      </c>
      <c r="BZ18" s="10">
        <f t="shared" si="7"/>
        <v>26876942.732892469</v>
      </c>
      <c r="CA18" s="10">
        <f t="shared" ref="CA18:EL18" si="8">BZ$18*(1+$C$76/12)</f>
        <v>26977731.268140811</v>
      </c>
      <c r="CB18" s="10">
        <f t="shared" si="8"/>
        <v>27078897.760396339</v>
      </c>
      <c r="CC18" s="10">
        <f t="shared" si="8"/>
        <v>27180443.626997825</v>
      </c>
      <c r="CD18" s="10">
        <f t="shared" si="8"/>
        <v>27282370.290599063</v>
      </c>
      <c r="CE18" s="10">
        <f t="shared" si="8"/>
        <v>27384679.179188807</v>
      </c>
      <c r="CF18" s="10">
        <f t="shared" si="8"/>
        <v>27487371.726110764</v>
      </c>
      <c r="CG18" s="10">
        <f t="shared" si="8"/>
        <v>27590449.370083679</v>
      </c>
      <c r="CH18" s="10">
        <f t="shared" si="8"/>
        <v>27693913.555221491</v>
      </c>
      <c r="CI18" s="10">
        <f t="shared" si="8"/>
        <v>27797765.731053568</v>
      </c>
      <c r="CJ18" s="10">
        <f t="shared" si="8"/>
        <v>27902007.352545016</v>
      </c>
      <c r="CK18" s="10">
        <f t="shared" si="8"/>
        <v>28006639.880117059</v>
      </c>
      <c r="CL18" s="10">
        <f t="shared" si="8"/>
        <v>28111664.779667497</v>
      </c>
      <c r="CM18" s="10">
        <f t="shared" si="8"/>
        <v>28217083.522591248</v>
      </c>
      <c r="CN18" s="10">
        <f t="shared" si="8"/>
        <v>28322897.585800964</v>
      </c>
      <c r="CO18" s="10">
        <f t="shared" si="8"/>
        <v>28429108.451747715</v>
      </c>
      <c r="CP18" s="10">
        <f t="shared" si="8"/>
        <v>28535717.608441766</v>
      </c>
      <c r="CQ18" s="10">
        <f t="shared" si="8"/>
        <v>28642726.54947342</v>
      </c>
      <c r="CR18" s="10">
        <f t="shared" si="8"/>
        <v>28750136.774033941</v>
      </c>
      <c r="CS18" s="10">
        <f t="shared" si="8"/>
        <v>28857949.786936566</v>
      </c>
      <c r="CT18" s="10">
        <f t="shared" si="8"/>
        <v>28966167.098637577</v>
      </c>
      <c r="CU18" s="10">
        <f t="shared" si="8"/>
        <v>29074790.225257467</v>
      </c>
      <c r="CV18" s="10">
        <f t="shared" si="8"/>
        <v>29183820.688602179</v>
      </c>
      <c r="CW18" s="10">
        <f t="shared" si="8"/>
        <v>29293260.016184434</v>
      </c>
      <c r="CX18" s="10">
        <f t="shared" si="8"/>
        <v>29403109.741245124</v>
      </c>
      <c r="CY18" s="10">
        <f t="shared" si="8"/>
        <v>29513371.402774792</v>
      </c>
      <c r="CZ18" s="10">
        <f t="shared" si="8"/>
        <v>29624046.545535196</v>
      </c>
      <c r="DA18" s="10">
        <f t="shared" si="8"/>
        <v>29735136.720080949</v>
      </c>
      <c r="DB18" s="10">
        <f t="shared" si="8"/>
        <v>29846643.48278125</v>
      </c>
      <c r="DC18" s="10">
        <f t="shared" si="8"/>
        <v>29958568.395841677</v>
      </c>
      <c r="DD18" s="10">
        <f t="shared" si="8"/>
        <v>30070913.027326081</v>
      </c>
      <c r="DE18" s="10">
        <f t="shared" si="8"/>
        <v>30183678.951178551</v>
      </c>
      <c r="DF18" s="10">
        <f t="shared" si="8"/>
        <v>30296867.747245468</v>
      </c>
      <c r="DG18" s="10">
        <f t="shared" si="8"/>
        <v>30410481.001297638</v>
      </c>
      <c r="DH18" s="10">
        <f t="shared" si="8"/>
        <v>30524520.3050525</v>
      </c>
      <c r="DI18" s="10">
        <f t="shared" si="8"/>
        <v>30638987.256196443</v>
      </c>
      <c r="DJ18" s="10">
        <f t="shared" si="8"/>
        <v>30753883.458407179</v>
      </c>
      <c r="DK18" s="10">
        <f t="shared" si="8"/>
        <v>30869210.521376204</v>
      </c>
      <c r="DL18" s="10">
        <f t="shared" si="8"/>
        <v>30984970.060831361</v>
      </c>
      <c r="DM18" s="10">
        <f t="shared" si="8"/>
        <v>31101163.698559474</v>
      </c>
      <c r="DN18" s="10">
        <f t="shared" si="8"/>
        <v>31217793.06242907</v>
      </c>
      <c r="DO18" s="10">
        <f t="shared" si="8"/>
        <v>31334859.786413178</v>
      </c>
      <c r="DP18" s="10">
        <f t="shared" si="8"/>
        <v>31452365.510612223</v>
      </c>
      <c r="DQ18" s="10">
        <f t="shared" si="8"/>
        <v>31570311.881277017</v>
      </c>
      <c r="DR18" s="10">
        <f t="shared" si="8"/>
        <v>31688700.550831802</v>
      </c>
      <c r="DS18" s="10">
        <f t="shared" si="8"/>
        <v>31807533.17789742</v>
      </c>
      <c r="DT18" s="10">
        <f t="shared" si="8"/>
        <v>31926811.427314531</v>
      </c>
      <c r="DU18" s="10">
        <f t="shared" si="8"/>
        <v>32046536.970166959</v>
      </c>
      <c r="DV18" s="10">
        <f t="shared" si="8"/>
        <v>32166711.483805083</v>
      </c>
      <c r="DW18" s="10">
        <f t="shared" si="8"/>
        <v>32287336.651869349</v>
      </c>
      <c r="DX18" s="10">
        <f t="shared" si="8"/>
        <v>32408414.164313857</v>
      </c>
      <c r="DY18" s="10">
        <f t="shared" si="8"/>
        <v>32529945.717430029</v>
      </c>
      <c r="DZ18" s="10">
        <f t="shared" si="8"/>
        <v>32651933.013870388</v>
      </c>
      <c r="EA18" s="10">
        <f t="shared" si="8"/>
        <v>32774377.762672398</v>
      </c>
      <c r="EB18" s="10">
        <f t="shared" si="8"/>
        <v>32897281.679282416</v>
      </c>
      <c r="EC18" s="10">
        <f t="shared" si="8"/>
        <v>33020646.485579722</v>
      </c>
      <c r="ED18" s="10">
        <f t="shared" si="8"/>
        <v>33144473.909900643</v>
      </c>
      <c r="EE18" s="10">
        <f t="shared" si="8"/>
        <v>33268765.687062766</v>
      </c>
      <c r="EF18" s="10">
        <f t="shared" si="8"/>
        <v>33393523.55838925</v>
      </c>
      <c r="EG18" s="10">
        <f t="shared" si="8"/>
        <v>33518749.271733206</v>
      </c>
      <c r="EH18" s="10">
        <f t="shared" si="8"/>
        <v>33644444.581502199</v>
      </c>
      <c r="EI18" s="10">
        <f t="shared" si="8"/>
        <v>33770611.248682827</v>
      </c>
      <c r="EJ18" s="10">
        <f t="shared" si="8"/>
        <v>33897251.040865384</v>
      </c>
      <c r="EK18" s="10">
        <f t="shared" si="8"/>
        <v>34024365.732268624</v>
      </c>
      <c r="EL18" s="10">
        <f t="shared" si="8"/>
        <v>34151957.103764631</v>
      </c>
      <c r="EM18" s="10">
        <f t="shared" ref="EM18:GX18" si="9">EL$18*(1+$C$76/12)</f>
        <v>34280026.942903742</v>
      </c>
      <c r="EN18" s="10">
        <f t="shared" si="9"/>
        <v>34408577.043939628</v>
      </c>
      <c r="EO18" s="10">
        <f t="shared" si="9"/>
        <v>34537609.207854398</v>
      </c>
      <c r="EP18" s="10">
        <f t="shared" si="9"/>
        <v>34667125.242383845</v>
      </c>
      <c r="EQ18" s="10">
        <f t="shared" si="9"/>
        <v>34797126.962042779</v>
      </c>
      <c r="ER18" s="10">
        <f t="shared" si="9"/>
        <v>34927616.188150436</v>
      </c>
      <c r="ES18" s="10">
        <f t="shared" si="9"/>
        <v>35058594.748856001</v>
      </c>
      <c r="ET18" s="10">
        <f t="shared" si="9"/>
        <v>35190064.479164205</v>
      </c>
      <c r="EU18" s="10">
        <f t="shared" si="9"/>
        <v>35322027.220961072</v>
      </c>
      <c r="EV18" s="10">
        <f t="shared" si="9"/>
        <v>35454484.823039673</v>
      </c>
      <c r="EW18" s="10">
        <f t="shared" si="9"/>
        <v>35587439.141126066</v>
      </c>
      <c r="EX18" s="10">
        <f t="shared" si="9"/>
        <v>35720892.037905283</v>
      </c>
      <c r="EY18" s="10">
        <f t="shared" si="9"/>
        <v>35854845.383047424</v>
      </c>
      <c r="EZ18" s="10">
        <f t="shared" si="9"/>
        <v>35989301.053233847</v>
      </c>
      <c r="FA18" s="10">
        <f t="shared" si="9"/>
        <v>36124260.932183474</v>
      </c>
      <c r="FB18" s="10">
        <f t="shared" si="9"/>
        <v>36259726.910679162</v>
      </c>
      <c r="FC18" s="10">
        <f t="shared" si="9"/>
        <v>36395700.886594206</v>
      </c>
      <c r="FD18" s="10">
        <f t="shared" si="9"/>
        <v>36532184.764918931</v>
      </c>
      <c r="FE18" s="10">
        <f t="shared" si="9"/>
        <v>36669180.457787372</v>
      </c>
      <c r="FF18" s="10">
        <f t="shared" si="9"/>
        <v>36806689.884504072</v>
      </c>
      <c r="FG18" s="10">
        <f t="shared" si="9"/>
        <v>36944714.971570961</v>
      </c>
      <c r="FH18" s="10">
        <f t="shared" si="9"/>
        <v>37083257.652714349</v>
      </c>
      <c r="FI18" s="10">
        <f t="shared" si="9"/>
        <v>37222319.868912026</v>
      </c>
      <c r="FJ18" s="10">
        <f t="shared" si="9"/>
        <v>37361903.56842044</v>
      </c>
      <c r="FK18" s="10">
        <f t="shared" si="9"/>
        <v>37502010.706802011</v>
      </c>
      <c r="FL18" s="10">
        <f t="shared" si="9"/>
        <v>37642643.246952511</v>
      </c>
      <c r="FM18" s="10">
        <f t="shared" si="9"/>
        <v>37783803.159128584</v>
      </c>
      <c r="FN18" s="10">
        <f t="shared" si="9"/>
        <v>37925492.420975313</v>
      </c>
      <c r="FO18" s="10">
        <f t="shared" si="9"/>
        <v>38067713.01755397</v>
      </c>
      <c r="FP18" s="10">
        <f t="shared" si="9"/>
        <v>38210466.941369794</v>
      </c>
      <c r="FQ18" s="10">
        <f t="shared" si="9"/>
        <v>38353756.192399926</v>
      </c>
      <c r="FR18" s="10">
        <f t="shared" si="9"/>
        <v>38497582.778121427</v>
      </c>
      <c r="FS18" s="10">
        <f t="shared" si="9"/>
        <v>38641948.713539377</v>
      </c>
      <c r="FT18" s="10">
        <f t="shared" si="9"/>
        <v>38786856.021215148</v>
      </c>
      <c r="FU18" s="10">
        <f t="shared" si="9"/>
        <v>38932306.731294699</v>
      </c>
      <c r="FV18" s="10">
        <f t="shared" si="9"/>
        <v>39078302.88153705</v>
      </c>
      <c r="FW18" s="10">
        <f t="shared" si="9"/>
        <v>39224846.517342813</v>
      </c>
      <c r="FX18" s="10">
        <f t="shared" si="9"/>
        <v>39371939.691782847</v>
      </c>
      <c r="FY18" s="10">
        <f t="shared" si="9"/>
        <v>39519584.46562703</v>
      </c>
      <c r="FZ18" s="10">
        <f t="shared" si="9"/>
        <v>39667782.90737313</v>
      </c>
      <c r="GA18" s="10">
        <f t="shared" si="9"/>
        <v>39816537.093275778</v>
      </c>
      <c r="GB18" s="10">
        <f t="shared" si="9"/>
        <v>39965849.107375562</v>
      </c>
      <c r="GC18" s="10">
        <f t="shared" si="9"/>
        <v>40115721.041528217</v>
      </c>
      <c r="GD18" s="10">
        <f t="shared" si="9"/>
        <v>40266154.995433941</v>
      </c>
      <c r="GE18" s="10">
        <f t="shared" si="9"/>
        <v>40417153.076666817</v>
      </c>
      <c r="GF18" s="10">
        <f t="shared" si="9"/>
        <v>40568717.400704317</v>
      </c>
      <c r="GG18" s="10">
        <f t="shared" si="9"/>
        <v>40720850.090956956</v>
      </c>
      <c r="GH18" s="10">
        <f t="shared" si="9"/>
        <v>40873553.278798044</v>
      </c>
      <c r="GI18" s="10">
        <f t="shared" si="9"/>
        <v>41026829.103593536</v>
      </c>
      <c r="GJ18" s="10">
        <f t="shared" si="9"/>
        <v>41180679.71273201</v>
      </c>
      <c r="GK18" s="10">
        <f t="shared" si="9"/>
        <v>41335107.26165475</v>
      </c>
      <c r="GL18" s="10">
        <f t="shared" si="9"/>
        <v>41490113.913885951</v>
      </c>
      <c r="GM18" s="10">
        <f t="shared" si="9"/>
        <v>41645701.841063023</v>
      </c>
      <c r="GN18" s="10">
        <f t="shared" si="9"/>
        <v>41801873.222967006</v>
      </c>
      <c r="GO18" s="10">
        <f t="shared" si="9"/>
        <v>41958630.247553132</v>
      </c>
      <c r="GP18" s="10">
        <f t="shared" si="9"/>
        <v>42115975.110981457</v>
      </c>
      <c r="GQ18" s="10">
        <f t="shared" si="9"/>
        <v>42273910.017647631</v>
      </c>
      <c r="GR18" s="10">
        <f t="shared" si="9"/>
        <v>42432437.180213809</v>
      </c>
      <c r="GS18" s="10">
        <f t="shared" si="9"/>
        <v>42591558.819639608</v>
      </c>
      <c r="GT18" s="10">
        <f t="shared" si="9"/>
        <v>42751277.165213257</v>
      </c>
      <c r="GU18" s="10">
        <f t="shared" si="9"/>
        <v>42911594.454582803</v>
      </c>
      <c r="GV18" s="10">
        <f t="shared" si="9"/>
        <v>43072512.933787487</v>
      </c>
      <c r="GW18" s="10">
        <f t="shared" si="9"/>
        <v>43234034.857289188</v>
      </c>
      <c r="GX18" s="10">
        <f t="shared" si="9"/>
        <v>43396162.488004021</v>
      </c>
      <c r="GY18" s="10">
        <f t="shared" ref="GY18:JJ18" si="10">GX$18*(1+$C$76/12)</f>
        <v>43558898.097334035</v>
      </c>
      <c r="GZ18" s="10">
        <f t="shared" si="10"/>
        <v>43722243.965199031</v>
      </c>
      <c r="HA18" s="10">
        <f t="shared" si="10"/>
        <v>43886202.380068526</v>
      </c>
      <c r="HB18" s="10">
        <f t="shared" si="10"/>
        <v>44050775.638993777</v>
      </c>
      <c r="HC18" s="10">
        <f t="shared" si="10"/>
        <v>44215966.047640003</v>
      </c>
      <c r="HD18" s="10">
        <f t="shared" si="10"/>
        <v>44381775.920318648</v>
      </c>
      <c r="HE18" s="10">
        <f t="shared" si="10"/>
        <v>44548207.580019839</v>
      </c>
      <c r="HF18" s="10">
        <f t="shared" si="10"/>
        <v>44715263.358444907</v>
      </c>
      <c r="HG18" s="10">
        <f t="shared" si="10"/>
        <v>44882945.596039072</v>
      </c>
      <c r="HH18" s="10">
        <f t="shared" si="10"/>
        <v>45051256.642024212</v>
      </c>
      <c r="HI18" s="10">
        <f t="shared" si="10"/>
        <v>45220198.854431801</v>
      </c>
      <c r="HJ18" s="10">
        <f t="shared" si="10"/>
        <v>45389774.600135915</v>
      </c>
      <c r="HK18" s="10">
        <f t="shared" si="10"/>
        <v>45559986.254886419</v>
      </c>
      <c r="HL18" s="10">
        <f t="shared" si="10"/>
        <v>45730836.203342237</v>
      </c>
      <c r="HM18" s="10">
        <f t="shared" si="10"/>
        <v>45902326.839104764</v>
      </c>
      <c r="HN18" s="10">
        <f t="shared" si="10"/>
        <v>46074460.564751402</v>
      </c>
      <c r="HO18" s="10">
        <f t="shared" si="10"/>
        <v>46247239.791869216</v>
      </c>
      <c r="HP18" s="10">
        <f t="shared" si="10"/>
        <v>46420666.941088721</v>
      </c>
      <c r="HQ18" s="10">
        <f t="shared" si="10"/>
        <v>46594744.442117803</v>
      </c>
      <c r="HR18" s="10">
        <f t="shared" si="10"/>
        <v>46769474.733775742</v>
      </c>
      <c r="HS18" s="10">
        <f t="shared" si="10"/>
        <v>46944860.264027394</v>
      </c>
      <c r="HT18" s="10">
        <f t="shared" si="10"/>
        <v>47120903.490017496</v>
      </c>
      <c r="HU18" s="10">
        <f t="shared" si="10"/>
        <v>47297606.878105059</v>
      </c>
      <c r="HV18" s="10">
        <f t="shared" si="10"/>
        <v>47474972.903897949</v>
      </c>
      <c r="HW18" s="10">
        <f t="shared" si="10"/>
        <v>47653004.052287564</v>
      </c>
      <c r="HX18" s="10">
        <f t="shared" si="10"/>
        <v>47831702.817483641</v>
      </c>
      <c r="HY18" s="10">
        <f t="shared" si="10"/>
        <v>48011071.703049198</v>
      </c>
      <c r="HZ18" s="10">
        <f t="shared" si="10"/>
        <v>48191113.22193563</v>
      </c>
      <c r="IA18" s="10">
        <f t="shared" si="10"/>
        <v>48371829.896517888</v>
      </c>
      <c r="IB18" s="10">
        <f t="shared" si="10"/>
        <v>48553224.258629829</v>
      </c>
      <c r="IC18" s="10">
        <f t="shared" si="10"/>
        <v>48735298.849599689</v>
      </c>
      <c r="ID18" s="10">
        <f t="shared" si="10"/>
        <v>48918056.220285684</v>
      </c>
      <c r="IE18" s="10">
        <f t="shared" si="10"/>
        <v>49101498.931111753</v>
      </c>
      <c r="IF18" s="10">
        <f t="shared" si="10"/>
        <v>49285629.552103415</v>
      </c>
      <c r="IG18" s="10">
        <f t="shared" si="10"/>
        <v>49470450.662923798</v>
      </c>
      <c r="IH18" s="10">
        <f t="shared" si="10"/>
        <v>49655964.852909759</v>
      </c>
      <c r="II18" s="10">
        <f t="shared" si="10"/>
        <v>49842174.721108168</v>
      </c>
      <c r="IJ18" s="10">
        <f t="shared" si="10"/>
        <v>50029082.876312323</v>
      </c>
      <c r="IK18" s="10">
        <f t="shared" si="10"/>
        <v>50216691.937098488</v>
      </c>
      <c r="IL18" s="10">
        <f t="shared" si="10"/>
        <v>50405004.531862602</v>
      </c>
      <c r="IM18" s="10">
        <f t="shared" si="10"/>
        <v>50594023.298857085</v>
      </c>
      <c r="IN18" s="10">
        <f t="shared" si="10"/>
        <v>50783750.886227794</v>
      </c>
      <c r="IO18" s="10">
        <f t="shared" si="10"/>
        <v>50974189.952051148</v>
      </c>
      <c r="IP18" s="10">
        <f t="shared" si="10"/>
        <v>51165343.164371334</v>
      </c>
      <c r="IQ18" s="10">
        <f t="shared" si="10"/>
        <v>51357213.201237723</v>
      </c>
      <c r="IR18" s="10">
        <f t="shared" si="10"/>
        <v>51549802.750742361</v>
      </c>
      <c r="IS18" s="10">
        <f t="shared" si="10"/>
        <v>51743114.511057638</v>
      </c>
      <c r="IT18" s="10">
        <f t="shared" si="10"/>
        <v>51937151.1904741</v>
      </c>
      <c r="IU18" s="10">
        <f t="shared" si="10"/>
        <v>52131915.507438377</v>
      </c>
      <c r="IV18" s="10">
        <f t="shared" si="10"/>
        <v>52327410.190591268</v>
      </c>
      <c r="IW18" s="10">
        <f t="shared" si="10"/>
        <v>52523637.978805982</v>
      </c>
      <c r="IX18" s="10">
        <f t="shared" si="10"/>
        <v>52720601.621226497</v>
      </c>
      <c r="IY18" s="10">
        <f t="shared" si="10"/>
        <v>52918303.877306089</v>
      </c>
      <c r="IZ18" s="10">
        <f t="shared" si="10"/>
        <v>53116747.516845979</v>
      </c>
      <c r="JA18" s="10">
        <f t="shared" si="10"/>
        <v>53315935.320034146</v>
      </c>
      <c r="JB18" s="10">
        <f t="shared" si="10"/>
        <v>53515870.077484272</v>
      </c>
      <c r="JC18" s="10">
        <f t="shared" si="10"/>
        <v>53716554.590274833</v>
      </c>
      <c r="JD18" s="10">
        <f t="shared" si="10"/>
        <v>53917991.669988357</v>
      </c>
      <c r="JE18" s="10">
        <f t="shared" si="10"/>
        <v>54120184.138750806</v>
      </c>
      <c r="JF18" s="10">
        <f t="shared" si="10"/>
        <v>54323134.829271115</v>
      </c>
      <c r="JG18" s="10">
        <f t="shared" si="10"/>
        <v>54526846.584880881</v>
      </c>
      <c r="JH18" s="10">
        <f t="shared" si="10"/>
        <v>54731322.259574182</v>
      </c>
      <c r="JI18" s="10">
        <f t="shared" si="10"/>
        <v>54936564.718047582</v>
      </c>
      <c r="JJ18" s="10">
        <f t="shared" si="10"/>
        <v>55142576.835740253</v>
      </c>
      <c r="JK18" s="10">
        <f t="shared" ref="JK18:LA18" si="11">JJ$18*(1+$C$76/12)</f>
        <v>55349361.498874277</v>
      </c>
      <c r="JL18" s="10">
        <f t="shared" si="11"/>
        <v>55556921.604495049</v>
      </c>
      <c r="JM18" s="10">
        <f t="shared" si="11"/>
        <v>55765260.060511902</v>
      </c>
      <c r="JN18" s="10">
        <f t="shared" si="11"/>
        <v>55974379.785738818</v>
      </c>
      <c r="JO18" s="10">
        <f t="shared" si="11"/>
        <v>56184283.709935337</v>
      </c>
      <c r="JP18" s="10">
        <f t="shared" si="11"/>
        <v>56394974.773847587</v>
      </c>
      <c r="JQ18" s="10">
        <f t="shared" si="11"/>
        <v>56606455.92924951</v>
      </c>
      <c r="JR18" s="10">
        <f t="shared" si="11"/>
        <v>56818730.138984188</v>
      </c>
      <c r="JS18" s="10">
        <f t="shared" si="11"/>
        <v>57031800.377005376</v>
      </c>
      <c r="JT18" s="10">
        <f t="shared" si="11"/>
        <v>57245669.628419138</v>
      </c>
      <c r="JU18" s="10">
        <f t="shared" si="11"/>
        <v>57460340.889525704</v>
      </c>
      <c r="JV18" s="10">
        <f t="shared" si="11"/>
        <v>57675817.167861424</v>
      </c>
      <c r="JW18" s="10">
        <f t="shared" si="11"/>
        <v>57892101.4822409</v>
      </c>
      <c r="JX18" s="10">
        <f t="shared" si="11"/>
        <v>58109196.862799302</v>
      </c>
      <c r="JY18" s="10">
        <f t="shared" si="11"/>
        <v>58327106.351034798</v>
      </c>
      <c r="JZ18" s="10">
        <f t="shared" si="11"/>
        <v>58545832.999851175</v>
      </c>
      <c r="KA18" s="10">
        <f t="shared" si="11"/>
        <v>58765379.87360061</v>
      </c>
      <c r="KB18" s="10">
        <f t="shared" si="11"/>
        <v>58985750.048126608</v>
      </c>
      <c r="KC18" s="10">
        <f t="shared" si="11"/>
        <v>59206946.610807076</v>
      </c>
      <c r="KD18" s="10">
        <f t="shared" si="11"/>
        <v>59428972.6605976</v>
      </c>
      <c r="KE18" s="10">
        <f t="shared" si="11"/>
        <v>59651831.308074839</v>
      </c>
      <c r="KF18" s="10">
        <f t="shared" si="11"/>
        <v>59875525.675480112</v>
      </c>
      <c r="KG18" s="10">
        <f t="shared" si="11"/>
        <v>60100058.896763161</v>
      </c>
      <c r="KH18" s="10">
        <f t="shared" si="11"/>
        <v>60325434.117626019</v>
      </c>
      <c r="KI18" s="10">
        <f t="shared" si="11"/>
        <v>60551654.495567113</v>
      </c>
      <c r="KJ18" s="10">
        <f t="shared" si="11"/>
        <v>60778723.199925482</v>
      </c>
      <c r="KK18" s="10">
        <f t="shared" si="11"/>
        <v>61006643.411925197</v>
      </c>
      <c r="KL18" s="10">
        <f t="shared" si="11"/>
        <v>61235418.324719913</v>
      </c>
      <c r="KM18" s="10">
        <f t="shared" si="11"/>
        <v>61465051.143437609</v>
      </c>
      <c r="KN18" s="10">
        <f t="shared" si="11"/>
        <v>61695545.085225493</v>
      </c>
      <c r="KO18" s="10">
        <f t="shared" si="11"/>
        <v>61926903.379295081</v>
      </c>
      <c r="KP18" s="10">
        <f t="shared" si="11"/>
        <v>62159129.266967431</v>
      </c>
      <c r="KQ18" s="10">
        <f t="shared" si="11"/>
        <v>62392226.001718551</v>
      </c>
      <c r="KR18" s="10">
        <f t="shared" si="11"/>
        <v>62626196.849224992</v>
      </c>
      <c r="KS18" s="10">
        <f t="shared" si="11"/>
        <v>62861045.087409578</v>
      </c>
      <c r="KT18" s="10">
        <f t="shared" si="11"/>
        <v>63096774.006487362</v>
      </c>
      <c r="KU18" s="10">
        <f t="shared" si="11"/>
        <v>63333386.909011684</v>
      </c>
      <c r="KV18" s="10">
        <f t="shared" si="11"/>
        <v>63570887.109920472</v>
      </c>
      <c r="KW18" s="10">
        <f t="shared" si="11"/>
        <v>63809277.93658267</v>
      </c>
      <c r="KX18" s="10">
        <f t="shared" si="11"/>
        <v>64048562.728844851</v>
      </c>
      <c r="KY18" s="10">
        <f t="shared" si="11"/>
        <v>64288744.839078017</v>
      </c>
      <c r="KZ18" s="10">
        <f t="shared" si="11"/>
        <v>64529827.632224552</v>
      </c>
      <c r="LA18" s="10">
        <f t="shared" si="11"/>
        <v>64771814.485845387</v>
      </c>
    </row>
    <row r="19" spans="1:321" ht="21" customHeight="1" thickBot="1" x14ac:dyDescent="0.3">
      <c r="A19" s="97"/>
      <c r="B19" s="92" t="s">
        <v>48</v>
      </c>
      <c r="C19" s="31">
        <v>72</v>
      </c>
      <c r="D19" s="31" t="s">
        <v>36</v>
      </c>
      <c r="E19" s="29">
        <f t="shared" si="0"/>
        <v>17</v>
      </c>
      <c r="F19" s="24" t="s">
        <v>15</v>
      </c>
      <c r="G19" s="54" t="str">
        <f ca="1">IF(('Formula Name Creation'!A18)="0","",'Formula Name Creation'!A18)</f>
        <v>Parameter</v>
      </c>
      <c r="H19" s="52"/>
      <c r="K19" s="13"/>
      <c r="L19" s="9" t="s">
        <v>51</v>
      </c>
      <c r="M19" s="10">
        <f>M17-M1</f>
        <v>7422613.0135059357</v>
      </c>
      <c r="N19" s="10">
        <f>N17-M17</f>
        <v>-6420605.554008007</v>
      </c>
      <c r="O19" s="10">
        <f t="shared" ref="O19:BZ19" si="12">O17-N17</f>
        <v>-6524001.4911646843</v>
      </c>
      <c r="P19" s="10">
        <f t="shared" si="12"/>
        <v>-6628082.6080842018</v>
      </c>
      <c r="Q19" s="10">
        <f t="shared" si="12"/>
        <v>-6732852.5896100998</v>
      </c>
      <c r="R19" s="10">
        <f t="shared" si="12"/>
        <v>-6838315.1385855675</v>
      </c>
      <c r="S19" s="10">
        <f t="shared" si="12"/>
        <v>-6944473.975938797</v>
      </c>
      <c r="T19" s="10">
        <f t="shared" si="12"/>
        <v>-7051332.8407654762</v>
      </c>
      <c r="U19" s="10">
        <f t="shared" si="12"/>
        <v>-7158895.4904131889</v>
      </c>
      <c r="V19" s="10">
        <f t="shared" si="12"/>
        <v>-7267165.7005653381</v>
      </c>
      <c r="W19" s="10">
        <f t="shared" si="12"/>
        <v>-7376147.2653255463</v>
      </c>
      <c r="X19" s="10">
        <f t="shared" si="12"/>
        <v>-7485843.9973034859</v>
      </c>
      <c r="Y19" s="10">
        <f t="shared" si="12"/>
        <v>-7596259.7277007103</v>
      </c>
      <c r="Z19" s="10">
        <f t="shared" si="12"/>
        <v>-7707398.3063950539</v>
      </c>
      <c r="AA19" s="10">
        <f t="shared" si="12"/>
        <v>-7819263.6020264626</v>
      </c>
      <c r="AB19" s="10">
        <f t="shared" si="12"/>
        <v>-7931859.5020871162</v>
      </c>
      <c r="AC19" s="10">
        <f t="shared" si="12"/>
        <v>-8045189.9130034447</v>
      </c>
      <c r="AD19" s="10">
        <f t="shared" si="12"/>
        <v>-8159258.7602272034</v>
      </c>
      <c r="AE19" s="10">
        <f t="shared" si="12"/>
        <v>-8274069.988322258</v>
      </c>
      <c r="AF19" s="10">
        <f t="shared" si="12"/>
        <v>-8389627.5610518456</v>
      </c>
      <c r="AG19" s="10">
        <f t="shared" si="12"/>
        <v>-8505935.4614677429</v>
      </c>
      <c r="AH19" s="10">
        <f t="shared" si="12"/>
        <v>-8622997.6919989586</v>
      </c>
      <c r="AI19" s="10">
        <f t="shared" si="12"/>
        <v>-8740818.274541378</v>
      </c>
      <c r="AJ19" s="10">
        <f t="shared" si="12"/>
        <v>-8859401.2505483627</v>
      </c>
      <c r="AK19" s="10">
        <f t="shared" si="12"/>
        <v>-8978750.6811184883</v>
      </c>
      <c r="AL19" s="10">
        <f t="shared" si="12"/>
        <v>-9098870.6470870972</v>
      </c>
      <c r="AM19" s="10">
        <f t="shared" si="12"/>
        <v>-9219765.2491197586</v>
      </c>
      <c r="AN19" s="10">
        <f t="shared" si="12"/>
        <v>-9341438.6077990532</v>
      </c>
      <c r="AO19" s="10">
        <f t="shared" si="12"/>
        <v>-9463894.8637194633</v>
      </c>
      <c r="AP19" s="10">
        <f t="shared" si="12"/>
        <v>-9587138.1775789261</v>
      </c>
      <c r="AQ19" s="10">
        <f t="shared" si="12"/>
        <v>-9711172.7302703857</v>
      </c>
      <c r="AR19" s="10">
        <f t="shared" si="12"/>
        <v>-9836002.7229771614</v>
      </c>
      <c r="AS19" s="10">
        <f t="shared" si="12"/>
        <v>-9961632.3772621155</v>
      </c>
      <c r="AT19" s="10">
        <f t="shared" si="12"/>
        <v>-10088065.935165882</v>
      </c>
      <c r="AU19" s="10">
        <f t="shared" si="12"/>
        <v>-10215307.659299374</v>
      </c>
      <c r="AV19" s="10">
        <f t="shared" si="12"/>
        <v>-10343361.83293581</v>
      </c>
      <c r="AW19" s="10">
        <f t="shared" si="12"/>
        <v>-10472232.760111094</v>
      </c>
      <c r="AX19" s="10">
        <f t="shared" si="12"/>
        <v>-10601924.765714407</v>
      </c>
      <c r="AY19" s="10">
        <f t="shared" si="12"/>
        <v>-10732442.195585966</v>
      </c>
      <c r="AZ19" s="10">
        <f t="shared" si="12"/>
        <v>-10863789.416615248</v>
      </c>
      <c r="BA19" s="10">
        <f t="shared" si="12"/>
        <v>-10995970.816833258</v>
      </c>
      <c r="BB19" s="10">
        <f t="shared" si="12"/>
        <v>-11128990.805514812</v>
      </c>
      <c r="BC19" s="10">
        <f t="shared" si="12"/>
        <v>-11262853.813271523</v>
      </c>
      <c r="BD19" s="10">
        <f t="shared" si="12"/>
        <v>-11397564.292153358</v>
      </c>
      <c r="BE19" s="10">
        <f t="shared" si="12"/>
        <v>-11533126.715744972</v>
      </c>
      <c r="BF19" s="10">
        <f t="shared" si="12"/>
        <v>-11669545.579265594</v>
      </c>
      <c r="BG19" s="10">
        <f t="shared" si="12"/>
        <v>-11806825.399668455</v>
      </c>
      <c r="BH19" s="10">
        <f t="shared" si="12"/>
        <v>-11944970.71573925</v>
      </c>
      <c r="BI19" s="10">
        <f t="shared" si="12"/>
        <v>-12083986.088198662</v>
      </c>
      <c r="BJ19" s="10">
        <f t="shared" si="12"/>
        <v>-12223876.099800825</v>
      </c>
      <c r="BK19" s="10">
        <f t="shared" si="12"/>
        <v>-12364645.35543561</v>
      </c>
      <c r="BL19" s="10">
        <f t="shared" si="12"/>
        <v>-12506298.482229948</v>
      </c>
      <c r="BM19" s="10">
        <f t="shared" si="12"/>
        <v>-12648840.129649878</v>
      </c>
      <c r="BN19" s="10">
        <f t="shared" si="12"/>
        <v>-12792274.9696033</v>
      </c>
      <c r="BO19" s="10">
        <f t="shared" si="12"/>
        <v>-12936607.696541786</v>
      </c>
      <c r="BP19" s="10">
        <f t="shared" si="12"/>
        <v>-13081843.027565479</v>
      </c>
      <c r="BQ19" s="10">
        <f t="shared" si="12"/>
        <v>-13227985.702526331</v>
      </c>
      <c r="BR19" s="10">
        <f t="shared" si="12"/>
        <v>-13375040.484131813</v>
      </c>
      <c r="BS19" s="10">
        <f t="shared" si="12"/>
        <v>-13523012.158050299</v>
      </c>
      <c r="BT19" s="10">
        <f t="shared" si="12"/>
        <v>-13671905.533016443</v>
      </c>
      <c r="BU19" s="10">
        <f t="shared" si="12"/>
        <v>-13821725.440936089</v>
      </c>
      <c r="BV19" s="10">
        <f t="shared" si="12"/>
        <v>-13972476.736994028</v>
      </c>
      <c r="BW19" s="10">
        <f t="shared" si="12"/>
        <v>-14124164.299757957</v>
      </c>
      <c r="BX19" s="10">
        <f t="shared" si="12"/>
        <v>-14276793.031289101</v>
      </c>
      <c r="BY19" s="10">
        <f t="shared" si="12"/>
        <v>-14430367.857245684</v>
      </c>
      <c r="BZ19" s="10">
        <f t="shared" si="12"/>
        <v>-14584893.726994991</v>
      </c>
      <c r="CA19" s="10">
        <f t="shared" ref="CA19:EL19" si="13">CA17-BZ17</f>
        <v>-14740375.613719702</v>
      </c>
      <c r="CB19" s="10">
        <f t="shared" si="13"/>
        <v>-14896818.514526606</v>
      </c>
      <c r="CC19" s="10">
        <f t="shared" si="13"/>
        <v>-15054227.45055747</v>
      </c>
      <c r="CD19" s="10">
        <f t="shared" si="13"/>
        <v>-15212607.467098236</v>
      </c>
      <c r="CE19" s="10">
        <f t="shared" si="13"/>
        <v>-15371963.63368988</v>
      </c>
      <c r="CF19" s="10">
        <f t="shared" si="13"/>
        <v>-15532301.044238091</v>
      </c>
      <c r="CG19" s="10">
        <f t="shared" si="13"/>
        <v>-15693624.817126751</v>
      </c>
      <c r="CH19" s="10">
        <f t="shared" si="13"/>
        <v>-15855940.095328808</v>
      </c>
      <c r="CI19" s="10">
        <f t="shared" si="13"/>
        <v>-16019252.046518564</v>
      </c>
      <c r="CJ19" s="10">
        <f t="shared" si="13"/>
        <v>-16183565.863184452</v>
      </c>
      <c r="CK19" s="10">
        <f t="shared" si="13"/>
        <v>-16348886.762743473</v>
      </c>
      <c r="CL19" s="10">
        <f t="shared" si="13"/>
        <v>-16515219.987653971</v>
      </c>
      <c r="CM19" s="10">
        <f t="shared" si="13"/>
        <v>-16682570.80553174</v>
      </c>
      <c r="CN19" s="10">
        <f t="shared" si="13"/>
        <v>-16850944.509262085</v>
      </c>
      <c r="CO19" s="10">
        <f t="shared" si="13"/>
        <v>-17020346.417118311</v>
      </c>
      <c r="CP19" s="10">
        <f t="shared" si="13"/>
        <v>-17190781.872876644</v>
      </c>
      <c r="CQ19" s="10">
        <f t="shared" si="13"/>
        <v>-17362256.245931625</v>
      </c>
      <c r="CR19" s="10">
        <f t="shared" si="13"/>
        <v>-17534774.931414604</v>
      </c>
      <c r="CS19" s="10">
        <f t="shared" si="13"/>
        <v>-17708343.350309849</v>
      </c>
      <c r="CT19" s="10">
        <f t="shared" si="13"/>
        <v>-17882966.949574471</v>
      </c>
      <c r="CU19" s="10">
        <f t="shared" si="13"/>
        <v>-18058651.202255249</v>
      </c>
      <c r="CV19" s="10">
        <f t="shared" si="13"/>
        <v>-18235401.607608318</v>
      </c>
      <c r="CW19" s="10">
        <f t="shared" si="13"/>
        <v>-18413223.69121933</v>
      </c>
      <c r="CX19" s="10">
        <f t="shared" si="13"/>
        <v>-18592123.005121946</v>
      </c>
      <c r="CY19" s="10">
        <f t="shared" si="13"/>
        <v>-18772105.127920866</v>
      </c>
      <c r="CZ19" s="10">
        <f t="shared" si="13"/>
        <v>-18953175.664911032</v>
      </c>
      <c r="DA19" s="10">
        <f t="shared" si="13"/>
        <v>-19135340.248200178</v>
      </c>
      <c r="DB19" s="10">
        <f t="shared" si="13"/>
        <v>-19318604.536831141</v>
      </c>
      <c r="DC19" s="10">
        <f t="shared" si="13"/>
        <v>-19502974.21690464</v>
      </c>
      <c r="DD19" s="10">
        <f t="shared" si="13"/>
        <v>-19688455.001702547</v>
      </c>
      <c r="DE19" s="10">
        <f t="shared" si="13"/>
        <v>-19875052.63181138</v>
      </c>
      <c r="DF19" s="10">
        <f t="shared" si="13"/>
        <v>-20062772.875247717</v>
      </c>
      <c r="DG19" s="10">
        <f t="shared" si="13"/>
        <v>-20251621.527582169</v>
      </c>
      <c r="DH19" s="10">
        <f t="shared" si="13"/>
        <v>-20441604.412065268</v>
      </c>
      <c r="DI19" s="10">
        <f t="shared" si="13"/>
        <v>-20632727.379754543</v>
      </c>
      <c r="DJ19" s="10">
        <f t="shared" si="13"/>
        <v>-20824996.309639454</v>
      </c>
      <c r="DK19" s="10">
        <f t="shared" si="13"/>
        <v>-21018417.108769417</v>
      </c>
      <c r="DL19" s="10">
        <f t="shared" si="13"/>
        <v>-21212995.712382317</v>
      </c>
      <c r="DM19" s="10">
        <f t="shared" si="13"/>
        <v>-21408738.084032059</v>
      </c>
      <c r="DN19" s="10">
        <f t="shared" si="13"/>
        <v>-21605650.215716839</v>
      </c>
      <c r="DO19" s="10">
        <f t="shared" si="13"/>
        <v>-21803738.128009796</v>
      </c>
      <c r="DP19" s="10">
        <f t="shared" si="13"/>
        <v>-22003007.870188951</v>
      </c>
      <c r="DQ19" s="10">
        <f t="shared" si="13"/>
        <v>-22203465.520366907</v>
      </c>
      <c r="DR19" s="10">
        <f t="shared" si="13"/>
        <v>-22405117.185622931</v>
      </c>
      <c r="DS19" s="10">
        <f t="shared" si="13"/>
        <v>-22607969.002134681</v>
      </c>
      <c r="DT19" s="10">
        <f t="shared" si="13"/>
        <v>-22812027.135309935</v>
      </c>
      <c r="DU19" s="10">
        <f t="shared" si="13"/>
        <v>-23017297.779919624</v>
      </c>
      <c r="DV19" s="10">
        <f t="shared" si="13"/>
        <v>-23223787.160232425</v>
      </c>
      <c r="DW19" s="10">
        <f t="shared" si="13"/>
        <v>-23431501.530147672</v>
      </c>
      <c r="DX19" s="10">
        <f t="shared" si="13"/>
        <v>-23640447.173330188</v>
      </c>
      <c r="DY19" s="10">
        <f t="shared" si="13"/>
        <v>-23850630.403346419</v>
      </c>
      <c r="DZ19" s="10">
        <f t="shared" si="13"/>
        <v>-24062057.563799262</v>
      </c>
      <c r="EA19" s="10">
        <f t="shared" si="13"/>
        <v>-24274735.028465509</v>
      </c>
      <c r="EB19" s="10">
        <f t="shared" si="13"/>
        <v>-24488669.201432347</v>
      </c>
      <c r="EC19" s="10">
        <f t="shared" si="13"/>
        <v>-24703866.517234921</v>
      </c>
      <c r="ED19" s="10">
        <f t="shared" si="13"/>
        <v>-24920333.440995574</v>
      </c>
      <c r="EE19" s="10">
        <f t="shared" si="13"/>
        <v>-25138076.468561411</v>
      </c>
      <c r="EF19" s="10">
        <f t="shared" si="13"/>
        <v>-25357102.126644969</v>
      </c>
      <c r="EG19" s="10">
        <f t="shared" si="13"/>
        <v>-25577416.972963929</v>
      </c>
      <c r="EH19" s="10">
        <f t="shared" si="13"/>
        <v>-25799027.596381426</v>
      </c>
      <c r="EI19" s="10">
        <f t="shared" si="13"/>
        <v>-26021940.617048502</v>
      </c>
      <c r="EJ19" s="10">
        <f t="shared" si="13"/>
        <v>-26246162.686545014</v>
      </c>
      <c r="EK19" s="10">
        <f t="shared" si="13"/>
        <v>-26471700.488022745</v>
      </c>
      <c r="EL19" s="10">
        <f t="shared" si="13"/>
        <v>-26698560.736348867</v>
      </c>
      <c r="EM19" s="10">
        <f t="shared" ref="EM19:GX19" si="14">EM17-EL17</f>
        <v>-26926750.1782493</v>
      </c>
      <c r="EN19" s="10">
        <f t="shared" si="14"/>
        <v>-27156275.592453599</v>
      </c>
      <c r="EO19" s="10">
        <f t="shared" si="14"/>
        <v>-27387143.789840102</v>
      </c>
      <c r="EP19" s="10">
        <f t="shared" si="14"/>
        <v>-27619361.613581419</v>
      </c>
      <c r="EQ19" s="10">
        <f t="shared" si="14"/>
        <v>-27852935.939291239</v>
      </c>
      <c r="ER19" s="10">
        <f t="shared" si="14"/>
        <v>-28087873.675171316</v>
      </c>
      <c r="ES19" s="10">
        <f t="shared" si="14"/>
        <v>-28324181.762158751</v>
      </c>
      <c r="ET19" s="10">
        <f t="shared" si="14"/>
        <v>-28561867.174075037</v>
      </c>
      <c r="EU19" s="10">
        <f t="shared" si="14"/>
        <v>-28800936.917774707</v>
      </c>
      <c r="EV19" s="10">
        <f t="shared" si="14"/>
        <v>-29041398.033294946</v>
      </c>
      <c r="EW19" s="10">
        <f t="shared" si="14"/>
        <v>-29283257.594006211</v>
      </c>
      <c r="EX19" s="10">
        <f t="shared" si="14"/>
        <v>-29526522.70676294</v>
      </c>
      <c r="EY19" s="10">
        <f t="shared" si="14"/>
        <v>-29771200.512055427</v>
      </c>
      <c r="EZ19" s="10">
        <f t="shared" si="14"/>
        <v>-30017298.184162036</v>
      </c>
      <c r="FA19" s="10">
        <f t="shared" si="14"/>
        <v>-30264822.931302272</v>
      </c>
      <c r="FB19" s="10">
        <f t="shared" si="14"/>
        <v>-30513781.99579034</v>
      </c>
      <c r="FC19" s="10">
        <f t="shared" si="14"/>
        <v>-30764182.654189598</v>
      </c>
      <c r="FD19" s="10">
        <f t="shared" si="14"/>
        <v>-31016032.217467535</v>
      </c>
      <c r="FE19" s="10">
        <f t="shared" si="14"/>
        <v>-31269338.031151474</v>
      </c>
      <c r="FF19" s="10">
        <f t="shared" si="14"/>
        <v>-31524107.475484982</v>
      </c>
      <c r="FG19" s="10">
        <f t="shared" si="14"/>
        <v>-31780347.965584934</v>
      </c>
      <c r="FH19" s="10">
        <f t="shared" si="14"/>
        <v>-32038066.95159927</v>
      </c>
      <c r="FI19" s="10">
        <f t="shared" si="14"/>
        <v>-32297271.918865442</v>
      </c>
      <c r="FJ19" s="10">
        <f t="shared" si="14"/>
        <v>-32557970.3880696</v>
      </c>
      <c r="FK19" s="10">
        <f t="shared" si="14"/>
        <v>-32820169.915406436</v>
      </c>
      <c r="FL19" s="10">
        <f t="shared" si="14"/>
        <v>-33083878.092739761</v>
      </c>
      <c r="FM19" s="10">
        <f t="shared" si="14"/>
        <v>-33349102.547763526</v>
      </c>
      <c r="FN19" s="10">
        <f t="shared" si="14"/>
        <v>-33615850.944164395</v>
      </c>
      <c r="FO19" s="10">
        <f t="shared" si="14"/>
        <v>-33884130.981783628</v>
      </c>
      <c r="FP19" s="10">
        <f t="shared" si="14"/>
        <v>-34153950.396781147</v>
      </c>
      <c r="FQ19" s="10">
        <f t="shared" si="14"/>
        <v>-34425316.961799204</v>
      </c>
      <c r="FR19" s="10">
        <f t="shared" si="14"/>
        <v>-34698238.486127436</v>
      </c>
      <c r="FS19" s="10">
        <f t="shared" si="14"/>
        <v>-34972722.815868378</v>
      </c>
      <c r="FT19" s="10">
        <f t="shared" si="14"/>
        <v>-35248777.834103584</v>
      </c>
      <c r="FU19" s="10">
        <f t="shared" si="14"/>
        <v>-35526411.46106112</v>
      </c>
      <c r="FV19" s="10">
        <f t="shared" si="14"/>
        <v>-35805631.654282451</v>
      </c>
      <c r="FW19" s="10">
        <f t="shared" si="14"/>
        <v>-36086446.40879178</v>
      </c>
      <c r="FX19" s="10">
        <f t="shared" si="14"/>
        <v>-36368863.757264733</v>
      </c>
      <c r="FY19" s="10">
        <f t="shared" si="14"/>
        <v>-36652891.770198703</v>
      </c>
      <c r="FZ19" s="10">
        <f t="shared" si="14"/>
        <v>-36938538.556083083</v>
      </c>
      <c r="GA19" s="10">
        <f t="shared" si="14"/>
        <v>-37225812.26157105</v>
      </c>
      <c r="GB19" s="10">
        <f t="shared" si="14"/>
        <v>-37514721.071651697</v>
      </c>
      <c r="GC19" s="10">
        <f t="shared" si="14"/>
        <v>-37805273.209822893</v>
      </c>
      <c r="GD19" s="10">
        <f t="shared" si="14"/>
        <v>-38097476.938265562</v>
      </c>
      <c r="GE19" s="10">
        <f t="shared" si="14"/>
        <v>-38391340.558016896</v>
      </c>
      <c r="GF19" s="10">
        <f t="shared" si="14"/>
        <v>-38686872.409147024</v>
      </c>
      <c r="GG19" s="10">
        <f t="shared" si="14"/>
        <v>-38984080.87093389</v>
      </c>
      <c r="GH19" s="10">
        <f t="shared" si="14"/>
        <v>-39282974.362041116</v>
      </c>
      <c r="GI19" s="10">
        <f t="shared" si="14"/>
        <v>-39583561.340694189</v>
      </c>
      <c r="GJ19" s="10">
        <f t="shared" si="14"/>
        <v>-39885850.304860353</v>
      </c>
      <c r="GK19" s="10">
        <f t="shared" si="14"/>
        <v>-40189849.792426348</v>
      </c>
      <c r="GL19" s="10">
        <f t="shared" si="14"/>
        <v>-40495568.381379128</v>
      </c>
      <c r="GM19" s="10">
        <f t="shared" si="14"/>
        <v>-40803014.689985991</v>
      </c>
      <c r="GN19" s="10">
        <f t="shared" si="14"/>
        <v>-41112197.376977682</v>
      </c>
      <c r="GO19" s="10">
        <f t="shared" si="14"/>
        <v>-41423125.141727209</v>
      </c>
      <c r="GP19" s="10">
        <f t="shared" si="14"/>
        <v>-41735806.724437237</v>
      </c>
      <c r="GQ19" s="10">
        <f t="shared" si="14"/>
        <v>-42050250.906320095</v>
      </c>
      <c r="GR19" s="10">
        <f t="shared" si="14"/>
        <v>-42366466.509784937</v>
      </c>
      <c r="GS19" s="10">
        <f t="shared" si="14"/>
        <v>-42684462.398622274</v>
      </c>
      <c r="GT19" s="10">
        <f t="shared" si="14"/>
        <v>-43004247.478190899</v>
      </c>
      <c r="GU19" s="10">
        <f t="shared" si="14"/>
        <v>-43325830.695603609</v>
      </c>
      <c r="GV19" s="10">
        <f t="shared" si="14"/>
        <v>-43649221.039916754</v>
      </c>
      <c r="GW19" s="10">
        <f t="shared" si="14"/>
        <v>-43974427.542318344</v>
      </c>
      <c r="GX19" s="10">
        <f t="shared" si="14"/>
        <v>-44301459.276316643</v>
      </c>
      <c r="GY19" s="10">
        <f t="shared" ref="GY19:JJ19" si="15">GY17-GX17</f>
        <v>-44630325.357932806</v>
      </c>
      <c r="GZ19" s="10">
        <f t="shared" si="15"/>
        <v>-44961034.945890188</v>
      </c>
      <c r="HA19" s="10">
        <f t="shared" si="15"/>
        <v>-45293597.241806746</v>
      </c>
      <c r="HB19" s="10">
        <f t="shared" si="15"/>
        <v>-45628021.49038887</v>
      </c>
      <c r="HC19" s="10">
        <f t="shared" si="15"/>
        <v>-45964316.979624033</v>
      </c>
      <c r="HD19" s="10">
        <f t="shared" si="15"/>
        <v>-46302493.040976286</v>
      </c>
      <c r="HE19" s="10">
        <f t="shared" si="15"/>
        <v>-46642559.049581051</v>
      </c>
      <c r="HF19" s="10">
        <f t="shared" si="15"/>
        <v>-46984524.424442053</v>
      </c>
      <c r="HG19" s="10">
        <f t="shared" si="15"/>
        <v>-47328398.628627777</v>
      </c>
      <c r="HH19" s="10">
        <f t="shared" si="15"/>
        <v>-47674191.169470787</v>
      </c>
      <c r="HI19" s="10">
        <f t="shared" si="15"/>
        <v>-48021911.598763466</v>
      </c>
      <c r="HJ19" s="10">
        <f t="shared" si="15"/>
        <v>-48371569.512962818</v>
      </c>
      <c r="HK19" s="10">
        <f t="shared" si="15"/>
        <v>-48723174.553386688</v>
      </c>
      <c r="HL19" s="10">
        <f t="shared" si="15"/>
        <v>-49076736.406418324</v>
      </c>
      <c r="HM19" s="10">
        <f t="shared" si="15"/>
        <v>-49432264.803704739</v>
      </c>
      <c r="HN19" s="10">
        <f t="shared" si="15"/>
        <v>-49789769.522365093</v>
      </c>
      <c r="HO19" s="10">
        <f t="shared" si="15"/>
        <v>-50149260.385191917</v>
      </c>
      <c r="HP19" s="10">
        <f t="shared" si="15"/>
        <v>-50510747.260855675</v>
      </c>
      <c r="HQ19" s="10">
        <f t="shared" si="15"/>
        <v>-50874240.06411314</v>
      </c>
      <c r="HR19" s="10">
        <f t="shared" si="15"/>
        <v>-51239748.756011486</v>
      </c>
      <c r="HS19" s="10">
        <f t="shared" si="15"/>
        <v>-51607283.344098091</v>
      </c>
      <c r="HT19" s="10">
        <f t="shared" si="15"/>
        <v>-51976853.882628918</v>
      </c>
      <c r="HU19" s="10">
        <f t="shared" si="15"/>
        <v>-52348470.472775936</v>
      </c>
      <c r="HV19" s="10">
        <f t="shared" si="15"/>
        <v>-52722143.262841702</v>
      </c>
      <c r="HW19" s="10">
        <f t="shared" si="15"/>
        <v>-53097882.448466778</v>
      </c>
      <c r="HX19" s="10">
        <f t="shared" si="15"/>
        <v>-53475698.272844791</v>
      </c>
      <c r="HY19" s="10">
        <f t="shared" si="15"/>
        <v>-53855601.026933193</v>
      </c>
      <c r="HZ19" s="10">
        <f t="shared" si="15"/>
        <v>-54237601.049671173</v>
      </c>
      <c r="IA19" s="10">
        <f t="shared" si="15"/>
        <v>-54621708.728189468</v>
      </c>
      <c r="IB19" s="10">
        <f t="shared" si="15"/>
        <v>-55007934.498032093</v>
      </c>
      <c r="IC19" s="10">
        <f t="shared" si="15"/>
        <v>-55396288.843369484</v>
      </c>
      <c r="ID19" s="10">
        <f t="shared" si="15"/>
        <v>-55786782.297218323</v>
      </c>
      <c r="IE19" s="10">
        <f t="shared" si="15"/>
        <v>-56179425.441658974</v>
      </c>
      <c r="IF19" s="10">
        <f t="shared" si="15"/>
        <v>-56574228.908056736</v>
      </c>
      <c r="IG19" s="10">
        <f t="shared" si="15"/>
        <v>-56971203.377282619</v>
      </c>
      <c r="IH19" s="10">
        <f t="shared" si="15"/>
        <v>-57370359.579933167</v>
      </c>
      <c r="II19" s="10">
        <f t="shared" si="15"/>
        <v>-57771708.296555996</v>
      </c>
      <c r="IJ19" s="10">
        <f t="shared" si="15"/>
        <v>-58175260.357872486</v>
      </c>
      <c r="IK19" s="10">
        <f t="shared" si="15"/>
        <v>-58581026.645000935</v>
      </c>
      <c r="IL19" s="10">
        <f t="shared" si="15"/>
        <v>-58989018.089683533</v>
      </c>
      <c r="IM19" s="10">
        <f t="shared" si="15"/>
        <v>-59399245.674514771</v>
      </c>
      <c r="IN19" s="10">
        <f t="shared" si="15"/>
        <v>-59811720.433164597</v>
      </c>
      <c r="IO19" s="10">
        <f t="shared" si="15"/>
        <v>-60226453.450612068</v>
      </c>
      <c r="IP19" s="10">
        <f t="shared" si="15"/>
        <v>-60643455.863372326</v>
      </c>
      <c r="IQ19" s="10">
        <f t="shared" si="15"/>
        <v>-61062738.859726429</v>
      </c>
      <c r="IR19" s="10">
        <f t="shared" si="15"/>
        <v>-61484313.679955006</v>
      </c>
      <c r="IS19" s="10">
        <f t="shared" si="15"/>
        <v>-61908191.616569996</v>
      </c>
      <c r="IT19" s="10">
        <f t="shared" si="15"/>
        <v>-62334384.014548779</v>
      </c>
      <c r="IU19" s="10">
        <f t="shared" si="15"/>
        <v>-62762902.271568298</v>
      </c>
      <c r="IV19" s="10">
        <f t="shared" si="15"/>
        <v>-63193757.838238716</v>
      </c>
      <c r="IW19" s="10">
        <f t="shared" si="15"/>
        <v>-63626962.218346596</v>
      </c>
      <c r="IX19" s="10">
        <f t="shared" si="15"/>
        <v>-64062526.969085693</v>
      </c>
      <c r="IY19" s="10">
        <f t="shared" si="15"/>
        <v>-64500463.701299667</v>
      </c>
      <c r="IZ19" s="10">
        <f t="shared" si="15"/>
        <v>-64940784.079719543</v>
      </c>
      <c r="JA19" s="10">
        <f t="shared" si="15"/>
        <v>-65383499.823205948</v>
      </c>
      <c r="JB19" s="10">
        <f t="shared" si="15"/>
        <v>-65828622.704993248</v>
      </c>
      <c r="JC19" s="10">
        <f t="shared" si="15"/>
        <v>-66276164.552927971</v>
      </c>
      <c r="JD19" s="10">
        <f t="shared" si="15"/>
        <v>-66726137.249714851</v>
      </c>
      <c r="JE19" s="10">
        <f t="shared" si="15"/>
        <v>-67178552.733163834</v>
      </c>
      <c r="JF19" s="10">
        <f t="shared" si="15"/>
        <v>-67633422.996434212</v>
      </c>
      <c r="JG19" s="10">
        <f t="shared" si="15"/>
        <v>-68090760.088279724</v>
      </c>
      <c r="JH19" s="10">
        <f t="shared" si="15"/>
        <v>-68550576.113304138</v>
      </c>
      <c r="JI19" s="10">
        <f t="shared" si="15"/>
        <v>-69012883.23220253</v>
      </c>
      <c r="JJ19" s="10">
        <f t="shared" si="15"/>
        <v>-69477693.662015915</v>
      </c>
      <c r="JK19" s="10">
        <f t="shared" ref="JK19:LA19" si="16">JK17-JJ17</f>
        <v>-69945019.676382065</v>
      </c>
      <c r="JL19" s="10">
        <f t="shared" si="16"/>
        <v>-70414873.605790138</v>
      </c>
      <c r="JM19" s="10">
        <f t="shared" si="16"/>
        <v>-70887267.837828636</v>
      </c>
      <c r="JN19" s="10">
        <f t="shared" si="16"/>
        <v>-71362214.817446709</v>
      </c>
      <c r="JO19" s="10">
        <f t="shared" si="16"/>
        <v>-71839727.047208786</v>
      </c>
      <c r="JP19" s="10">
        <f t="shared" si="16"/>
        <v>-72319817.087548256</v>
      </c>
      <c r="JQ19" s="10">
        <f t="shared" si="16"/>
        <v>-72802497.55702877</v>
      </c>
      <c r="JR19" s="10">
        <f t="shared" si="16"/>
        <v>-73287781.132602692</v>
      </c>
      <c r="JS19" s="10">
        <f t="shared" si="16"/>
        <v>-73775680.549870491</v>
      </c>
      <c r="JT19" s="10">
        <f t="shared" si="16"/>
        <v>-74266208.603346825</v>
      </c>
      <c r="JU19" s="10">
        <f t="shared" si="16"/>
        <v>-74759378.146715164</v>
      </c>
      <c r="JV19" s="10">
        <f t="shared" si="16"/>
        <v>-75255202.093101501</v>
      </c>
      <c r="JW19" s="10">
        <f t="shared" si="16"/>
        <v>-75753693.415329933</v>
      </c>
      <c r="JX19" s="10">
        <f t="shared" si="16"/>
        <v>-76254865.146195412</v>
      </c>
      <c r="JY19" s="10">
        <f t="shared" si="16"/>
        <v>-76758730.37872982</v>
      </c>
      <c r="JZ19" s="10">
        <f t="shared" si="16"/>
        <v>-77265302.266466141</v>
      </c>
      <c r="KA19" s="10">
        <f t="shared" si="16"/>
        <v>-77774594.023715019</v>
      </c>
      <c r="KB19" s="10">
        <f t="shared" si="16"/>
        <v>-78286618.925829887</v>
      </c>
      <c r="KC19" s="10">
        <f t="shared" si="16"/>
        <v>-78801390.309481621</v>
      </c>
      <c r="KD19" s="10">
        <f t="shared" si="16"/>
        <v>-79318921.572933197</v>
      </c>
      <c r="KE19" s="10">
        <f t="shared" si="16"/>
        <v>-79839226.176308632</v>
      </c>
      <c r="KF19" s="10">
        <f t="shared" si="16"/>
        <v>-80362317.641875267</v>
      </c>
      <c r="KG19" s="10">
        <f t="shared" si="16"/>
        <v>-80888209.554315567</v>
      </c>
      <c r="KH19" s="10">
        <f t="shared" si="16"/>
        <v>-81416915.561006546</v>
      </c>
      <c r="KI19" s="10">
        <f t="shared" si="16"/>
        <v>-81948449.372302055</v>
      </c>
      <c r="KJ19" s="10">
        <f t="shared" si="16"/>
        <v>-82482824.761806488</v>
      </c>
      <c r="KK19" s="10">
        <f t="shared" si="16"/>
        <v>-83020055.566662788</v>
      </c>
      <c r="KL19" s="10">
        <f t="shared" si="16"/>
        <v>-83560155.687832832</v>
      </c>
      <c r="KM19" s="10">
        <f t="shared" si="16"/>
        <v>-84103139.090379715</v>
      </c>
      <c r="KN19" s="10">
        <f t="shared" si="16"/>
        <v>-84649019.80375576</v>
      </c>
      <c r="KO19" s="10">
        <f t="shared" si="16"/>
        <v>-85197811.922089577</v>
      </c>
      <c r="KP19" s="10">
        <f t="shared" si="16"/>
        <v>-85749529.604470253</v>
      </c>
      <c r="KQ19" s="10">
        <f t="shared" si="16"/>
        <v>-86304187.075238228</v>
      </c>
      <c r="KR19" s="10">
        <f t="shared" si="16"/>
        <v>-86861798.624276161</v>
      </c>
      <c r="KS19" s="10">
        <f t="shared" si="16"/>
        <v>-87422378.607302666</v>
      </c>
      <c r="KT19" s="10">
        <f t="shared" si="16"/>
        <v>-87985941.446157455</v>
      </c>
      <c r="KU19" s="10">
        <f t="shared" si="16"/>
        <v>-88552501.629104614</v>
      </c>
      <c r="KV19" s="10">
        <f t="shared" si="16"/>
        <v>-89122073.711122513</v>
      </c>
      <c r="KW19" s="10">
        <f t="shared" si="16"/>
        <v>-89694672.314201355</v>
      </c>
      <c r="KX19" s="10">
        <f t="shared" si="16"/>
        <v>-90270312.127641678</v>
      </c>
      <c r="KY19" s="10">
        <f t="shared" si="16"/>
        <v>-90849007.908352852</v>
      </c>
      <c r="KZ19" s="10">
        <f t="shared" si="16"/>
        <v>-91430774.481157303</v>
      </c>
      <c r="LA19" s="10">
        <f t="shared" si="16"/>
        <v>-92015626.739082336</v>
      </c>
    </row>
    <row r="20" spans="1:321" ht="20.25" customHeight="1" thickBot="1" x14ac:dyDescent="0.3">
      <c r="A20" s="97"/>
      <c r="B20" s="100" t="s">
        <v>50</v>
      </c>
      <c r="C20" s="69">
        <f>C8+C84+C100</f>
        <v>592.53776284922162</v>
      </c>
      <c r="D20" s="31" t="s">
        <v>24</v>
      </c>
      <c r="E20" s="24">
        <f t="shared" si="0"/>
        <v>18</v>
      </c>
      <c r="F20" s="24" t="str">
        <f t="shared" ca="1" si="1"/>
        <v>=C8+C84+C100</v>
      </c>
      <c r="G20" s="54" t="str">
        <f ca="1">IF(('Formula Name Creation'!A19)="0","",'Formula Name Creation'!A19)</f>
        <v>=Laser Energy Input+Cooling System Energy Consumption+Vacuum System Power Usage</v>
      </c>
      <c r="H20" s="52"/>
      <c r="K20" s="13"/>
      <c r="L20" s="82" t="s">
        <v>335</v>
      </c>
      <c r="M20" s="10">
        <f>SUM(M18:LA18)</f>
        <v>11717889804.880697</v>
      </c>
      <c r="N20" s="12">
        <f>N17-N18+$M$9/12</f>
        <v>2423932017.2882366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</row>
    <row r="21" spans="1:321" ht="20.25" customHeight="1" thickBot="1" x14ac:dyDescent="0.3">
      <c r="A21" s="97"/>
      <c r="B21" s="91" t="s">
        <v>52</v>
      </c>
      <c r="C21" s="68">
        <f>C20*C19</f>
        <v>42662.718925143956</v>
      </c>
      <c r="D21" s="31" t="s">
        <v>53</v>
      </c>
      <c r="E21" s="29">
        <f t="shared" si="0"/>
        <v>19</v>
      </c>
      <c r="F21" s="24" t="str">
        <f t="shared" ca="1" si="1"/>
        <v>=C20*C19</v>
      </c>
      <c r="G21" s="54" t="str">
        <f ca="1">IF(('Formula Name Creation'!A20)="0","",'Formula Name Creation'!A20)</f>
        <v>=Total Reactor Energy Consumption*Electricity Rate</v>
      </c>
      <c r="H21" s="52"/>
      <c r="K21" s="13"/>
      <c r="L21" s="6" t="s">
        <v>336</v>
      </c>
      <c r="M21" s="10">
        <f>M20+M22</f>
        <v>20557232676.535446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</row>
    <row r="22" spans="1:321" ht="20.25" customHeight="1" thickBot="1" x14ac:dyDescent="0.3">
      <c r="A22" s="97"/>
      <c r="B22" s="100" t="s">
        <v>369</v>
      </c>
      <c r="C22" s="69">
        <f>C16-C20</f>
        <v>607.46223715077838</v>
      </c>
      <c r="D22" s="31" t="s">
        <v>24</v>
      </c>
      <c r="E22" s="24">
        <f t="shared" si="0"/>
        <v>20</v>
      </c>
      <c r="F22" s="24" t="str">
        <f t="shared" ca="1" si="1"/>
        <v>=C16-C20</v>
      </c>
      <c r="G22" s="54" t="str">
        <f ca="1">IF(('Formula Name Creation'!A21)="0","",'Formula Name Creation'!A21)</f>
        <v>=Gross Energy Output -Total Reactor Energy Consumption</v>
      </c>
      <c r="H22" s="52"/>
      <c r="K22" s="14"/>
      <c r="L22" s="6" t="s">
        <v>337</v>
      </c>
      <c r="M22" s="10">
        <f>-LA17</f>
        <v>8839342871.6547508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</row>
    <row r="23" spans="1:321" ht="20.25" customHeight="1" thickBot="1" x14ac:dyDescent="0.3">
      <c r="A23" s="97"/>
      <c r="B23" s="100" t="s">
        <v>54</v>
      </c>
      <c r="C23" s="31">
        <f>365*24*C14</f>
        <v>5781.6</v>
      </c>
      <c r="D23" s="31" t="s">
        <v>55</v>
      </c>
      <c r="E23" s="24">
        <f t="shared" si="0"/>
        <v>21</v>
      </c>
      <c r="F23" s="24" t="str">
        <f t="shared" ca="1" si="1"/>
        <v>=365*24*C14</v>
      </c>
      <c r="G23" s="54" t="str">
        <f ca="1">IF(('Formula Name Creation'!A22)="0","",'Formula Name Creation'!A22)</f>
        <v>=365*24*Duty Cycle (Uptime)</v>
      </c>
      <c r="H23" s="52"/>
      <c r="LB23" s="5"/>
      <c r="LC23" s="5"/>
      <c r="LD23" s="5"/>
      <c r="LE23" s="5"/>
      <c r="LF23" s="5"/>
      <c r="LG23" s="5"/>
      <c r="LH23" s="5"/>
      <c r="LI23" s="5"/>
    </row>
    <row r="24" spans="1:321" ht="20.25" customHeight="1" thickBot="1" x14ac:dyDescent="0.3">
      <c r="A24" s="94"/>
      <c r="B24" s="102" t="s">
        <v>368</v>
      </c>
      <c r="C24" s="33">
        <f>C22*C23</f>
        <v>3512103.6703109406</v>
      </c>
      <c r="D24" s="33" t="s">
        <v>24</v>
      </c>
      <c r="E24" s="25">
        <f t="shared" si="0"/>
        <v>22</v>
      </c>
      <c r="F24" s="25" t="str">
        <f t="shared" ca="1" si="1"/>
        <v>=C22*C23</v>
      </c>
      <c r="G24" s="55" t="str">
        <f ca="1">IF(('Formula Name Creation'!A23)="0","",'Formula Name Creation'!A23)</f>
        <v>=Net Energy Output*Hours in Operation per Year</v>
      </c>
      <c r="H24" s="52"/>
    </row>
    <row r="25" spans="1:321" ht="20.25" customHeight="1" thickTop="1" thickBot="1" x14ac:dyDescent="0.3">
      <c r="A25" s="26" t="s">
        <v>56</v>
      </c>
      <c r="B25" s="30" t="s">
        <v>57</v>
      </c>
      <c r="C25" s="30">
        <f>C26/(1-C27)</f>
        <v>23126400</v>
      </c>
      <c r="D25" s="30" t="s">
        <v>58</v>
      </c>
      <c r="E25" s="28">
        <f t="shared" si="0"/>
        <v>23</v>
      </c>
      <c r="F25" s="28" t="str">
        <f t="shared" ca="1" si="1"/>
        <v>=C26/(1-C27)</v>
      </c>
      <c r="G25" s="53" t="str">
        <f ca="1">IF(('Formula Name Creation'!A24)="0","",'Formula Name Creation'!A24)</f>
        <v>=Required Targets per Year/(1-Production Failure Rate )</v>
      </c>
      <c r="H25" s="52"/>
      <c r="J25" s="4"/>
      <c r="LB25" s="5"/>
      <c r="LC25" s="5"/>
      <c r="LD25" s="5"/>
      <c r="LE25" s="5"/>
      <c r="LF25" s="5"/>
      <c r="LG25" s="5"/>
      <c r="LH25" s="5"/>
      <c r="LI25" s="5"/>
    </row>
    <row r="26" spans="1:321" ht="20.25" customHeight="1" thickBot="1" x14ac:dyDescent="0.3">
      <c r="A26" s="93"/>
      <c r="B26" s="91" t="s">
        <v>59</v>
      </c>
      <c r="C26" s="31">
        <f>C4*C14*365*24*3600</f>
        <v>20813760</v>
      </c>
      <c r="D26" s="31" t="s">
        <v>58</v>
      </c>
      <c r="E26" s="24">
        <f t="shared" si="0"/>
        <v>24</v>
      </c>
      <c r="F26" s="24" t="str">
        <f t="shared" ca="1" si="1"/>
        <v>=C4*C14*365*24*3600</v>
      </c>
      <c r="G26" s="54" t="str">
        <f ca="1">IF(('Formula Name Creation'!A25)="0","",'Formula Name Creation'!A25)</f>
        <v>=Repetition Rate*Duty Cycle (Uptime)*365*24*3600</v>
      </c>
      <c r="H26" s="52"/>
      <c r="J26" s="4"/>
    </row>
    <row r="27" spans="1:321" ht="20.25" customHeight="1" thickBot="1" x14ac:dyDescent="0.3">
      <c r="A27" s="97"/>
      <c r="B27" s="91" t="s">
        <v>60</v>
      </c>
      <c r="C27" s="31">
        <v>0.1</v>
      </c>
      <c r="D27" s="31" t="s">
        <v>21</v>
      </c>
      <c r="E27" s="24">
        <f t="shared" si="0"/>
        <v>25</v>
      </c>
      <c r="F27" s="24" t="s">
        <v>15</v>
      </c>
      <c r="G27" s="54" t="str">
        <f ca="1">IF(('Formula Name Creation'!A26)="0","",'Formula Name Creation'!A26)</f>
        <v>Parameter</v>
      </c>
      <c r="H27" s="52"/>
      <c r="J27" s="4"/>
    </row>
    <row r="28" spans="1:321" ht="20.25" customHeight="1" thickBot="1" x14ac:dyDescent="0.3">
      <c r="A28" s="97"/>
      <c r="B28" s="100" t="s">
        <v>61</v>
      </c>
      <c r="C28" s="68">
        <f>C29+C37+C40+C48</f>
        <v>0.4502016129032258</v>
      </c>
      <c r="D28" s="31" t="s">
        <v>3</v>
      </c>
      <c r="E28" s="24">
        <f t="shared" si="0"/>
        <v>26</v>
      </c>
      <c r="F28" s="24" t="str">
        <f t="shared" ca="1" si="1"/>
        <v>=C29+C37+C40+C48</v>
      </c>
      <c r="G28" s="54" t="str">
        <f ca="1">IF(('Formula Name Creation'!A27)="0","",'Formula Name Creation'!A27)</f>
        <v>=Total Cost per Pellet +Total Cost per Target with X-factor+Total Cost per Capacitive Coil and Hydrogen Cone+Final Assembly Cost per Target</v>
      </c>
      <c r="H28" s="52"/>
      <c r="I28" s="4"/>
      <c r="J28" s="4"/>
    </row>
    <row r="29" spans="1:321" ht="20.25" customHeight="1" thickBot="1" x14ac:dyDescent="0.3">
      <c r="A29" s="97"/>
      <c r="B29" s="91" t="s">
        <v>62</v>
      </c>
      <c r="C29" s="68">
        <f>C30*(C33*C34)/(1000)+C35</f>
        <v>0.2</v>
      </c>
      <c r="D29" s="31" t="s">
        <v>3</v>
      </c>
      <c r="E29" s="24">
        <f t="shared" si="0"/>
        <v>27</v>
      </c>
      <c r="F29" s="24" t="str">
        <f t="shared" ca="1" si="1"/>
        <v>=C30*(C33*C34)/(1000)+C35</v>
      </c>
      <c r="G29" s="54" t="str">
        <f ca="1">IF(('Formula Name Creation'!A28)="0","",'Formula Name Creation'!A28)</f>
        <v xml:space="preserve">=Fuel Pellet Mass*(Fuel Pellet Percentage Boron Nitride (h-BN)*Cost of Boron Nitride (h-BN))/(1000)+Cost of Manufacturing per Pellet </v>
      </c>
      <c r="H29" s="52"/>
      <c r="I29" s="4"/>
      <c r="J29" s="4"/>
    </row>
    <row r="30" spans="1:321" ht="20.25" customHeight="1" thickBot="1" x14ac:dyDescent="0.3">
      <c r="A30" s="97"/>
      <c r="B30" s="91" t="s">
        <v>63</v>
      </c>
      <c r="C30" s="31">
        <v>1</v>
      </c>
      <c r="D30" s="31" t="s">
        <v>64</v>
      </c>
      <c r="E30" s="24">
        <f t="shared" si="0"/>
        <v>28</v>
      </c>
      <c r="F30" s="24" t="s">
        <v>15</v>
      </c>
      <c r="G30" s="54" t="str">
        <f ca="1">IF(('Formula Name Creation'!A29)="0","",'Formula Name Creation'!A29)</f>
        <v>Parameter</v>
      </c>
      <c r="H30" s="52"/>
      <c r="I30" s="9" t="s">
        <v>65</v>
      </c>
      <c r="J30" s="4"/>
    </row>
    <row r="31" spans="1:321" ht="20.25" customHeight="1" thickBot="1" x14ac:dyDescent="0.3">
      <c r="A31" s="97"/>
      <c r="B31" s="91" t="s">
        <v>321</v>
      </c>
      <c r="C31" s="69">
        <f>C33*C30/24.8</f>
        <v>4.0322580645161289E-2</v>
      </c>
      <c r="D31" s="31" t="s">
        <v>64</v>
      </c>
      <c r="E31" s="24">
        <f t="shared" si="0"/>
        <v>29</v>
      </c>
      <c r="F31" s="24" t="s">
        <v>15</v>
      </c>
      <c r="G31" s="54" t="str">
        <f ca="1">IF(('Formula Name Creation'!A30)="0","",'Formula Name Creation'!A30)</f>
        <v>Parameter</v>
      </c>
      <c r="H31" s="52"/>
      <c r="I31" s="87" t="s">
        <v>66</v>
      </c>
      <c r="J31" s="4"/>
    </row>
    <row r="32" spans="1:321" ht="20.25" customHeight="1" thickBot="1" x14ac:dyDescent="0.3">
      <c r="A32" s="97"/>
      <c r="B32" s="91" t="s">
        <v>314</v>
      </c>
      <c r="C32" s="31">
        <v>5</v>
      </c>
      <c r="D32" s="31" t="s">
        <v>67</v>
      </c>
      <c r="E32" s="24">
        <f t="shared" si="0"/>
        <v>30</v>
      </c>
      <c r="F32" s="24" t="s">
        <v>15</v>
      </c>
      <c r="G32" s="54" t="str">
        <f ca="1">IF(('Formula Name Creation'!A31)="0","",'Formula Name Creation'!A31)</f>
        <v>Parameter</v>
      </c>
      <c r="H32" s="52"/>
      <c r="I32" s="86"/>
      <c r="J32" s="4"/>
    </row>
    <row r="33" spans="1:10" ht="20.25" customHeight="1" thickBot="1" x14ac:dyDescent="0.3">
      <c r="A33" s="97"/>
      <c r="B33" s="91" t="s">
        <v>68</v>
      </c>
      <c r="C33" s="31">
        <v>1</v>
      </c>
      <c r="D33" s="31" t="s">
        <v>21</v>
      </c>
      <c r="E33" s="24">
        <f t="shared" si="0"/>
        <v>31</v>
      </c>
      <c r="F33" s="24" t="s">
        <v>15</v>
      </c>
      <c r="G33" s="54" t="str">
        <f ca="1">IF(('Formula Name Creation'!A32)="0","",'Formula Name Creation'!A32)</f>
        <v>Parameter</v>
      </c>
      <c r="H33" s="52"/>
      <c r="J33" s="4"/>
    </row>
    <row r="34" spans="1:10" ht="20.25" customHeight="1" thickBot="1" x14ac:dyDescent="0.3">
      <c r="A34" s="97"/>
      <c r="B34" s="91" t="s">
        <v>70</v>
      </c>
      <c r="C34" s="31">
        <v>120</v>
      </c>
      <c r="D34" s="31" t="s">
        <v>67</v>
      </c>
      <c r="E34" s="24">
        <f t="shared" si="0"/>
        <v>32</v>
      </c>
      <c r="F34" s="24" t="s">
        <v>15</v>
      </c>
      <c r="G34" s="54" t="str">
        <f ca="1">IF(('Formula Name Creation'!A33)="0","",'Formula Name Creation'!A33)</f>
        <v>Parameter</v>
      </c>
      <c r="H34" s="52"/>
      <c r="J34" s="4"/>
    </row>
    <row r="35" spans="1:10" ht="20.25" customHeight="1" thickBot="1" x14ac:dyDescent="0.3">
      <c r="A35" s="97"/>
      <c r="B35" s="91" t="s">
        <v>71</v>
      </c>
      <c r="C35" s="31">
        <v>0.08</v>
      </c>
      <c r="D35" s="31" t="s">
        <v>3</v>
      </c>
      <c r="E35" s="24">
        <f t="shared" si="0"/>
        <v>33</v>
      </c>
      <c r="F35" s="24" t="s">
        <v>15</v>
      </c>
      <c r="G35" s="54" t="str">
        <f ca="1">IF(('Formula Name Creation'!A34)="0","",'Formula Name Creation'!A34)</f>
        <v>Parameter</v>
      </c>
      <c r="H35" s="52"/>
      <c r="J35" s="4"/>
    </row>
    <row r="36" spans="1:10" ht="20.25" customHeight="1" thickBot="1" x14ac:dyDescent="0.3">
      <c r="A36" s="97"/>
      <c r="B36" s="92" t="s">
        <v>325</v>
      </c>
      <c r="C36" s="31">
        <v>0</v>
      </c>
      <c r="D36" s="31" t="s">
        <v>72</v>
      </c>
      <c r="E36" s="24">
        <f t="shared" si="0"/>
        <v>34</v>
      </c>
      <c r="F36" s="24" t="s">
        <v>15</v>
      </c>
      <c r="G36" s="54" t="str">
        <f ca="1">IF(('Formula Name Creation'!A35)="0","",'Formula Name Creation'!A35)</f>
        <v>Parameter</v>
      </c>
      <c r="H36" s="52" t="s">
        <v>73</v>
      </c>
      <c r="J36" s="4"/>
    </row>
    <row r="37" spans="1:10" ht="20.25" customHeight="1" thickBot="1" x14ac:dyDescent="0.3">
      <c r="A37" s="97"/>
      <c r="B37" s="91" t="s">
        <v>326</v>
      </c>
      <c r="C37" s="31">
        <f>C36*(C38)</f>
        <v>0</v>
      </c>
      <c r="D37" s="31" t="s">
        <v>3</v>
      </c>
      <c r="E37" s="24">
        <f t="shared" ref="E37:E68" si="17">E36+1</f>
        <v>35</v>
      </c>
      <c r="F37" s="24" t="str">
        <f t="shared" ca="1" si="1"/>
        <v>=C36*(C38)</v>
      </c>
      <c r="G37" s="54" t="str">
        <f ca="1">IF(('Formula Name Creation'!A36)="0","",'Formula Name Creation'!A36)</f>
        <v>=X-factor*(Total Cost of X-factor)</v>
      </c>
      <c r="H37" s="52"/>
      <c r="J37" s="4"/>
    </row>
    <row r="38" spans="1:10" ht="20.25" customHeight="1" thickBot="1" x14ac:dyDescent="0.3">
      <c r="A38" s="97"/>
      <c r="B38" s="92" t="s">
        <v>328</v>
      </c>
      <c r="C38" s="31">
        <v>100</v>
      </c>
      <c r="D38" s="31" t="s">
        <v>3</v>
      </c>
      <c r="E38" s="24">
        <f t="shared" si="17"/>
        <v>36</v>
      </c>
      <c r="F38" s="24" t="s">
        <v>15</v>
      </c>
      <c r="G38" s="54" t="str">
        <f ca="1">IF(('Formula Name Creation'!A37)="0","",'Formula Name Creation'!A37)</f>
        <v>Parameter</v>
      </c>
      <c r="H38" s="52"/>
      <c r="J38" s="4"/>
    </row>
    <row r="39" spans="1:10" ht="20.25" customHeight="1" thickBot="1" x14ac:dyDescent="0.3">
      <c r="A39" s="97"/>
      <c r="B39" s="92" t="s">
        <v>329</v>
      </c>
      <c r="C39" s="31">
        <v>1</v>
      </c>
      <c r="D39" s="31" t="s">
        <v>72</v>
      </c>
      <c r="E39" s="24">
        <f>E38+1</f>
        <v>37</v>
      </c>
      <c r="F39" s="24" t="s">
        <v>15</v>
      </c>
      <c r="G39" s="54" t="str">
        <f ca="1">IF(('Formula Name Creation'!A38)="0","",'Formula Name Creation'!A38)</f>
        <v>Parameter</v>
      </c>
      <c r="H39" s="52" t="s">
        <v>74</v>
      </c>
      <c r="J39" s="4"/>
    </row>
    <row r="40" spans="1:10" ht="20.25" customHeight="1" thickBot="1" x14ac:dyDescent="0.3">
      <c r="A40" s="97"/>
      <c r="B40" s="91" t="s">
        <v>330</v>
      </c>
      <c r="C40" s="68">
        <f>C39*(C41+C42)</f>
        <v>0.19020161290322579</v>
      </c>
      <c r="D40" s="31" t="s">
        <v>3</v>
      </c>
      <c r="E40" s="24">
        <f t="shared" si="17"/>
        <v>38</v>
      </c>
      <c r="F40" s="24" t="str">
        <f t="shared" ca="1" si="1"/>
        <v>=C39*(C41+C42)</v>
      </c>
      <c r="G40" s="54" t="str">
        <f ca="1">IF(('Formula Name Creation'!A39)="0","",'Formula Name Creation'!A39)</f>
        <v>=Capacitive Coil and Hydrogen Cone*(Total Material Cost per Capacitive Coil and Hydrogen Cone+Cost of Manufacturing per Capacitive Coil and Hydrogen Cone)</v>
      </c>
      <c r="H40" s="52"/>
      <c r="I40" s="2" t="s">
        <v>75</v>
      </c>
      <c r="J40" s="4"/>
    </row>
    <row r="41" spans="1:10" ht="21.75" customHeight="1" thickBot="1" x14ac:dyDescent="0.3">
      <c r="A41" s="97"/>
      <c r="B41" s="91" t="s">
        <v>331</v>
      </c>
      <c r="C41" s="68">
        <f>0.04+(C31*C32)/(1000)</f>
        <v>4.0201612903225804E-2</v>
      </c>
      <c r="D41" s="31" t="s">
        <v>3</v>
      </c>
      <c r="E41" s="24">
        <f t="shared" si="17"/>
        <v>39</v>
      </c>
      <c r="F41" s="24" t="str">
        <f t="shared" ca="1" si="1"/>
        <v>=0.04+(C31*C32)/(1000)</v>
      </c>
      <c r="G41" s="54" t="str">
        <f ca="1">IF(('Formula Name Creation'!A40)="0","",'Formula Name Creation'!A40)</f>
        <v>=0.04+(Hydrogen Precursor Mass*Cost of Hydrogen)/(1000)</v>
      </c>
      <c r="H41" s="52"/>
      <c r="I41" s="46" t="s">
        <v>76</v>
      </c>
      <c r="J41" s="4"/>
    </row>
    <row r="42" spans="1:10" ht="22.5" customHeight="1" thickBot="1" x14ac:dyDescent="0.3">
      <c r="A42" s="97"/>
      <c r="B42" s="91" t="s">
        <v>332</v>
      </c>
      <c r="C42" s="31">
        <v>0.15</v>
      </c>
      <c r="D42" s="31" t="s">
        <v>3</v>
      </c>
      <c r="E42" s="24">
        <f t="shared" si="17"/>
        <v>40</v>
      </c>
      <c r="F42" s="24" t="s">
        <v>15</v>
      </c>
      <c r="G42" s="54" t="str">
        <f ca="1">IF(('Formula Name Creation'!A41)="0","",'Formula Name Creation'!A41)</f>
        <v>Parameter</v>
      </c>
      <c r="H42" s="52"/>
      <c r="I42" s="47" t="s">
        <v>77</v>
      </c>
      <c r="J42" s="4"/>
    </row>
    <row r="43" spans="1:10" ht="20.25" customHeight="1" thickBot="1" x14ac:dyDescent="0.3">
      <c r="A43" s="97"/>
      <c r="B43" s="91" t="s">
        <v>78</v>
      </c>
      <c r="C43" s="31">
        <v>100000000</v>
      </c>
      <c r="D43" s="31" t="s">
        <v>3</v>
      </c>
      <c r="E43" s="24">
        <f t="shared" si="17"/>
        <v>41</v>
      </c>
      <c r="F43" s="24" t="s">
        <v>15</v>
      </c>
      <c r="G43" s="54" t="str">
        <f ca="1">IF(('Formula Name Creation'!A42)="0","",'Formula Name Creation'!A42)</f>
        <v>Parameter</v>
      </c>
      <c r="H43" s="52"/>
      <c r="I43" s="4"/>
      <c r="J43" s="4"/>
    </row>
    <row r="44" spans="1:10" ht="20.25" customHeight="1" thickBot="1" x14ac:dyDescent="0.3">
      <c r="A44" s="97"/>
      <c r="B44" s="91" t="s">
        <v>318</v>
      </c>
      <c r="C44" s="31">
        <v>50000000</v>
      </c>
      <c r="D44" s="31" t="s">
        <v>3</v>
      </c>
      <c r="E44" s="24">
        <f t="shared" si="17"/>
        <v>42</v>
      </c>
      <c r="F44" s="24" t="s">
        <v>15</v>
      </c>
      <c r="G44" s="54" t="str">
        <f ca="1">IF(('Formula Name Creation'!A43)="0","",'Formula Name Creation'!A43)</f>
        <v>Parameter</v>
      </c>
      <c r="H44" s="52"/>
      <c r="I44" s="4"/>
      <c r="J44" s="4"/>
    </row>
    <row r="45" spans="1:10" ht="20.25" customHeight="1" thickBot="1" x14ac:dyDescent="0.3">
      <c r="A45" s="97"/>
      <c r="B45" s="91" t="s">
        <v>79</v>
      </c>
      <c r="C45" s="31">
        <v>3000000</v>
      </c>
      <c r="D45" s="31" t="s">
        <v>80</v>
      </c>
      <c r="E45" s="24">
        <f t="shared" si="17"/>
        <v>43</v>
      </c>
      <c r="F45" s="24" t="s">
        <v>15</v>
      </c>
      <c r="G45" s="54" t="str">
        <f ca="1">IF(('Formula Name Creation'!A44)="0","",'Formula Name Creation'!A44)</f>
        <v>Parameter</v>
      </c>
      <c r="H45" s="52"/>
      <c r="I45" s="4"/>
      <c r="J45" s="4"/>
    </row>
    <row r="46" spans="1:10" ht="20.25" customHeight="1" thickBot="1" x14ac:dyDescent="0.3">
      <c r="A46" s="97"/>
      <c r="B46" s="100" t="s">
        <v>81</v>
      </c>
      <c r="C46" s="31">
        <v>150</v>
      </c>
      <c r="D46" s="31" t="s">
        <v>32</v>
      </c>
      <c r="E46" s="24">
        <f t="shared" si="17"/>
        <v>44</v>
      </c>
      <c r="F46" s="24" t="e">
        <f t="shared" ca="1" si="1"/>
        <v>#N/A</v>
      </c>
      <c r="G46" s="54" t="e">
        <f ca="1">IF(('Formula Name Creation'!A45)="0","",'Formula Name Creation'!A45)</f>
        <v>#N/A</v>
      </c>
      <c r="H46" s="52"/>
      <c r="I46" s="4"/>
      <c r="J46" s="4"/>
    </row>
    <row r="47" spans="1:10" ht="20.25" customHeight="1" thickBot="1" x14ac:dyDescent="0.3">
      <c r="A47" s="97"/>
      <c r="B47" s="100" t="s">
        <v>82</v>
      </c>
      <c r="C47" s="31">
        <f>C45+C25*(C28)</f>
        <v>13411542.580645161</v>
      </c>
      <c r="D47" s="31" t="s">
        <v>80</v>
      </c>
      <c r="E47" s="24">
        <f t="shared" si="17"/>
        <v>45</v>
      </c>
      <c r="F47" s="24" t="str">
        <f t="shared" ca="1" si="1"/>
        <v>=C45+C25*(C28)</v>
      </c>
      <c r="G47" s="54" t="str">
        <f ca="1">IF(('Formula Name Creation'!A46)="0","",'Formula Name Creation'!A46)</f>
        <v>=Manufacturing Overhead Costs+Fuel Target Production per Year*(Total Cost per Target )</v>
      </c>
      <c r="H47" s="52"/>
      <c r="I47" s="4"/>
      <c r="J47" s="4"/>
    </row>
    <row r="48" spans="1:10" ht="20.25" customHeight="1" thickBot="1" x14ac:dyDescent="0.3">
      <c r="A48" s="97"/>
      <c r="B48" s="103" t="s">
        <v>83</v>
      </c>
      <c r="C48" s="104">
        <v>0.06</v>
      </c>
      <c r="D48" s="104" t="s">
        <v>84</v>
      </c>
      <c r="E48" s="96">
        <f t="shared" si="17"/>
        <v>46</v>
      </c>
      <c r="F48" s="96" t="s">
        <v>15</v>
      </c>
      <c r="G48" s="105" t="str">
        <f ca="1">IF(('Formula Name Creation'!A47)="0","",'Formula Name Creation'!A47)</f>
        <v>Parameter</v>
      </c>
      <c r="H48" s="52"/>
      <c r="I48" s="4"/>
      <c r="J48" s="4"/>
    </row>
    <row r="49" spans="1:8" ht="20.25" customHeight="1" thickTop="1" thickBot="1" x14ac:dyDescent="0.3">
      <c r="A49" s="26" t="s">
        <v>85</v>
      </c>
      <c r="B49" s="30" t="s">
        <v>86</v>
      </c>
      <c r="C49" s="28">
        <v>1000</v>
      </c>
      <c r="D49" s="30" t="s">
        <v>87</v>
      </c>
      <c r="E49" s="28">
        <f t="shared" si="17"/>
        <v>47</v>
      </c>
      <c r="F49" s="28" t="s">
        <v>15</v>
      </c>
      <c r="G49" s="53" t="str">
        <f ca="1">IF(('Formula Name Creation'!A48)="0","",'Formula Name Creation'!A48)</f>
        <v>Parameter</v>
      </c>
      <c r="H49" s="52"/>
    </row>
    <row r="50" spans="1:8" ht="20.25" customHeight="1" thickBot="1" x14ac:dyDescent="0.3">
      <c r="A50" s="93"/>
      <c r="B50" s="91" t="s">
        <v>88</v>
      </c>
      <c r="C50" s="31">
        <v>8.9999999999999993E-3</v>
      </c>
      <c r="D50" s="31" t="s">
        <v>89</v>
      </c>
      <c r="E50" s="24">
        <f t="shared" si="17"/>
        <v>48</v>
      </c>
      <c r="F50" s="24" t="s">
        <v>15</v>
      </c>
      <c r="G50" s="54" t="str">
        <f ca="1">IF(('Formula Name Creation'!A49)="0","",'Formula Name Creation'!A49)</f>
        <v>Parameter</v>
      </c>
      <c r="H50" s="52"/>
    </row>
    <row r="51" spans="1:8" ht="20.25" customHeight="1" thickBot="1" x14ac:dyDescent="0.3">
      <c r="A51" s="97"/>
      <c r="B51" s="91" t="s">
        <v>90</v>
      </c>
      <c r="C51" s="31">
        <v>90</v>
      </c>
      <c r="D51" s="31" t="s">
        <v>91</v>
      </c>
      <c r="E51" s="24">
        <f t="shared" si="17"/>
        <v>49</v>
      </c>
      <c r="F51" s="24" t="s">
        <v>15</v>
      </c>
      <c r="G51" s="54" t="str">
        <f ca="1">IF(('Formula Name Creation'!A50)="0","",'Formula Name Creation'!A50)</f>
        <v>Parameter</v>
      </c>
      <c r="H51" s="52"/>
    </row>
    <row r="52" spans="1:8" ht="20.25" customHeight="1" thickBot="1" x14ac:dyDescent="0.3">
      <c r="A52" s="97"/>
      <c r="B52" s="91" t="s">
        <v>92</v>
      </c>
      <c r="C52" s="31">
        <v>50</v>
      </c>
      <c r="D52" s="31" t="s">
        <v>58</v>
      </c>
      <c r="E52" s="24">
        <f t="shared" si="17"/>
        <v>50</v>
      </c>
      <c r="F52" s="24" t="s">
        <v>15</v>
      </c>
      <c r="G52" s="54" t="str">
        <f ca="1">IF(('Formula Name Creation'!A51)="0","",'Formula Name Creation'!A51)</f>
        <v>Parameter</v>
      </c>
      <c r="H52" s="52"/>
    </row>
    <row r="53" spans="1:8" ht="20.25" customHeight="1" thickBot="1" x14ac:dyDescent="0.3">
      <c r="A53" s="97"/>
      <c r="B53" s="91" t="s">
        <v>93</v>
      </c>
      <c r="C53" s="31">
        <v>250000</v>
      </c>
      <c r="D53" s="31" t="s">
        <v>3</v>
      </c>
      <c r="E53" s="24">
        <f t="shared" si="17"/>
        <v>51</v>
      </c>
      <c r="F53" s="24" t="s">
        <v>15</v>
      </c>
      <c r="G53" s="54" t="str">
        <f ca="1">IF(('Formula Name Creation'!A52)="0","",'Formula Name Creation'!A52)</f>
        <v>Parameter</v>
      </c>
      <c r="H53" s="52"/>
    </row>
    <row r="54" spans="1:8" ht="20.25" customHeight="1" thickBot="1" x14ac:dyDescent="0.3">
      <c r="A54" s="97"/>
      <c r="B54" s="91" t="s">
        <v>94</v>
      </c>
      <c r="C54" s="70">
        <f>C49*C50*C56/C52</f>
        <v>923788.80000000005</v>
      </c>
      <c r="D54" s="31" t="s">
        <v>3</v>
      </c>
      <c r="E54" s="24">
        <f t="shared" si="17"/>
        <v>52</v>
      </c>
      <c r="F54" s="24" t="s">
        <v>15</v>
      </c>
      <c r="G54" s="54" t="str">
        <f ca="1">IF(('Formula Name Creation'!A53)="0","",'Formula Name Creation'!A53)</f>
        <v>Parameter</v>
      </c>
      <c r="H54" s="52"/>
    </row>
    <row r="55" spans="1:8" ht="20.25" customHeight="1" thickBot="1" x14ac:dyDescent="0.3">
      <c r="A55" s="97"/>
      <c r="B55" s="100" t="s">
        <v>95</v>
      </c>
      <c r="C55" s="68">
        <f>(C54+C53)/10^6</f>
        <v>1.1737888000000001</v>
      </c>
      <c r="D55" s="31" t="s">
        <v>32</v>
      </c>
      <c r="E55" s="24">
        <f t="shared" si="17"/>
        <v>53</v>
      </c>
      <c r="F55" s="24" t="str">
        <f t="shared" ca="1" si="1"/>
        <v>=(C54+C53)/10^6</v>
      </c>
      <c r="G55" s="54" t="str">
        <f ca="1">IF(('Formula Name Creation'!A54)="0","",'Formula Name Creation'!A54)</f>
        <v>=(Total Cost of Fuel Storage+Cost of Fuel Delivery Robot)/10^6</v>
      </c>
      <c r="H55" s="52"/>
    </row>
    <row r="56" spans="1:8" ht="20.25" customHeight="1" thickBot="1" x14ac:dyDescent="0.3">
      <c r="A56" s="94"/>
      <c r="B56" s="95" t="s">
        <v>96</v>
      </c>
      <c r="C56" s="33">
        <f>C4*((C14*24)*3600)*C51</f>
        <v>5132160</v>
      </c>
      <c r="D56" s="33" t="s">
        <v>58</v>
      </c>
      <c r="E56" s="25">
        <f t="shared" si="17"/>
        <v>54</v>
      </c>
      <c r="F56" s="25" t="str">
        <f t="shared" ca="1" si="1"/>
        <v>=C4*((C14*24)*3600)*C51</v>
      </c>
      <c r="G56" s="55" t="str">
        <f ca="1">IF(('Formula Name Creation'!A55)="0","",'Formula Name Creation'!A55)</f>
        <v>=Repetition Rate*((Duty Cycle (Uptime)*24)*3600)*Required Redundancy</v>
      </c>
      <c r="H56" s="52"/>
    </row>
    <row r="57" spans="1:8" ht="20.25" customHeight="1" thickTop="1" thickBot="1" x14ac:dyDescent="0.3">
      <c r="A57" s="26" t="s">
        <v>97</v>
      </c>
      <c r="B57" s="30" t="s">
        <v>98</v>
      </c>
      <c r="C57" s="30">
        <v>1000000</v>
      </c>
      <c r="D57" s="30" t="s">
        <v>99</v>
      </c>
      <c r="E57" s="28">
        <f t="shared" si="17"/>
        <v>55</v>
      </c>
      <c r="F57" s="28" t="s">
        <v>15</v>
      </c>
      <c r="G57" s="53" t="str">
        <f ca="1">IF(('Formula Name Creation'!A56)="0","",'Formula Name Creation'!A56)</f>
        <v>Parameter</v>
      </c>
      <c r="H57" s="52"/>
    </row>
    <row r="58" spans="1:8" ht="20.25" customHeight="1" thickBot="1" x14ac:dyDescent="0.3">
      <c r="A58" s="93"/>
      <c r="B58" s="91" t="s">
        <v>100</v>
      </c>
      <c r="C58" s="31">
        <v>75000000</v>
      </c>
      <c r="D58" s="31" t="s">
        <v>3</v>
      </c>
      <c r="E58" s="24">
        <f t="shared" si="17"/>
        <v>56</v>
      </c>
      <c r="F58" s="24" t="s">
        <v>15</v>
      </c>
      <c r="G58" s="54" t="str">
        <f ca="1">IF(('Formula Name Creation'!A57)="0","",'Formula Name Creation'!A57)</f>
        <v>Parameter</v>
      </c>
      <c r="H58" s="52"/>
    </row>
    <row r="59" spans="1:8" ht="20.25" customHeight="1" thickBot="1" x14ac:dyDescent="0.3">
      <c r="A59" s="97"/>
      <c r="B59" s="91" t="s">
        <v>101</v>
      </c>
      <c r="C59" s="31">
        <v>20000000</v>
      </c>
      <c r="D59" s="31" t="s">
        <v>3</v>
      </c>
      <c r="E59" s="24">
        <f>E58+1</f>
        <v>57</v>
      </c>
      <c r="F59" s="24" t="s">
        <v>15</v>
      </c>
      <c r="G59" s="54" t="str">
        <f ca="1">IF(('Formula Name Creation'!A58)="0","",'Formula Name Creation'!A58)</f>
        <v>Parameter</v>
      </c>
      <c r="H59" s="67"/>
    </row>
    <row r="60" spans="1:8" ht="20.25" customHeight="1" thickBot="1" x14ac:dyDescent="0.3">
      <c r="A60" s="97"/>
      <c r="B60" s="92" t="s">
        <v>102</v>
      </c>
      <c r="C60" s="31">
        <v>25</v>
      </c>
      <c r="D60" s="31" t="s">
        <v>103</v>
      </c>
      <c r="E60" s="24">
        <f t="shared" si="17"/>
        <v>58</v>
      </c>
      <c r="F60" s="24" t="s">
        <v>15</v>
      </c>
      <c r="G60" s="54" t="str">
        <f ca="1">IF(('Formula Name Creation'!A59)="0","",'Formula Name Creation'!A59)</f>
        <v>Parameter</v>
      </c>
      <c r="H60" s="52"/>
    </row>
    <row r="61" spans="1:8" ht="20.25" customHeight="1" thickBot="1" x14ac:dyDescent="0.3">
      <c r="A61" s="97"/>
      <c r="B61" s="100" t="s">
        <v>104</v>
      </c>
      <c r="C61" s="24">
        <f>ROUNDDOWN(C60/C64,0)*C58+C57*C3*C4*ROUNDDOWN(C60/C66,0)+C59+C87*10^6*ROUNDDOWN(C60/C65,0)+C63*C60</f>
        <v>746405239.53570819</v>
      </c>
      <c r="D61" s="31" t="s">
        <v>3</v>
      </c>
      <c r="E61" s="24">
        <f t="shared" si="17"/>
        <v>59</v>
      </c>
      <c r="F61" s="24" t="str">
        <f t="shared" ca="1" si="1"/>
        <v>=ROUNDDOWN(C60/C64,0)*C58+C57*C3*C4*ROUNDDOWN(C60/C66,0)+C59+C87*10^6*ROUNDDOWN(C60/C65,0)+C63*C60</v>
      </c>
      <c r="G61" s="54" t="str">
        <f ca="1">IF(('Formula Name Creation'!A60)="0","",'Formula Name Creation'!A60)</f>
        <v>=ROUNDDOWN(Number of Years in Service/Turbine Replacement Interval,0)*Turbine Generators Replacement Cost+Diode Replacement Cost*Total Laser Energy per Pulse*Repetition Rate*ROUNDDOWN(Number of Years in Service/Diode Replacement Interval,0)+Lifetime Wall Replacement Cost+Total Coolant Cost*10^6*ROUNDDOWN(Number of Years in Service/Coolant Replacement Interval,0)+Yearly Regular Maintenance Cost*Number of Years in Service</v>
      </c>
      <c r="H61" s="52"/>
    </row>
    <row r="62" spans="1:8" ht="20.25" customHeight="1" thickBot="1" x14ac:dyDescent="0.3">
      <c r="A62" s="97"/>
      <c r="B62" s="106" t="s">
        <v>105</v>
      </c>
      <c r="C62" s="24">
        <v>5.8799999999999998E-3</v>
      </c>
      <c r="D62" s="31" t="s">
        <v>106</v>
      </c>
      <c r="E62" s="24">
        <f t="shared" si="17"/>
        <v>60</v>
      </c>
      <c r="F62" s="24" t="s">
        <v>15</v>
      </c>
      <c r="G62" s="54" t="str">
        <f ca="1">IF(('Formula Name Creation'!A61)="0","",'Formula Name Creation'!A61)</f>
        <v>Parameter</v>
      </c>
      <c r="H62" s="52"/>
    </row>
    <row r="63" spans="1:8" ht="20.25" customHeight="1" thickBot="1" x14ac:dyDescent="0.3">
      <c r="A63" s="97"/>
      <c r="B63" s="91" t="s">
        <v>107</v>
      </c>
      <c r="C63" s="45">
        <f>C62*1000*C24</f>
        <v>20651169.58142833</v>
      </c>
      <c r="D63" s="31" t="s">
        <v>3</v>
      </c>
      <c r="E63" s="24">
        <f t="shared" si="17"/>
        <v>61</v>
      </c>
      <c r="F63" s="24" t="str">
        <f ca="1">_xlfn.FORMULATEXT(C63)</f>
        <v>=C62*1000*C24</v>
      </c>
      <c r="G63" s="54" t="str">
        <f ca="1">IF(('Formula Name Creation'!A62)="0","",'Formula Name Creation'!A62)</f>
        <v>=Cost of Maintenance per kWh*1000*Yearly Net Energy Output</v>
      </c>
      <c r="H63" s="67"/>
    </row>
    <row r="64" spans="1:8" ht="20.25" customHeight="1" thickBot="1" x14ac:dyDescent="0.3">
      <c r="A64" s="97"/>
      <c r="B64" s="91" t="s">
        <v>108</v>
      </c>
      <c r="C64" s="24">
        <v>25.01</v>
      </c>
      <c r="D64" s="31" t="s">
        <v>103</v>
      </c>
      <c r="E64" s="24">
        <f t="shared" si="17"/>
        <v>62</v>
      </c>
      <c r="F64" s="24" t="s">
        <v>15</v>
      </c>
      <c r="G64" s="54" t="str">
        <f ca="1">IF(('Formula Name Creation'!A63)="0","",'Formula Name Creation'!A63)</f>
        <v>Parameter</v>
      </c>
      <c r="H64" s="52"/>
    </row>
    <row r="65" spans="1:8" ht="20.25" customHeight="1" thickBot="1" x14ac:dyDescent="0.3">
      <c r="A65" s="97"/>
      <c r="B65" s="107" t="s">
        <v>141</v>
      </c>
      <c r="C65" s="24">
        <v>4</v>
      </c>
      <c r="D65" s="66" t="s">
        <v>103</v>
      </c>
      <c r="E65" s="24">
        <f>E89+1</f>
        <v>87</v>
      </c>
      <c r="F65" s="24" t="s">
        <v>15</v>
      </c>
      <c r="G65" s="54" t="str">
        <f ca="1">IF(('Formula Name Creation'!A64)="0","",'Formula Name Creation'!A64)</f>
        <v>Parameter</v>
      </c>
      <c r="H65" s="52"/>
    </row>
    <row r="66" spans="1:8" ht="20.25" customHeight="1" thickBot="1" x14ac:dyDescent="0.3">
      <c r="A66" s="94"/>
      <c r="B66" s="95" t="s">
        <v>109</v>
      </c>
      <c r="C66" s="25">
        <v>7</v>
      </c>
      <c r="D66" s="33" t="s">
        <v>103</v>
      </c>
      <c r="E66" s="25">
        <f>E64+1</f>
        <v>63</v>
      </c>
      <c r="F66" s="25" t="s">
        <v>15</v>
      </c>
      <c r="G66" s="55" t="str">
        <f ca="1">IF(('Formula Name Creation'!A65)="0","",'Formula Name Creation'!A65)</f>
        <v>Parameter</v>
      </c>
      <c r="H66" s="52"/>
    </row>
    <row r="67" spans="1:8" ht="20.25" customHeight="1" thickTop="1" thickBot="1" x14ac:dyDescent="0.3">
      <c r="A67" s="35" t="s">
        <v>110</v>
      </c>
      <c r="B67" s="36" t="s">
        <v>111</v>
      </c>
      <c r="C67" s="36">
        <v>10.1</v>
      </c>
      <c r="D67" s="36" t="s">
        <v>32</v>
      </c>
      <c r="E67" s="28">
        <f t="shared" si="17"/>
        <v>64</v>
      </c>
      <c r="F67" s="75" t="s">
        <v>15</v>
      </c>
      <c r="G67" s="53" t="str">
        <f ca="1">IF(('Formula Name Creation'!A66)="0","",'Formula Name Creation'!A66)</f>
        <v>Parameter</v>
      </c>
      <c r="H67" s="65"/>
    </row>
    <row r="68" spans="1:8" ht="20.25" customHeight="1" thickBot="1" x14ac:dyDescent="0.3">
      <c r="A68" s="110"/>
      <c r="B68" s="108" t="s">
        <v>112</v>
      </c>
      <c r="C68" s="71">
        <v>321.85000000000002</v>
      </c>
      <c r="D68" s="71" t="s">
        <v>32</v>
      </c>
      <c r="E68" s="24">
        <f t="shared" si="17"/>
        <v>65</v>
      </c>
      <c r="F68" s="72" t="s">
        <v>15</v>
      </c>
      <c r="G68" s="54" t="str">
        <f ca="1">IF(('Formula Name Creation'!A67)="0","",'Formula Name Creation'!A67)</f>
        <v>Parameter</v>
      </c>
      <c r="H68" s="52"/>
    </row>
    <row r="69" spans="1:8" ht="20.25" customHeight="1" thickBot="1" x14ac:dyDescent="0.3">
      <c r="A69" s="113"/>
      <c r="B69" s="108" t="s">
        <v>113</v>
      </c>
      <c r="C69" s="71">
        <v>110</v>
      </c>
      <c r="D69" s="71" t="s">
        <v>32</v>
      </c>
      <c r="E69" s="24">
        <f t="shared" ref="E69:E103" si="18">E68+1</f>
        <v>66</v>
      </c>
      <c r="F69" s="72" t="s">
        <v>15</v>
      </c>
      <c r="G69" s="54" t="str">
        <f ca="1">IF(('Formula Name Creation'!A68)="0","",'Formula Name Creation'!A68)</f>
        <v>Parameter</v>
      </c>
      <c r="H69" s="52"/>
    </row>
    <row r="70" spans="1:8" ht="20.25" customHeight="1" thickBot="1" x14ac:dyDescent="0.3">
      <c r="A70" s="113"/>
      <c r="B70" s="108" t="s">
        <v>114</v>
      </c>
      <c r="C70" s="71">
        <v>24.4</v>
      </c>
      <c r="D70" s="71" t="s">
        <v>32</v>
      </c>
      <c r="E70" s="24">
        <f t="shared" si="18"/>
        <v>67</v>
      </c>
      <c r="F70" s="72" t="s">
        <v>15</v>
      </c>
      <c r="G70" s="54" t="str">
        <f ca="1">IF(('Formula Name Creation'!A69)="0","",'Formula Name Creation'!A69)</f>
        <v>Parameter</v>
      </c>
      <c r="H70" s="52"/>
    </row>
    <row r="71" spans="1:8" ht="20.25" customHeight="1" thickBot="1" x14ac:dyDescent="0.3">
      <c r="A71" s="113"/>
      <c r="B71" s="108" t="s">
        <v>115</v>
      </c>
      <c r="C71" s="71">
        <v>162.19999999999999</v>
      </c>
      <c r="D71" s="71" t="s">
        <v>32</v>
      </c>
      <c r="E71" s="24">
        <f t="shared" si="18"/>
        <v>68</v>
      </c>
      <c r="F71" s="72" t="s">
        <v>15</v>
      </c>
      <c r="G71" s="54" t="str">
        <f ca="1">IF(('Formula Name Creation'!A70)="0","",'Formula Name Creation'!A70)</f>
        <v>Parameter</v>
      </c>
      <c r="H71" s="52"/>
    </row>
    <row r="72" spans="1:8" ht="20.25" customHeight="1" thickBot="1" x14ac:dyDescent="0.3">
      <c r="A72" s="113"/>
      <c r="B72" s="108" t="s">
        <v>116</v>
      </c>
      <c r="C72" s="71">
        <v>2</v>
      </c>
      <c r="D72" s="71" t="s">
        <v>32</v>
      </c>
      <c r="E72" s="24">
        <f t="shared" si="18"/>
        <v>69</v>
      </c>
      <c r="F72" s="72" t="s">
        <v>15</v>
      </c>
      <c r="G72" s="54" t="str">
        <f ca="1">IF(('Formula Name Creation'!A71)="0","",'Formula Name Creation'!A71)</f>
        <v>Parameter</v>
      </c>
      <c r="H72" s="52"/>
    </row>
    <row r="73" spans="1:8" ht="20.25" customHeight="1" thickBot="1" x14ac:dyDescent="0.3">
      <c r="A73" s="113"/>
      <c r="B73" s="108" t="s">
        <v>117</v>
      </c>
      <c r="C73" s="71">
        <v>38</v>
      </c>
      <c r="D73" s="71" t="s">
        <v>32</v>
      </c>
      <c r="E73" s="24">
        <f t="shared" si="18"/>
        <v>70</v>
      </c>
      <c r="F73" s="72" t="s">
        <v>15</v>
      </c>
      <c r="G73" s="54" t="str">
        <f ca="1">IF(('Formula Name Creation'!A72)="0","",'Formula Name Creation'!A72)</f>
        <v>Parameter</v>
      </c>
      <c r="H73" s="52"/>
    </row>
    <row r="74" spans="1:8" ht="20.25" customHeight="1" thickBot="1" x14ac:dyDescent="0.3">
      <c r="A74" s="113"/>
      <c r="B74" s="108" t="s">
        <v>118</v>
      </c>
      <c r="C74" s="71">
        <v>263.39999999999998</v>
      </c>
      <c r="D74" s="71" t="s">
        <v>32</v>
      </c>
      <c r="E74" s="24">
        <f t="shared" si="18"/>
        <v>71</v>
      </c>
      <c r="F74" s="72" t="s">
        <v>15</v>
      </c>
      <c r="G74" s="54" t="str">
        <f ca="1">IF(('Formula Name Creation'!A73)="0","",'Formula Name Creation'!A73)</f>
        <v>Parameter</v>
      </c>
      <c r="H74" s="52"/>
    </row>
    <row r="75" spans="1:8" ht="20.25" customHeight="1" thickBot="1" x14ac:dyDescent="0.3">
      <c r="A75" s="113"/>
      <c r="B75" s="108" t="s">
        <v>119</v>
      </c>
      <c r="C75" s="71">
        <f>(C67+C68+C69+C70+C71+C72+C74+C73)</f>
        <v>931.94999999999993</v>
      </c>
      <c r="D75" s="71" t="s">
        <v>32</v>
      </c>
      <c r="E75" s="24">
        <f t="shared" si="18"/>
        <v>72</v>
      </c>
      <c r="F75" s="72" t="str">
        <f t="shared" ref="F75:F103" ca="1" si="19">_xlfn.FORMULATEXT(C75)</f>
        <v>=(C67+C68+C69+C70+C71+C72+C74+C73)</v>
      </c>
      <c r="G75" s="54" t="str">
        <f ca="1">IF(('Formula Name Creation'!A74)="0","",'Formula Name Creation'!A74)</f>
        <v>=(Land Cost+Reactor Building Cost+Turbine Building Cost+Cooling Tower System Cost+Power Supply and Energy Storage Cost+Ventilation Stack Cost+Miscellaneous Buildings Cost+Laser Construction Cost)</v>
      </c>
      <c r="H75" s="52"/>
    </row>
    <row r="76" spans="1:8" ht="20.25" customHeight="1" thickBot="1" x14ac:dyDescent="0.3">
      <c r="A76" s="113"/>
      <c r="B76" s="108" t="s">
        <v>327</v>
      </c>
      <c r="C76" s="71">
        <v>4.4999999999999998E-2</v>
      </c>
      <c r="D76" s="71" t="s">
        <v>69</v>
      </c>
      <c r="E76" s="24">
        <f t="shared" si="18"/>
        <v>73</v>
      </c>
      <c r="F76" s="72" t="s">
        <v>15</v>
      </c>
      <c r="G76" s="54" t="str">
        <f ca="1">IF(('Formula Name Creation'!A75)="0","",'Formula Name Creation'!A75)</f>
        <v>Parameter</v>
      </c>
      <c r="H76" s="52"/>
    </row>
    <row r="77" spans="1:8" ht="20.25" customHeight="1" thickBot="1" x14ac:dyDescent="0.3">
      <c r="A77" s="113"/>
      <c r="B77" s="108" t="s">
        <v>120</v>
      </c>
      <c r="C77" s="71">
        <f>0.23*C75</f>
        <v>214.3485</v>
      </c>
      <c r="D77" s="71" t="s">
        <v>32</v>
      </c>
      <c r="E77" s="24">
        <f t="shared" si="18"/>
        <v>74</v>
      </c>
      <c r="F77" s="72" t="s">
        <v>15</v>
      </c>
      <c r="G77" s="54" t="str">
        <f ca="1">IF(('Formula Name Creation'!A76)="0","",'Formula Name Creation'!A76)</f>
        <v>Parameter</v>
      </c>
      <c r="H77" s="52"/>
    </row>
    <row r="78" spans="1:8" ht="20.25" customHeight="1" thickBot="1" x14ac:dyDescent="0.3">
      <c r="A78" s="113"/>
      <c r="B78" s="109" t="s">
        <v>121</v>
      </c>
      <c r="C78" s="71">
        <f>C77+C75</f>
        <v>1146.2984999999999</v>
      </c>
      <c r="D78" s="71" t="s">
        <v>32</v>
      </c>
      <c r="E78" s="24">
        <f t="shared" si="18"/>
        <v>75</v>
      </c>
      <c r="F78" s="72" t="str">
        <f t="shared" ca="1" si="19"/>
        <v>=C77+C75</v>
      </c>
      <c r="G78" s="54" t="str">
        <f ca="1">IF(('Formula Name Creation'!A77)="0","",'Formula Name Creation'!A77)</f>
        <v>=Indirect Construction Cost+Direct Construction Cost</v>
      </c>
      <c r="H78" s="52"/>
    </row>
    <row r="79" spans="1:8" ht="20.25" customHeight="1" thickBot="1" x14ac:dyDescent="0.3">
      <c r="A79" s="113"/>
      <c r="B79" s="108" t="s">
        <v>122</v>
      </c>
      <c r="C79" s="71">
        <v>0.12</v>
      </c>
      <c r="D79" s="71" t="s">
        <v>30</v>
      </c>
      <c r="E79" s="24">
        <f t="shared" si="18"/>
        <v>76</v>
      </c>
      <c r="F79" s="72" t="s">
        <v>15</v>
      </c>
      <c r="G79" s="54" t="str">
        <f ca="1">IF(('Formula Name Creation'!A78)="0","",'Formula Name Creation'!A78)</f>
        <v>Parameter</v>
      </c>
      <c r="H79" s="52"/>
    </row>
    <row r="80" spans="1:8" ht="20.25" customHeight="1" thickBot="1" x14ac:dyDescent="0.3">
      <c r="A80" s="111"/>
      <c r="B80" s="112" t="s">
        <v>123</v>
      </c>
      <c r="C80" s="76">
        <f>C79*C75</f>
        <v>111.83399999999999</v>
      </c>
      <c r="D80" s="76" t="s">
        <v>32</v>
      </c>
      <c r="E80" s="25">
        <f t="shared" si="18"/>
        <v>77</v>
      </c>
      <c r="F80" s="77" t="str">
        <f t="shared" ca="1" si="19"/>
        <v>=C79*C75</v>
      </c>
      <c r="G80" s="55" t="str">
        <f ca="1">IF(('Formula Name Creation'!A79)="0","",'Formula Name Creation'!A79)</f>
        <v>=Decommissioning Cost Coefficient*Direct Construction Cost</v>
      </c>
      <c r="H80" s="52"/>
    </row>
    <row r="81" spans="1:8" ht="20.25" customHeight="1" thickTop="1" thickBot="1" x14ac:dyDescent="0.3">
      <c r="A81" s="26" t="s">
        <v>124</v>
      </c>
      <c r="B81" s="90" t="s">
        <v>125</v>
      </c>
      <c r="C81" s="78">
        <v>300</v>
      </c>
      <c r="D81" s="61" t="s">
        <v>126</v>
      </c>
      <c r="E81" s="74">
        <f t="shared" si="18"/>
        <v>78</v>
      </c>
      <c r="F81" s="28" t="s">
        <v>15</v>
      </c>
      <c r="G81" s="53" t="str">
        <f ca="1">IF(('Formula Name Creation'!A80)="0","",'Formula Name Creation'!A80)</f>
        <v>Parameter</v>
      </c>
      <c r="H81" s="60"/>
    </row>
    <row r="82" spans="1:8" ht="20.25" customHeight="1" thickBot="1" x14ac:dyDescent="0.3">
      <c r="A82" s="93"/>
      <c r="B82" s="115" t="s">
        <v>127</v>
      </c>
      <c r="C82" s="66">
        <v>2414.17</v>
      </c>
      <c r="D82" s="66" t="s">
        <v>322</v>
      </c>
      <c r="E82" s="29">
        <f t="shared" si="18"/>
        <v>79</v>
      </c>
      <c r="F82" s="24" t="s">
        <v>15</v>
      </c>
      <c r="G82" s="54" t="str">
        <f ca="1">IF(('Formula Name Creation'!A81)="0","",'Formula Name Creation'!A81)</f>
        <v>Parameter</v>
      </c>
      <c r="H82" s="52"/>
    </row>
    <row r="83" spans="1:8" ht="20.25" customHeight="1" thickBot="1" x14ac:dyDescent="0.3">
      <c r="A83" s="97"/>
      <c r="B83" s="107" t="s">
        <v>128</v>
      </c>
      <c r="C83" s="64">
        <v>131</v>
      </c>
      <c r="D83" s="66" t="s">
        <v>129</v>
      </c>
      <c r="E83" s="24">
        <f t="shared" si="18"/>
        <v>80</v>
      </c>
      <c r="F83" s="24" t="s">
        <v>15</v>
      </c>
      <c r="G83" s="54" t="str">
        <f ca="1">IF(('Formula Name Creation'!A82)="0","",'Formula Name Creation'!A82)</f>
        <v>Parameter</v>
      </c>
      <c r="H83" s="52"/>
    </row>
    <row r="84" spans="1:8" ht="20.25" customHeight="1" thickBot="1" x14ac:dyDescent="0.3">
      <c r="A84" s="97"/>
      <c r="B84" s="107" t="s">
        <v>130</v>
      </c>
      <c r="C84" s="63">
        <f>32*(C9/2605)</f>
        <v>36.852207293666027</v>
      </c>
      <c r="D84" s="66" t="s">
        <v>131</v>
      </c>
      <c r="E84" s="24">
        <f t="shared" si="18"/>
        <v>81</v>
      </c>
      <c r="F84" s="24" t="str">
        <f t="shared" ca="1" si="19"/>
        <v>=32*(C9/2605)</v>
      </c>
      <c r="G84" s="54" t="str">
        <f ca="1">IF(('Formula Name Creation'!A83)="0","",'Formula Name Creation'!A83)</f>
        <v>=32*(Thermal Reaction Energy Output/2605)</v>
      </c>
      <c r="H84" s="52"/>
    </row>
    <row r="85" spans="1:8" ht="20.25" customHeight="1" thickBot="1" x14ac:dyDescent="0.3">
      <c r="A85" s="97"/>
      <c r="B85" s="107" t="s">
        <v>132</v>
      </c>
      <c r="C85" s="64">
        <v>100000</v>
      </c>
      <c r="D85" s="66" t="s">
        <v>133</v>
      </c>
      <c r="E85" s="24">
        <f>E84+1</f>
        <v>82</v>
      </c>
      <c r="F85" s="24" t="s">
        <v>15</v>
      </c>
      <c r="G85" s="54" t="str">
        <f ca="1">IF(('Formula Name Creation'!A84)="0","",'Formula Name Creation'!A84)</f>
        <v>Parameter</v>
      </c>
      <c r="H85" s="52"/>
    </row>
    <row r="86" spans="1:8" ht="20.25" customHeight="1" thickBot="1" x14ac:dyDescent="0.3">
      <c r="A86" s="97"/>
      <c r="B86" s="107" t="s">
        <v>134</v>
      </c>
      <c r="C86" s="64">
        <v>1.91</v>
      </c>
      <c r="D86" s="66" t="s">
        <v>135</v>
      </c>
      <c r="E86" s="24">
        <f t="shared" si="18"/>
        <v>83</v>
      </c>
      <c r="F86" s="24" t="s">
        <v>15</v>
      </c>
      <c r="G86" s="54" t="str">
        <f ca="1">IF(('Formula Name Creation'!A85)="0","",'Formula Name Creation'!A85)</f>
        <v>Parameter</v>
      </c>
      <c r="H86" s="52"/>
    </row>
    <row r="87" spans="1:8" ht="20.25" customHeight="1" thickBot="1" x14ac:dyDescent="0.3">
      <c r="A87" s="97"/>
      <c r="B87" s="107" t="s">
        <v>136</v>
      </c>
      <c r="C87" s="64">
        <f>(C85*C86*C83)/10^6</f>
        <v>25.021000000000001</v>
      </c>
      <c r="D87" s="66" t="s">
        <v>3</v>
      </c>
      <c r="E87" s="24">
        <f t="shared" si="18"/>
        <v>84</v>
      </c>
      <c r="F87" s="24" t="str">
        <f t="shared" ca="1" si="19"/>
        <v>=(C85*C86*C83)/10^6</v>
      </c>
      <c r="G87" s="54" t="str">
        <f ca="1">IF(('Formula Name Creation'!A86)="0","",'Formula Name Creation'!A86)</f>
        <v>=(Coolant Volume*Coolant Density*Coolant Cost)/10^6</v>
      </c>
      <c r="H87" s="52"/>
    </row>
    <row r="88" spans="1:8" ht="20.25" customHeight="1" thickBot="1" x14ac:dyDescent="0.3">
      <c r="A88" s="97"/>
      <c r="B88" s="114" t="s">
        <v>137</v>
      </c>
      <c r="C88" s="63">
        <f>C9*10^6/C81/C82</f>
        <v>4142.2103662956624</v>
      </c>
      <c r="D88" s="66" t="s">
        <v>138</v>
      </c>
      <c r="E88" s="29">
        <f t="shared" si="18"/>
        <v>85</v>
      </c>
      <c r="F88" s="24" t="str">
        <f t="shared" ca="1" si="19"/>
        <v>=C9*10^6/C81/C82</v>
      </c>
      <c r="G88" s="54" t="str">
        <f ca="1">IF(('Formula Name Creation'!A87)="0","",'Formula Name Creation'!A87)</f>
        <v>=Thermal Reaction Energy Output*10^6/Mixed-mean Coolant Temperature Rise/Specific Heat of Coolant</v>
      </c>
      <c r="H88" s="52"/>
    </row>
    <row r="89" spans="1:8" ht="20.25" customHeight="1" thickBot="1" x14ac:dyDescent="0.3">
      <c r="A89" s="97"/>
      <c r="B89" s="114" t="s">
        <v>139</v>
      </c>
      <c r="C89" s="64">
        <v>100000</v>
      </c>
      <c r="D89" s="66" t="s">
        <v>140</v>
      </c>
      <c r="E89" s="29">
        <f>E88+1</f>
        <v>86</v>
      </c>
      <c r="F89" s="24" t="s">
        <v>15</v>
      </c>
      <c r="G89" s="54" t="str">
        <f ca="1">IF(('Formula Name Creation'!A88)="0","",'Formula Name Creation'!A88)</f>
        <v>Parameter</v>
      </c>
      <c r="H89" s="62"/>
    </row>
    <row r="90" spans="1:8" ht="20.25" customHeight="1" thickBot="1" x14ac:dyDescent="0.3">
      <c r="A90" s="94"/>
      <c r="B90" s="116" t="s">
        <v>334</v>
      </c>
      <c r="C90" s="79">
        <v>0.39</v>
      </c>
      <c r="D90" s="80" t="s">
        <v>152</v>
      </c>
      <c r="E90" s="89">
        <v>87</v>
      </c>
      <c r="F90" s="25" t="s">
        <v>15</v>
      </c>
      <c r="G90" s="55" t="str">
        <f ca="1">IF(('Formula Name Creation'!A89)="0","",'Formula Name Creation'!A89)</f>
        <v>Parameter</v>
      </c>
      <c r="H90" s="62"/>
    </row>
    <row r="91" spans="1:8" ht="20.25" customHeight="1" thickTop="1" thickBot="1" x14ac:dyDescent="0.3">
      <c r="A91" s="26" t="s">
        <v>142</v>
      </c>
      <c r="B91" s="34" t="s">
        <v>143</v>
      </c>
      <c r="C91" s="61">
        <v>300</v>
      </c>
      <c r="D91" s="61" t="s">
        <v>144</v>
      </c>
      <c r="E91" s="28">
        <f>E65+1</f>
        <v>88</v>
      </c>
      <c r="F91" s="28" t="s">
        <v>15</v>
      </c>
      <c r="G91" s="53" t="str">
        <f ca="1">IF(('Formula Name Creation'!A90)="0","",'Formula Name Creation'!A90)</f>
        <v>Parameter</v>
      </c>
      <c r="H91" s="52"/>
    </row>
    <row r="92" spans="1:8" ht="20.25" customHeight="1" thickBot="1" x14ac:dyDescent="0.3">
      <c r="A92" s="93"/>
      <c r="B92" s="107" t="s">
        <v>145</v>
      </c>
      <c r="C92" s="66">
        <v>55</v>
      </c>
      <c r="D92" s="66" t="s">
        <v>53</v>
      </c>
      <c r="E92" s="24">
        <f t="shared" si="18"/>
        <v>89</v>
      </c>
      <c r="F92" s="24" t="s">
        <v>15</v>
      </c>
      <c r="G92" s="54" t="str">
        <f ca="1">IF(('Formula Name Creation'!A91)="0","",'Formula Name Creation'!A91)</f>
        <v>Parameter</v>
      </c>
      <c r="H92" s="52"/>
    </row>
    <row r="93" spans="1:8" ht="20.25" customHeight="1" thickBot="1" x14ac:dyDescent="0.3">
      <c r="A93" s="97"/>
      <c r="B93" s="107" t="s">
        <v>146</v>
      </c>
      <c r="C93" s="66">
        <f>C91*C92</f>
        <v>16500</v>
      </c>
      <c r="D93" s="66" t="s">
        <v>53</v>
      </c>
      <c r="E93" s="24">
        <f t="shared" si="18"/>
        <v>90</v>
      </c>
      <c r="F93" s="24" t="str">
        <f t="shared" ca="1" si="19"/>
        <v>=C91*C92</v>
      </c>
      <c r="G93" s="54" t="str">
        <f ca="1">IF(('Formula Name Creation'!A92)="0","",'Formula Name Creation'!A92)</f>
        <v>=Number of Staff*Average Hourly Wage</v>
      </c>
      <c r="H93" s="52"/>
    </row>
    <row r="94" spans="1:8" ht="20.25" customHeight="1" thickBot="1" x14ac:dyDescent="0.3">
      <c r="A94" s="97"/>
      <c r="B94" s="117" t="s">
        <v>147</v>
      </c>
      <c r="C94" s="118">
        <f>C93*7.6*7*52.18</f>
        <v>45803604</v>
      </c>
      <c r="D94" s="118" t="s">
        <v>148</v>
      </c>
      <c r="E94" s="96">
        <f t="shared" si="18"/>
        <v>91</v>
      </c>
      <c r="F94" s="96" t="str">
        <f t="shared" ca="1" si="19"/>
        <v>=C93*7.6*7*52.18</v>
      </c>
      <c r="G94" s="105" t="str">
        <f ca="1">IF(('Formula Name Creation'!A93)="0","",'Formula Name Creation'!A93)</f>
        <v>=Hourly Personnel Cost*7.6*7*52.18</v>
      </c>
      <c r="H94" s="58"/>
    </row>
    <row r="95" spans="1:8" ht="20.25" customHeight="1" thickTop="1" thickBot="1" x14ac:dyDescent="0.3">
      <c r="A95" s="119" t="s">
        <v>149</v>
      </c>
      <c r="B95" s="30" t="s">
        <v>150</v>
      </c>
      <c r="C95" s="30">
        <v>0</v>
      </c>
      <c r="D95" s="30" t="s">
        <v>3</v>
      </c>
      <c r="E95" s="28">
        <f t="shared" si="18"/>
        <v>92</v>
      </c>
      <c r="F95" s="28" t="s">
        <v>15</v>
      </c>
      <c r="G95" s="53" t="str">
        <f ca="1">IF(('Formula Name Creation'!A94)="0","",'Formula Name Creation'!A94)</f>
        <v>Parameter</v>
      </c>
      <c r="H95" s="52"/>
    </row>
    <row r="96" spans="1:8" ht="20.25" customHeight="1" thickBot="1" x14ac:dyDescent="0.3">
      <c r="A96" s="93"/>
      <c r="B96" s="91" t="s">
        <v>151</v>
      </c>
      <c r="C96" s="31">
        <v>10</v>
      </c>
      <c r="D96" s="31" t="s">
        <v>152</v>
      </c>
      <c r="E96" s="24">
        <f>E95+1</f>
        <v>93</v>
      </c>
      <c r="F96" s="24" t="s">
        <v>15</v>
      </c>
      <c r="G96" s="54" t="str">
        <f ca="1">IF(('Formula Name Creation'!A95)="0","",'Formula Name Creation'!A95)</f>
        <v>Parameter</v>
      </c>
      <c r="H96" s="52"/>
    </row>
    <row r="97" spans="1:8" ht="20.25" customHeight="1" thickBot="1" x14ac:dyDescent="0.3">
      <c r="A97" s="97"/>
      <c r="B97" s="91" t="s">
        <v>323</v>
      </c>
      <c r="C97" s="31">
        <v>15</v>
      </c>
      <c r="D97" s="31" t="s">
        <v>152</v>
      </c>
      <c r="E97" s="24">
        <f>E96+1</f>
        <v>94</v>
      </c>
      <c r="F97" s="24" t="s">
        <v>15</v>
      </c>
      <c r="G97" s="54" t="str">
        <f ca="1">IF(('Formula Name Creation'!A96)="0","",'Formula Name Creation'!A96)</f>
        <v>Parameter</v>
      </c>
      <c r="H97" s="52"/>
    </row>
    <row r="98" spans="1:8" ht="20.25" customHeight="1" thickBot="1" x14ac:dyDescent="0.3">
      <c r="A98" s="97"/>
      <c r="B98" s="91" t="s">
        <v>153</v>
      </c>
      <c r="C98" s="31">
        <v>0.01</v>
      </c>
      <c r="D98" s="31" t="s">
        <v>152</v>
      </c>
      <c r="E98" s="24">
        <f>E97+1</f>
        <v>95</v>
      </c>
      <c r="F98" s="24" t="s">
        <v>15</v>
      </c>
      <c r="G98" s="54" t="str">
        <f ca="1">IF(('Formula Name Creation'!A97)="0","",'Formula Name Creation'!A97)</f>
        <v>Parameter</v>
      </c>
      <c r="H98" s="52"/>
    </row>
    <row r="99" spans="1:8" ht="20.25" customHeight="1" thickBot="1" x14ac:dyDescent="0.3">
      <c r="A99" s="97"/>
      <c r="B99" s="91" t="s">
        <v>154</v>
      </c>
      <c r="C99" s="31">
        <v>8000</v>
      </c>
      <c r="D99" s="31" t="s">
        <v>155</v>
      </c>
      <c r="E99" s="24">
        <f t="shared" si="18"/>
        <v>96</v>
      </c>
      <c r="F99" s="24" t="s">
        <v>15</v>
      </c>
      <c r="G99" s="54" t="str">
        <f ca="1">IF(('Formula Name Creation'!A98)="0","",'Formula Name Creation'!A98)</f>
        <v>Parameter</v>
      </c>
      <c r="H99" s="52"/>
    </row>
    <row r="100" spans="1:8" ht="20.25" customHeight="1" thickBot="1" x14ac:dyDescent="0.3">
      <c r="A100" s="97"/>
      <c r="B100" s="91" t="s">
        <v>156</v>
      </c>
      <c r="C100" s="31">
        <v>0.13</v>
      </c>
      <c r="D100" s="31" t="s">
        <v>24</v>
      </c>
      <c r="E100" s="24">
        <f t="shared" si="18"/>
        <v>97</v>
      </c>
      <c r="F100" s="24" t="s">
        <v>15</v>
      </c>
      <c r="G100" s="54" t="str">
        <f ca="1">IF(('Formula Name Creation'!A99)="0","",'Formula Name Creation'!A99)</f>
        <v>Parameter</v>
      </c>
      <c r="H100" s="67"/>
    </row>
    <row r="101" spans="1:8" ht="20.25" customHeight="1" thickBot="1" x14ac:dyDescent="0.3">
      <c r="A101" s="97"/>
      <c r="B101" s="91" t="s">
        <v>157</v>
      </c>
      <c r="C101" s="69">
        <f>PI()*C97*(C96^2-(C96-C98)^2)*C99</f>
        <v>75360.52457431177</v>
      </c>
      <c r="D101" s="31" t="s">
        <v>158</v>
      </c>
      <c r="E101" s="24">
        <f t="shared" si="18"/>
        <v>98</v>
      </c>
      <c r="F101" s="24" t="str">
        <f t="shared" ca="1" si="19"/>
        <v>=PI()*C97*(C96^2-(C96-C98)^2)*C99</v>
      </c>
      <c r="G101" s="54" t="str">
        <f ca="1">IF(('Formula Name Creation'!A100)="0","",'Formula Name Creation'!A100)</f>
        <v>=PI()*Height of Vacuum Vessel*(Radius of Vacuum Vessel^2-(Radius of Vacuum Vessel-Wall Thickness of Vacuum Vessel)^2)*Density of Vacuum Vessel Material</v>
      </c>
      <c r="H101" s="52"/>
    </row>
    <row r="102" spans="1:8" ht="20.25" customHeight="1" thickBot="1" x14ac:dyDescent="0.3">
      <c r="A102" s="97"/>
      <c r="B102" s="92" t="s">
        <v>159</v>
      </c>
      <c r="C102" s="31">
        <v>32000</v>
      </c>
      <c r="D102" s="31" t="s">
        <v>324</v>
      </c>
      <c r="E102" s="24">
        <f t="shared" si="18"/>
        <v>99</v>
      </c>
      <c r="F102" s="24" t="s">
        <v>15</v>
      </c>
      <c r="G102" s="54" t="str">
        <f ca="1">IF(('Formula Name Creation'!A101)="0","",'Formula Name Creation'!A101)</f>
        <v>Parameter</v>
      </c>
      <c r="H102" s="52"/>
    </row>
    <row r="103" spans="1:8" ht="20.25" customHeight="1" thickBot="1" x14ac:dyDescent="0.3">
      <c r="A103" s="94"/>
      <c r="B103" s="102" t="s">
        <v>160</v>
      </c>
      <c r="C103" s="33">
        <f>(90.69*C101 + C95 + 13.04*C102*112.32)/10^6</f>
        <v>53.703335573644324</v>
      </c>
      <c r="D103" s="76" t="s">
        <v>32</v>
      </c>
      <c r="E103" s="25">
        <f t="shared" si="18"/>
        <v>100</v>
      </c>
      <c r="F103" s="25" t="str">
        <f t="shared" ca="1" si="19"/>
        <v>=(90.69*C101 + C95 + 13.04*C102*112.32)/10^6</v>
      </c>
      <c r="G103" s="55" t="str">
        <f ca="1">IF(('Formula Name Creation'!A102)="0","",'Formula Name Creation'!A102)</f>
        <v>=(90.69*Mass of Vacuum Vessel + Shielding Material Costs for Vacuum Vessel + 13.04*Mass Flow Rate*112.32)/10^6</v>
      </c>
      <c r="H103" s="57"/>
    </row>
    <row r="104" spans="1:8" ht="15.75" thickTop="1" x14ac:dyDescent="0.25">
      <c r="G104" t="str">
        <f ca="1">IF(('Formula Name Creation'!A103)="0","",'Formula Name Creation'!A103)</f>
        <v/>
      </c>
    </row>
    <row r="105" spans="1:8" x14ac:dyDescent="0.25">
      <c r="B105" s="20"/>
      <c r="G105" t="str">
        <f ca="1">IF(('Formula Name Creation'!A104)="0","",'Formula Name Creation'!A104)</f>
        <v/>
      </c>
    </row>
    <row r="106" spans="1:8" x14ac:dyDescent="0.25">
      <c r="G106" t="str">
        <f ca="1">IF(('Formula Name Creation'!A105)="0","",'Formula Name Creation'!A105)</f>
        <v/>
      </c>
    </row>
    <row r="107" spans="1:8" x14ac:dyDescent="0.25">
      <c r="F107" s="4"/>
      <c r="G107" t="str">
        <f ca="1">IF(('Formula Name Creation'!A106)="0","",'Formula Name Creation'!A106)</f>
        <v/>
      </c>
      <c r="H107" s="4"/>
    </row>
    <row r="108" spans="1:8" x14ac:dyDescent="0.25">
      <c r="F108" s="4"/>
      <c r="G108" t="str">
        <f ca="1">IF(('Formula Name Creation'!A107)="0","",'Formula Name Creation'!A107)</f>
        <v/>
      </c>
      <c r="H108" s="4"/>
    </row>
    <row r="109" spans="1:8" x14ac:dyDescent="0.25">
      <c r="F109" s="4"/>
      <c r="G109" t="str">
        <f ca="1">IF(('Formula Name Creation'!A108)="0","",'Formula Name Creation'!A108)</f>
        <v/>
      </c>
      <c r="H109" s="4"/>
    </row>
    <row r="110" spans="1:8" x14ac:dyDescent="0.25">
      <c r="F110" s="4"/>
      <c r="G110" t="str">
        <f ca="1">IF(('Formula Name Creation'!A109)="0","",'Formula Name Creation'!A109)</f>
        <v/>
      </c>
      <c r="H110" s="4"/>
    </row>
    <row r="111" spans="1:8" ht="15" customHeight="1" x14ac:dyDescent="0.25">
      <c r="F111" s="4"/>
      <c r="G111" t="str">
        <f ca="1">IF(('Formula Name Creation'!A110)="0","",'Formula Name Creation'!A110)</f>
        <v/>
      </c>
      <c r="H111" s="4"/>
    </row>
    <row r="112" spans="1:8" x14ac:dyDescent="0.25">
      <c r="G112" t="str">
        <f ca="1">IF(('Formula Name Creation'!A111)="0","",'Formula Name Creation'!A111)</f>
        <v/>
      </c>
    </row>
    <row r="113" spans="3:7" x14ac:dyDescent="0.25">
      <c r="G113" t="str">
        <f ca="1">IF(('Formula Name Creation'!A112)="0","",'Formula Name Creation'!A112)</f>
        <v/>
      </c>
    </row>
    <row r="114" spans="3:7" x14ac:dyDescent="0.25">
      <c r="G114" t="str">
        <f ca="1">IF(('Formula Name Creation'!A113)="0","",'Formula Name Creation'!A113)</f>
        <v/>
      </c>
    </row>
    <row r="115" spans="3:7" x14ac:dyDescent="0.25">
      <c r="F115" s="5"/>
      <c r="G115" t="str">
        <f ca="1">IF(('Formula Name Creation'!A114)="0","",'Formula Name Creation'!A114)</f>
        <v/>
      </c>
    </row>
    <row r="116" spans="3:7" x14ac:dyDescent="0.25">
      <c r="G116" t="str">
        <f ca="1">IF(('Formula Name Creation'!A115)="0","",'Formula Name Creation'!A115)</f>
        <v/>
      </c>
    </row>
    <row r="117" spans="3:7" x14ac:dyDescent="0.25">
      <c r="G117" t="str">
        <f ca="1">IF(('Formula Name Creation'!A116)="0","",'Formula Name Creation'!A116)</f>
        <v/>
      </c>
    </row>
    <row r="118" spans="3:7" x14ac:dyDescent="0.25">
      <c r="G118" t="str">
        <f ca="1">IF(('Formula Name Creation'!A117)="0","",'Formula Name Creation'!A117)</f>
        <v/>
      </c>
    </row>
    <row r="119" spans="3:7" x14ac:dyDescent="0.25">
      <c r="G119" t="str">
        <f ca="1">IF(('Formula Name Creation'!A118)="0","",'Formula Name Creation'!A118)</f>
        <v/>
      </c>
    </row>
    <row r="120" spans="3:7" x14ac:dyDescent="0.25">
      <c r="G120" t="str">
        <f ca="1">IF(('Formula Name Creation'!A119)="0","",'Formula Name Creation'!A119)</f>
        <v/>
      </c>
    </row>
    <row r="121" spans="3:7" x14ac:dyDescent="0.25">
      <c r="C121" s="5"/>
      <c r="G121" t="str">
        <f ca="1">IF(('Formula Name Creation'!A120)="0","",'Formula Name Creation'!A120)</f>
        <v/>
      </c>
    </row>
    <row r="122" spans="3:7" x14ac:dyDescent="0.25">
      <c r="G122" t="str">
        <f ca="1">IF(('Formula Name Creation'!A121)="0","",'Formula Name Creation'!A121)</f>
        <v/>
      </c>
    </row>
    <row r="123" spans="3:7" x14ac:dyDescent="0.25">
      <c r="G123" t="str">
        <f ca="1">IF(('Formula Name Creation'!A122)="0","",'Formula Name Creation'!A122)</f>
        <v/>
      </c>
    </row>
    <row r="124" spans="3:7" x14ac:dyDescent="0.25">
      <c r="G124" t="str">
        <f ca="1">IF(('Formula Name Creation'!A123)="0","",'Formula Name Creation'!A123)</f>
        <v/>
      </c>
    </row>
    <row r="125" spans="3:7" x14ac:dyDescent="0.25">
      <c r="G125" t="str">
        <f ca="1">IF(('Formula Name Creation'!A124)="0","",'Formula Name Creation'!A124)</f>
        <v/>
      </c>
    </row>
    <row r="126" spans="3:7" x14ac:dyDescent="0.25">
      <c r="G126" t="str">
        <f ca="1">IF(('Formula Name Creation'!A125)="0","",'Formula Name Creation'!A125)</f>
        <v/>
      </c>
    </row>
    <row r="127" spans="3:7" x14ac:dyDescent="0.25">
      <c r="G127" t="str">
        <f ca="1">IF(('Formula Name Creation'!A126)="0","",'Formula Name Creation'!A126)</f>
        <v/>
      </c>
    </row>
    <row r="128" spans="3:7" x14ac:dyDescent="0.25">
      <c r="G128" t="str">
        <f ca="1">IF(('Formula Name Creation'!A127)="0","",'Formula Name Creation'!A127)</f>
        <v/>
      </c>
    </row>
    <row r="129" spans="7:7" x14ac:dyDescent="0.25">
      <c r="G129" t="str">
        <f ca="1">IF(('Formula Name Creation'!A128)="0","",'Formula Name Creation'!A128)</f>
        <v/>
      </c>
    </row>
    <row r="130" spans="7:7" x14ac:dyDescent="0.25">
      <c r="G130" t="str">
        <f ca="1">IF(('Formula Name Creation'!A129)="0","",'Formula Name Creation'!A129)</f>
        <v/>
      </c>
    </row>
    <row r="131" spans="7:7" x14ac:dyDescent="0.25">
      <c r="G131" t="str">
        <f ca="1">IF(('Formula Name Creation'!A130)="0","",'Formula Name Creation'!A130)</f>
        <v/>
      </c>
    </row>
    <row r="132" spans="7:7" x14ac:dyDescent="0.25">
      <c r="G132" t="str">
        <f ca="1">IF(('Formula Name Creation'!A131)="0","",'Formula Name Creation'!A131)</f>
        <v/>
      </c>
    </row>
    <row r="133" spans="7:7" x14ac:dyDescent="0.25">
      <c r="G133" t="str">
        <f ca="1">IF(('Formula Name Creation'!A132)="0","",'Formula Name Creation'!A132)</f>
        <v/>
      </c>
    </row>
    <row r="134" spans="7:7" x14ac:dyDescent="0.25">
      <c r="G134" t="str">
        <f ca="1">IF(('Formula Name Creation'!A133)="0","",'Formula Name Creation'!A133)</f>
        <v/>
      </c>
    </row>
    <row r="135" spans="7:7" x14ac:dyDescent="0.25">
      <c r="G135" t="str">
        <f ca="1">IF(('Formula Name Creation'!A134)="0","",'Formula Name Creation'!A134)</f>
        <v/>
      </c>
    </row>
    <row r="136" spans="7:7" x14ac:dyDescent="0.25">
      <c r="G136" t="str">
        <f ca="1">IF(('Formula Name Creation'!A135)="0","",'Formula Name Creation'!A135)</f>
        <v/>
      </c>
    </row>
    <row r="137" spans="7:7" x14ac:dyDescent="0.25">
      <c r="G137" t="str">
        <f ca="1">IF(('Formula Name Creation'!A136)="0","",'Formula Name Creation'!A136)</f>
        <v/>
      </c>
    </row>
    <row r="138" spans="7:7" x14ac:dyDescent="0.25">
      <c r="G138" t="str">
        <f ca="1">IF(('Formula Name Creation'!A137)="0","",'Formula Name Creation'!A137)</f>
        <v/>
      </c>
    </row>
    <row r="139" spans="7:7" x14ac:dyDescent="0.25">
      <c r="G139" t="str">
        <f ca="1">IF(('Formula Name Creation'!A138)="0","",'Formula Name Creation'!A138)</f>
        <v/>
      </c>
    </row>
    <row r="140" spans="7:7" x14ac:dyDescent="0.25">
      <c r="G140" t="str">
        <f ca="1">IF(('Formula Name Creation'!A139)="0","",'Formula Name Creation'!A139)</f>
        <v/>
      </c>
    </row>
    <row r="141" spans="7:7" x14ac:dyDescent="0.25">
      <c r="G141" t="str">
        <f ca="1">IF(('Formula Name Creation'!A140)="0","",'Formula Name Creation'!A140)</f>
        <v/>
      </c>
    </row>
    <row r="142" spans="7:7" x14ac:dyDescent="0.25">
      <c r="G142" t="str">
        <f ca="1">IF(('Formula Name Creation'!A141)="0","",'Formula Name Creation'!A141)</f>
        <v/>
      </c>
    </row>
    <row r="143" spans="7:7" x14ac:dyDescent="0.25">
      <c r="G143" t="str">
        <f ca="1">IF(('Formula Name Creation'!A142)="0","",'Formula Name Creation'!A142)</f>
        <v/>
      </c>
    </row>
    <row r="144" spans="7:7" x14ac:dyDescent="0.25">
      <c r="G144" t="str">
        <f ca="1">IF(('Formula Name Creation'!A143)="0","",'Formula Name Creation'!A143)</f>
        <v/>
      </c>
    </row>
    <row r="145" spans="7:7" x14ac:dyDescent="0.25">
      <c r="G145" t="str">
        <f ca="1">IF(('Formula Name Creation'!A144)="0","",'Formula Name Creation'!A144)</f>
        <v/>
      </c>
    </row>
    <row r="146" spans="7:7" x14ac:dyDescent="0.25">
      <c r="G146" t="str">
        <f ca="1">IF(('Formula Name Creation'!A145)="0","",'Formula Name Creation'!A145)</f>
        <v/>
      </c>
    </row>
    <row r="147" spans="7:7" x14ac:dyDescent="0.25">
      <c r="G147" t="str">
        <f ca="1">IF(('Formula Name Creation'!A146)="0","",'Formula Name Creation'!A146)</f>
        <v/>
      </c>
    </row>
    <row r="148" spans="7:7" x14ac:dyDescent="0.25">
      <c r="G148" t="str">
        <f ca="1">IF(('Formula Name Creation'!A147)="0","",'Formula Name Creation'!A147)</f>
        <v/>
      </c>
    </row>
    <row r="149" spans="7:7" x14ac:dyDescent="0.25">
      <c r="G149" t="str">
        <f ca="1">IF(('Formula Name Creation'!A148)="0","",'Formula Name Creation'!A148)</f>
        <v/>
      </c>
    </row>
    <row r="150" spans="7:7" x14ac:dyDescent="0.25">
      <c r="G150" t="str">
        <f ca="1">IF(('Formula Name Creation'!A149)="0","",'Formula Name Creation'!A149)</f>
        <v/>
      </c>
    </row>
    <row r="194" spans="7:7" x14ac:dyDescent="0.25">
      <c r="G194" s="21"/>
    </row>
  </sheetData>
  <autoFilter ref="A2:H103" xr:uid="{A3040447-DB34-46BB-9A5E-EF1DB5C7B52D}"/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9224-3D3D-434D-85D9-732390FF479B}">
  <dimension ref="A1:BI33"/>
  <sheetViews>
    <sheetView topLeftCell="A5" workbookViewId="0">
      <selection activeCell="A34" sqref="A34"/>
    </sheetView>
  </sheetViews>
  <sheetFormatPr defaultColWidth="8.85546875" defaultRowHeight="15" x14ac:dyDescent="0.25"/>
  <cols>
    <col min="1" max="1" width="37" bestFit="1" customWidth="1"/>
    <col min="2" max="2" width="19.42578125" bestFit="1" customWidth="1"/>
    <col min="3" max="3" width="12" bestFit="1" customWidth="1"/>
    <col min="10" max="10" width="21.85546875" customWidth="1"/>
  </cols>
  <sheetData>
    <row r="1" spans="1:61" x14ac:dyDescent="0.25">
      <c r="A1" t="s">
        <v>338</v>
      </c>
      <c r="B1" s="85">
        <v>0.55000000000000004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</row>
    <row r="2" spans="1:61" x14ac:dyDescent="0.25">
      <c r="A2" t="s">
        <v>339</v>
      </c>
      <c r="B2" s="85">
        <f>1-B1</f>
        <v>0.44999999999999996</v>
      </c>
      <c r="J2" t="s">
        <v>351</v>
      </c>
      <c r="K2">
        <f>(1+$B$6)^(K$1-1)*$B$16</f>
        <v>6.7171281085870796E-2</v>
      </c>
      <c r="L2">
        <f t="shared" ref="L2:AI2" si="0">(1+$B$6)^(L$1-1)*$B$16</f>
        <v>7.019398873473498E-2</v>
      </c>
      <c r="M2">
        <f t="shared" si="0"/>
        <v>7.3352718227798042E-2</v>
      </c>
      <c r="N2">
        <f t="shared" si="0"/>
        <v>7.6653590548048961E-2</v>
      </c>
      <c r="O2">
        <f t="shared" si="0"/>
        <v>8.0103002122711139E-2</v>
      </c>
      <c r="P2">
        <f t="shared" si="0"/>
        <v>8.3707637218233141E-2</v>
      </c>
      <c r="Q2">
        <f t="shared" si="0"/>
        <v>8.7474480893053611E-2</v>
      </c>
      <c r="R2">
        <f t="shared" si="0"/>
        <v>9.1410832533241032E-2</v>
      </c>
      <c r="S2">
        <f t="shared" si="0"/>
        <v>9.5524319997236845E-2</v>
      </c>
      <c r="T2">
        <f t="shared" si="0"/>
        <v>9.9822914397112494E-2</v>
      </c>
      <c r="U2">
        <f t="shared" si="0"/>
        <v>0.10431494554498254</v>
      </c>
      <c r="V2">
        <f t="shared" si="0"/>
        <v>0.10900911809450675</v>
      </c>
      <c r="W2">
        <f t="shared" si="0"/>
        <v>0.11391452840875953</v>
      </c>
      <c r="X2">
        <f t="shared" si="0"/>
        <v>0.11904068218715372</v>
      </c>
      <c r="Y2">
        <f t="shared" si="0"/>
        <v>0.1243975128855756</v>
      </c>
      <c r="Z2">
        <f t="shared" si="0"/>
        <v>0.12999540096542653</v>
      </c>
      <c r="AA2">
        <f t="shared" si="0"/>
        <v>0.13584519400887066</v>
      </c>
      <c r="AB2">
        <f t="shared" si="0"/>
        <v>0.14195822773926983</v>
      </c>
      <c r="AC2">
        <f t="shared" si="0"/>
        <v>0.14834634798753696</v>
      </c>
      <c r="AD2">
        <f t="shared" si="0"/>
        <v>0.15502193364697611</v>
      </c>
      <c r="AE2">
        <f t="shared" si="0"/>
        <v>0.16199792066108998</v>
      </c>
      <c r="AF2">
        <f t="shared" si="0"/>
        <v>0.16928782709083906</v>
      </c>
      <c r="AG2">
        <f t="shared" si="0"/>
        <v>0.17690577930992676</v>
      </c>
      <c r="AH2">
        <f t="shared" si="0"/>
        <v>0.18486653937887346</v>
      </c>
      <c r="AI2">
        <f t="shared" si="0"/>
        <v>0.19318553365092273</v>
      </c>
    </row>
    <row r="3" spans="1:61" x14ac:dyDescent="0.25">
      <c r="A3" t="s">
        <v>341</v>
      </c>
      <c r="B3" s="85">
        <v>0.05</v>
      </c>
      <c r="J3" t="s">
        <v>352</v>
      </c>
      <c r="K3">
        <f>$B$10*($B$7-K1+1)*(1+$B$6)^(K1-1)*$B$16</f>
        <v>0.10663440872381988</v>
      </c>
      <c r="L3">
        <f t="shared" ref="L3:AI3" si="1">$B$10*($B$7-L1+1)*(1+$B$6)^(L1-1)*$B$16</f>
        <v>0.10697563883173611</v>
      </c>
      <c r="M3">
        <f t="shared" si="1"/>
        <v>0.10713164497169905</v>
      </c>
      <c r="N3">
        <f t="shared" si="1"/>
        <v>0.10708506599562438</v>
      </c>
      <c r="O3">
        <f t="shared" si="1"/>
        <v>0.10681735333063529</v>
      </c>
      <c r="P3">
        <f t="shared" si="1"/>
        <v>0.1063086992671561</v>
      </c>
      <c r="Q3">
        <f t="shared" si="1"/>
        <v>0.10553796119746919</v>
      </c>
      <c r="R3">
        <f t="shared" si="1"/>
        <v>0.10448258158549449</v>
      </c>
      <c r="S3">
        <f t="shared" si="1"/>
        <v>0.10311850343701716</v>
      </c>
      <c r="T3">
        <f t="shared" si="1"/>
        <v>0.1014200810274663</v>
      </c>
      <c r="U3">
        <f t="shared" si="1"/>
        <v>9.9359985631595871E-2</v>
      </c>
      <c r="V3">
        <f t="shared" si="1"/>
        <v>9.69091059860165E-2</v>
      </c>
      <c r="W3">
        <f t="shared" si="1"/>
        <v>9.4036443201430994E-2</v>
      </c>
      <c r="X3">
        <f t="shared" si="1"/>
        <v>9.0708999826611139E-2</v>
      </c>
      <c r="Y3">
        <f t="shared" si="1"/>
        <v>8.6891662750574569E-2</v>
      </c>
      <c r="Z3">
        <f t="shared" si="1"/>
        <v>8.2547079613045832E-2</v>
      </c>
      <c r="AA3">
        <f t="shared" si="1"/>
        <v>7.7635528376069587E-2</v>
      </c>
      <c r="AB3">
        <f t="shared" si="1"/>
        <v>7.2114779691549072E-2</v>
      </c>
      <c r="AC3">
        <f t="shared" si="1"/>
        <v>6.5939951680460171E-2</v>
      </c>
      <c r="AD3">
        <f t="shared" si="1"/>
        <v>5.9063356719497896E-2</v>
      </c>
      <c r="AE3">
        <f t="shared" si="1"/>
        <v>5.1434339809896069E-2</v>
      </c>
      <c r="AF3">
        <f t="shared" si="1"/>
        <v>4.2999108081073122E-2</v>
      </c>
      <c r="AG3">
        <f t="shared" si="1"/>
        <v>3.3700550958541048E-2</v>
      </c>
      <c r="AH3">
        <f t="shared" si="1"/>
        <v>2.3478050501116933E-2</v>
      </c>
      <c r="AI3">
        <f t="shared" si="1"/>
        <v>1.2267281386833594E-2</v>
      </c>
    </row>
    <row r="4" spans="1:61" x14ac:dyDescent="0.25">
      <c r="A4" t="s">
        <v>340</v>
      </c>
      <c r="B4" s="85">
        <v>0.08</v>
      </c>
    </row>
    <row r="5" spans="1:61" x14ac:dyDescent="0.25">
      <c r="A5" t="s">
        <v>342</v>
      </c>
      <c r="B5" s="85">
        <v>0.26</v>
      </c>
      <c r="J5" t="s">
        <v>353</v>
      </c>
      <c r="K5">
        <f t="shared" ref="K5:AI5" si="2">$I$6/(1+$B$11)^K1</f>
        <v>3.6409843765360411E-2</v>
      </c>
      <c r="L5">
        <f t="shared" si="2"/>
        <v>3.4467594798466811E-2</v>
      </c>
      <c r="M5">
        <f t="shared" si="2"/>
        <v>3.2628953281078059E-2</v>
      </c>
      <c r="N5">
        <f t="shared" si="2"/>
        <v>3.08883923709737E-2</v>
      </c>
      <c r="O5">
        <f t="shared" si="2"/>
        <v>2.924068005014787E-2</v>
      </c>
      <c r="P5">
        <f t="shared" si="2"/>
        <v>2.7680863397688146E-2</v>
      </c>
      <c r="Q5">
        <f t="shared" si="2"/>
        <v>2.6204253701602832E-2</v>
      </c>
      <c r="R5">
        <f t="shared" si="2"/>
        <v>2.4806412364843884E-2</v>
      </c>
      <c r="S5">
        <f t="shared" si="2"/>
        <v>2.3483137563159829E-2</v>
      </c>
      <c r="T5">
        <f t="shared" si="2"/>
        <v>2.2230451614673009E-2</v>
      </c>
      <c r="U5">
        <f t="shared" si="2"/>
        <v>2.1044589023214849E-2</v>
      </c>
      <c r="V5">
        <f t="shared" si="2"/>
        <v>1.9921985159478257E-2</v>
      </c>
      <c r="W5">
        <f t="shared" si="2"/>
        <v>1.8859265545963233E-2</v>
      </c>
      <c r="X5">
        <f t="shared" si="2"/>
        <v>1.7853235713507106E-2</v>
      </c>
      <c r="Y5">
        <f t="shared" si="2"/>
        <v>1.6900871598908608E-2</v>
      </c>
      <c r="Z5">
        <f t="shared" si="2"/>
        <v>1.5999310454781666E-2</v>
      </c>
      <c r="AA5">
        <f t="shared" si="2"/>
        <v>1.5145842244314544E-2</v>
      </c>
      <c r="AB5">
        <f t="shared" si="2"/>
        <v>1.4337901495067494E-2</v>
      </c>
      <c r="AC5">
        <f t="shared" si="2"/>
        <v>1.3573059587321903E-2</v>
      </c>
      <c r="AD5">
        <f t="shared" si="2"/>
        <v>1.2849017453800262E-2</v>
      </c>
      <c r="AE5">
        <f t="shared" si="2"/>
        <v>1.216359866881267E-2</v>
      </c>
      <c r="AF5">
        <f t="shared" si="2"/>
        <v>1.1514742906056391E-2</v>
      </c>
      <c r="AG5">
        <f t="shared" si="2"/>
        <v>1.0900499745402938E-2</v>
      </c>
      <c r="AH5">
        <f t="shared" si="2"/>
        <v>1.0319022810056269E-2</v>
      </c>
      <c r="AI5">
        <f t="shared" si="2"/>
        <v>9.7685642164588166E-3</v>
      </c>
    </row>
    <row r="6" spans="1:61" x14ac:dyDescent="0.25">
      <c r="A6" t="s">
        <v>343</v>
      </c>
      <c r="B6" s="85">
        <v>4.4999999999999998E-2</v>
      </c>
      <c r="H6" t="s">
        <v>356</v>
      </c>
      <c r="I6">
        <f>1/26</f>
        <v>3.8461538461538464E-2</v>
      </c>
    </row>
    <row r="7" spans="1:61" x14ac:dyDescent="0.25">
      <c r="A7" t="s">
        <v>355</v>
      </c>
      <c r="B7" s="85">
        <v>25</v>
      </c>
      <c r="J7" t="s">
        <v>366</v>
      </c>
      <c r="K7">
        <f t="shared" ref="K7:AI7" si="3">($B$29*(0.95^K1))/(1+$B$11)^K1</f>
        <v>12061310.599340091</v>
      </c>
      <c r="L7">
        <f t="shared" si="3"/>
        <v>10847015.732828217</v>
      </c>
      <c r="M7">
        <f t="shared" si="3"/>
        <v>9754972.259371236</v>
      </c>
      <c r="N7">
        <f t="shared" si="3"/>
        <v>8772872.2927085515</v>
      </c>
      <c r="O7">
        <f t="shared" si="3"/>
        <v>7889647.0659091426</v>
      </c>
      <c r="P7">
        <f t="shared" si="3"/>
        <v>7095342.1807295736</v>
      </c>
      <c r="Q7">
        <f t="shared" si="3"/>
        <v>6381005.4164747456</v>
      </c>
      <c r="R7">
        <f t="shared" si="3"/>
        <v>5738585.8339101719</v>
      </c>
      <c r="S7">
        <f t="shared" si="3"/>
        <v>5160843.03707546</v>
      </c>
      <c r="T7">
        <f t="shared" si="3"/>
        <v>4641265.5703334017</v>
      </c>
      <c r="U7">
        <f t="shared" si="3"/>
        <v>4173997.5309478207</v>
      </c>
      <c r="V7">
        <f t="shared" si="3"/>
        <v>3753772.5700766137</v>
      </c>
      <c r="W7">
        <f t="shared" si="3"/>
        <v>3375854.5383374677</v>
      </c>
      <c r="X7">
        <f t="shared" si="3"/>
        <v>3035984.1069916161</v>
      </c>
      <c r="Y7">
        <f t="shared" si="3"/>
        <v>2730330.763139145</v>
      </c>
      <c r="Z7">
        <f t="shared" si="3"/>
        <v>2455449.6378872427</v>
      </c>
      <c r="AA7">
        <f t="shared" si="3"/>
        <v>2208242.6809228766</v>
      </c>
      <c r="AB7">
        <f t="shared" si="3"/>
        <v>1985923.7439075431</v>
      </c>
      <c r="AC7">
        <f t="shared" si="3"/>
        <v>1785987.1791661531</v>
      </c>
      <c r="AD7">
        <f t="shared" si="3"/>
        <v>1606179.5997612968</v>
      </c>
      <c r="AE7">
        <f t="shared" si="3"/>
        <v>1444474.482674523</v>
      </c>
      <c r="AF7">
        <f t="shared" si="3"/>
        <v>1299049.3288595604</v>
      </c>
      <c r="AG7">
        <f t="shared" si="3"/>
        <v>1168265.1227496404</v>
      </c>
      <c r="AH7">
        <f t="shared" si="3"/>
        <v>1050647.8597170999</v>
      </c>
      <c r="AI7">
        <f t="shared" si="3"/>
        <v>944871.93329033465</v>
      </c>
    </row>
    <row r="8" spans="1:61" x14ac:dyDescent="0.25">
      <c r="B8" s="85"/>
    </row>
    <row r="9" spans="1:61" x14ac:dyDescent="0.25">
      <c r="B9" s="85"/>
    </row>
    <row r="10" spans="1:61" x14ac:dyDescent="0.25">
      <c r="A10" t="s">
        <v>345</v>
      </c>
      <c r="B10" s="85">
        <f>B1*B3+B2*B4</f>
        <v>6.3500000000000001E-2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12</v>
      </c>
      <c r="W10">
        <v>13</v>
      </c>
      <c r="X10">
        <v>14</v>
      </c>
      <c r="Y10">
        <v>15</v>
      </c>
      <c r="Z10">
        <v>16</v>
      </c>
      <c r="AA10">
        <v>17</v>
      </c>
      <c r="AB10">
        <v>18</v>
      </c>
      <c r="AC10">
        <v>19</v>
      </c>
      <c r="AD10">
        <v>20</v>
      </c>
      <c r="AE10">
        <v>21</v>
      </c>
      <c r="AF10">
        <v>22</v>
      </c>
      <c r="AG10">
        <v>23</v>
      </c>
      <c r="AH10">
        <v>24</v>
      </c>
      <c r="AI10">
        <v>25</v>
      </c>
      <c r="AJ10">
        <v>26</v>
      </c>
      <c r="AK10">
        <v>27</v>
      </c>
      <c r="AL10">
        <v>28</v>
      </c>
      <c r="AM10">
        <v>29</v>
      </c>
      <c r="AN10">
        <v>30</v>
      </c>
      <c r="AO10">
        <v>31</v>
      </c>
      <c r="AP10">
        <v>32</v>
      </c>
      <c r="AQ10">
        <v>33</v>
      </c>
      <c r="AR10">
        <v>34</v>
      </c>
      <c r="AS10">
        <v>35</v>
      </c>
      <c r="AT10">
        <v>36</v>
      </c>
      <c r="AU10">
        <v>37</v>
      </c>
      <c r="AV10">
        <v>38</v>
      </c>
      <c r="AW10">
        <v>39</v>
      </c>
      <c r="AX10">
        <v>40</v>
      </c>
      <c r="AY10">
        <v>41</v>
      </c>
      <c r="AZ10">
        <v>42</v>
      </c>
      <c r="BA10">
        <v>43</v>
      </c>
      <c r="BB10">
        <v>44</v>
      </c>
      <c r="BC10">
        <v>45</v>
      </c>
      <c r="BD10">
        <v>46</v>
      </c>
      <c r="BE10">
        <v>47</v>
      </c>
      <c r="BF10">
        <v>48</v>
      </c>
      <c r="BG10">
        <v>49</v>
      </c>
      <c r="BH10">
        <v>50</v>
      </c>
      <c r="BI10">
        <v>51</v>
      </c>
    </row>
    <row r="11" spans="1:61" x14ac:dyDescent="0.25">
      <c r="A11" t="s">
        <v>346</v>
      </c>
      <c r="B11" s="85">
        <f>B1*B3*(1-B5)+B2*B4</f>
        <v>5.6349999999999997E-2</v>
      </c>
    </row>
    <row r="12" spans="1:61" x14ac:dyDescent="0.25">
      <c r="A12" t="s">
        <v>344</v>
      </c>
      <c r="B12" s="85">
        <f>SUM(K2:AI2)</f>
        <v>2.9935022573187515</v>
      </c>
    </row>
    <row r="13" spans="1:61" x14ac:dyDescent="0.25">
      <c r="A13" t="s">
        <v>348</v>
      </c>
      <c r="B13" s="85">
        <f>SUM(K3:AI3)</f>
        <v>2.0445981625824299</v>
      </c>
    </row>
    <row r="14" spans="1:61" x14ac:dyDescent="0.25">
      <c r="A14" t="s">
        <v>354</v>
      </c>
      <c r="B14" s="85">
        <f>B12+B13</f>
        <v>5.0381004199011814</v>
      </c>
      <c r="I14">
        <f>0.99^25</f>
        <v>0.77782135939914643</v>
      </c>
    </row>
    <row r="15" spans="1:61" x14ac:dyDescent="0.25">
      <c r="B15" s="84"/>
    </row>
    <row r="16" spans="1:61" x14ac:dyDescent="0.25">
      <c r="A16" t="s">
        <v>350</v>
      </c>
      <c r="B16" s="84">
        <f>'HB11 Model'!M4/'HB11 Model'!M1</f>
        <v>6.7171281085870796E-2</v>
      </c>
    </row>
    <row r="17" spans="1:8" x14ac:dyDescent="0.25">
      <c r="A17" t="s">
        <v>347</v>
      </c>
      <c r="B17" s="84">
        <f>'HB11 Model'!M1</f>
        <v>2438543756.3847342</v>
      </c>
    </row>
    <row r="18" spans="1:8" x14ac:dyDescent="0.25">
      <c r="A18" t="s">
        <v>349</v>
      </c>
      <c r="B18" s="84">
        <f>(B11*(1+B11)^B7)/((1+B11)^B7-1)</f>
        <v>7.5534438284290045E-2</v>
      </c>
    </row>
    <row r="19" spans="1:8" x14ac:dyDescent="0.25">
      <c r="A19" t="s">
        <v>353</v>
      </c>
      <c r="B19" s="84">
        <f>SUM(K5:AI5)*B18</f>
        <v>3.8461538461538547E-2</v>
      </c>
    </row>
    <row r="20" spans="1:8" x14ac:dyDescent="0.25">
      <c r="A20" t="s">
        <v>357</v>
      </c>
      <c r="B20" s="84">
        <f>B18/(1-B5)-(B5*B19)/(1-B5)</f>
        <v>8.8560051735527057E-2</v>
      </c>
    </row>
    <row r="21" spans="1:8" x14ac:dyDescent="0.25">
      <c r="A21" t="s">
        <v>363</v>
      </c>
      <c r="B21" s="84">
        <f>B22*B20</f>
        <v>1088015879.887392</v>
      </c>
      <c r="C21">
        <f>B21/'HB11 Model'!$C$24</f>
        <v>309.79036555349336</v>
      </c>
      <c r="F21">
        <f>(B11*(1+B11)^B7)/((1+B11)^B7-1)</f>
        <v>7.5534438284290045E-2</v>
      </c>
      <c r="H21">
        <f>F21*B30</f>
        <v>8411657.8880304154</v>
      </c>
    </row>
    <row r="22" spans="1:8" x14ac:dyDescent="0.25">
      <c r="A22" t="s">
        <v>365</v>
      </c>
      <c r="B22" s="84">
        <f>B17*(B13+B12)</f>
        <v>12285628322.989334</v>
      </c>
    </row>
    <row r="23" spans="1:8" x14ac:dyDescent="0.25">
      <c r="B23" s="84"/>
    </row>
    <row r="24" spans="1:8" x14ac:dyDescent="0.25">
      <c r="A24" t="s">
        <v>364</v>
      </c>
      <c r="B24" s="84">
        <f>'HB11 Model'!M9+'HB11 Model'!M10</f>
        <v>75659813.581428334</v>
      </c>
      <c r="G24">
        <f>1/F21</f>
        <v>13.238994327809598</v>
      </c>
      <c r="H24">
        <f>G24*F21</f>
        <v>1</v>
      </c>
    </row>
    <row r="25" spans="1:8" x14ac:dyDescent="0.25">
      <c r="A25" t="s">
        <v>359</v>
      </c>
      <c r="B25" s="84">
        <f>B24*((B11*(1+B11)^B7)/((1+B11)^B7-1))</f>
        <v>5714921.5195672885</v>
      </c>
    </row>
    <row r="26" spans="1:8" x14ac:dyDescent="0.25">
      <c r="A26" t="s">
        <v>359</v>
      </c>
      <c r="B26" s="84">
        <f>(1-ABS((1+B6)/(1+B11))^B7)/(B11-B6)</f>
        <v>20.852135095766101</v>
      </c>
    </row>
    <row r="27" spans="1:8" x14ac:dyDescent="0.25">
      <c r="A27" t="s">
        <v>358</v>
      </c>
      <c r="B27" s="84">
        <f>B26*B25</f>
        <v>119168315.587718</v>
      </c>
      <c r="C27">
        <f>B27/'HB11 Model'!$C$24</f>
        <v>33.930751132174734</v>
      </c>
    </row>
    <row r="28" spans="1:8" x14ac:dyDescent="0.25">
      <c r="B28" s="84"/>
    </row>
    <row r="29" spans="1:8" x14ac:dyDescent="0.25">
      <c r="A29" t="s">
        <v>360</v>
      </c>
      <c r="B29" s="84">
        <f>'HB11 Model'!M11</f>
        <v>13411542.580645161</v>
      </c>
    </row>
    <row r="30" spans="1:8" x14ac:dyDescent="0.25">
      <c r="A30" t="s">
        <v>361</v>
      </c>
      <c r="B30" s="84">
        <f>SUM(K7:AI7)</f>
        <v>111361891.06710953</v>
      </c>
    </row>
    <row r="31" spans="1:8" x14ac:dyDescent="0.25">
      <c r="A31" t="s">
        <v>362</v>
      </c>
      <c r="B31" s="84">
        <f>B30*(B11*(1+B11)^B7)/((1+B11)^B7-1)</f>
        <v>8411657.8880304154</v>
      </c>
      <c r="C31">
        <f>B31/'HB11 Model'!$C$24</f>
        <v>2.3950482894731002</v>
      </c>
    </row>
    <row r="32" spans="1:8" x14ac:dyDescent="0.25">
      <c r="B32" s="84"/>
    </row>
    <row r="33" spans="1:3" x14ac:dyDescent="0.25">
      <c r="A33" t="s">
        <v>28</v>
      </c>
      <c r="B33" s="83">
        <f>B31+B21+B27</f>
        <v>1215595853.3631406</v>
      </c>
      <c r="C33">
        <f>B33/'HB11 Model'!C24</f>
        <v>346.11616497514126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BFF-1F7D-0943-8CDB-7382998B2096}">
  <dimension ref="A1:EV313"/>
  <sheetViews>
    <sheetView topLeftCell="A139" workbookViewId="0">
      <selection activeCell="DR319" sqref="DR319"/>
    </sheetView>
  </sheetViews>
  <sheetFormatPr defaultColWidth="10.85546875" defaultRowHeight="15" x14ac:dyDescent="0.25"/>
  <cols>
    <col min="1" max="1" width="11.42578125" bestFit="1" customWidth="1"/>
    <col min="2" max="3" width="10.85546875" bestFit="1" customWidth="1"/>
    <col min="4" max="4" width="21.140625" customWidth="1"/>
    <col min="5" max="5" width="22.42578125" customWidth="1"/>
    <col min="6" max="6" width="26.85546875" bestFit="1" customWidth="1"/>
    <col min="7" max="102" width="10.85546875" bestFit="1" customWidth="1"/>
    <col min="103" max="103" width="10.85546875" customWidth="1"/>
  </cols>
  <sheetData>
    <row r="1" spans="1:22" x14ac:dyDescent="0.25">
      <c r="A1" t="s">
        <v>10</v>
      </c>
      <c r="V1" t="s">
        <v>161</v>
      </c>
    </row>
    <row r="2" spans="1:22" x14ac:dyDescent="0.25">
      <c r="A2" t="str" cm="1">
        <f t="array" aca="1" ref="A2:A151" ca="1">TRANSPOSE(A313:ET313)</f>
        <v>Parameter</v>
      </c>
      <c r="V2" t="s">
        <v>162</v>
      </c>
    </row>
    <row r="3" spans="1:22" x14ac:dyDescent="0.25">
      <c r="A3" t="str">
        <f ca="1"/>
        <v>Parameter</v>
      </c>
      <c r="V3" s="4" t="s">
        <v>163</v>
      </c>
    </row>
    <row r="4" spans="1:22" x14ac:dyDescent="0.25">
      <c r="A4" t="str">
        <f ca="1"/>
        <v>=(1400*Net Energy Output*1000)/10^6</v>
      </c>
      <c r="V4" s="4" t="s">
        <v>164</v>
      </c>
    </row>
    <row r="5" spans="1:22" x14ac:dyDescent="0.25">
      <c r="A5" t="str">
        <f ca="1"/>
        <v>Parameter</v>
      </c>
      <c r="V5" s="4" t="s">
        <v>165</v>
      </c>
    </row>
    <row r="6" spans="1:22" x14ac:dyDescent="0.25">
      <c r="A6" t="str">
        <f ca="1"/>
        <v>=Total Laser Energy per Pulse*Repetition Rate</v>
      </c>
      <c r="V6" s="4" t="s">
        <v>166</v>
      </c>
    </row>
    <row r="7" spans="1:22" x14ac:dyDescent="0.25">
      <c r="A7" t="str">
        <f ca="1"/>
        <v>=Laser Energy Output/(Laser Efficiency)</v>
      </c>
      <c r="V7" s="4" t="s">
        <v>167</v>
      </c>
    </row>
    <row r="8" spans="1:22" x14ac:dyDescent="0.25">
      <c r="A8" t="str">
        <f ca="1"/>
        <v>=IF(X-factor=0,Laser Energy Output*Target Gain (Q),Laser Energy Output*Target Gain (Q)*Increased Gain by X-factor)</v>
      </c>
      <c r="V8" s="4" t="s">
        <v>168</v>
      </c>
    </row>
    <row r="9" spans="1:22" x14ac:dyDescent="0.25">
      <c r="A9" t="str">
        <f ca="1"/>
        <v>Parameter</v>
      </c>
      <c r="V9" s="4" t="s">
        <v>169</v>
      </c>
    </row>
    <row r="10" spans="1:22" x14ac:dyDescent="0.25">
      <c r="A10" t="str">
        <f ca="1"/>
        <v>Parameter</v>
      </c>
      <c r="V10" s="4" t="s">
        <v>170</v>
      </c>
    </row>
    <row r="11" spans="1:22" x14ac:dyDescent="0.25">
      <c r="A11" t="str">
        <f ca="1"/>
        <v>Parameter</v>
      </c>
      <c r="V11" s="4" t="s">
        <v>171</v>
      </c>
    </row>
    <row r="12" spans="1:22" x14ac:dyDescent="0.25">
      <c r="A12" t="str">
        <f ca="1"/>
        <v>Parameter</v>
      </c>
      <c r="V12" s="4" t="s">
        <v>172</v>
      </c>
    </row>
    <row r="13" spans="1:22" x14ac:dyDescent="0.25">
      <c r="A13" t="str">
        <f ca="1"/>
        <v>Parameter</v>
      </c>
      <c r="V13" s="4" t="s">
        <v>173</v>
      </c>
    </row>
    <row r="14" spans="1:22" x14ac:dyDescent="0.25">
      <c r="A14" t="str">
        <f ca="1"/>
        <v>=Gross Energy Output /Laser Energy Input</v>
      </c>
      <c r="V14" s="4" t="s">
        <v>174</v>
      </c>
    </row>
    <row r="15" spans="1:22" x14ac:dyDescent="0.25">
      <c r="A15" t="str">
        <f ca="1"/>
        <v>=Thermal Reaction Energy Output*Electricity Generator Efficiency</v>
      </c>
      <c r="V15" s="4" t="s">
        <v>175</v>
      </c>
    </row>
    <row r="16" spans="1:22" x14ac:dyDescent="0.25">
      <c r="A16" t="str">
        <f ca="1"/>
        <v>Parameter</v>
      </c>
      <c r="V16" s="4" t="s">
        <v>176</v>
      </c>
    </row>
    <row r="17" spans="1:22" x14ac:dyDescent="0.25">
      <c r="A17" t="str">
        <f ca="1"/>
        <v>Parameter</v>
      </c>
      <c r="V17" s="4" t="s">
        <v>177</v>
      </c>
    </row>
    <row r="18" spans="1:22" x14ac:dyDescent="0.25">
      <c r="A18" t="str">
        <f ca="1"/>
        <v>Parameter</v>
      </c>
      <c r="V18" s="4" t="s">
        <v>178</v>
      </c>
    </row>
    <row r="19" spans="1:22" x14ac:dyDescent="0.25">
      <c r="A19" t="str">
        <f ca="1"/>
        <v>=Laser Energy Input+Cooling System Energy Consumption+Vacuum System Power Usage</v>
      </c>
      <c r="V19" s="4" t="s">
        <v>179</v>
      </c>
    </row>
    <row r="20" spans="1:22" x14ac:dyDescent="0.25">
      <c r="A20" t="str">
        <f ca="1"/>
        <v>=Total Reactor Energy Consumption*Electricity Rate</v>
      </c>
      <c r="V20" s="4" t="s">
        <v>180</v>
      </c>
    </row>
    <row r="21" spans="1:22" x14ac:dyDescent="0.25">
      <c r="A21" t="str">
        <f ca="1"/>
        <v>=Gross Energy Output -Total Reactor Energy Consumption</v>
      </c>
      <c r="V21" s="4" t="s">
        <v>181</v>
      </c>
    </row>
    <row r="22" spans="1:22" x14ac:dyDescent="0.25">
      <c r="A22" t="str">
        <f ca="1"/>
        <v>=365*24*Duty Cycle (Uptime)</v>
      </c>
      <c r="V22" s="4" t="s">
        <v>182</v>
      </c>
    </row>
    <row r="23" spans="1:22" x14ac:dyDescent="0.25">
      <c r="A23" t="str">
        <f ca="1"/>
        <v>=Net Energy Output*Hours in Operation per Year</v>
      </c>
      <c r="V23" s="4" t="s">
        <v>183</v>
      </c>
    </row>
    <row r="24" spans="1:22" x14ac:dyDescent="0.25">
      <c r="A24" t="str">
        <f ca="1"/>
        <v>=Required Targets per Year/(1-Production Failure Rate )</v>
      </c>
      <c r="V24" s="4" t="s">
        <v>184</v>
      </c>
    </row>
    <row r="25" spans="1:22" x14ac:dyDescent="0.25">
      <c r="A25" t="str">
        <f ca="1"/>
        <v>=Repetition Rate*Duty Cycle (Uptime)*365*24*3600</v>
      </c>
      <c r="V25" s="4" t="s">
        <v>185</v>
      </c>
    </row>
    <row r="26" spans="1:22" x14ac:dyDescent="0.25">
      <c r="A26" t="str">
        <f ca="1"/>
        <v>Parameter</v>
      </c>
      <c r="V26" s="4" t="s">
        <v>186</v>
      </c>
    </row>
    <row r="27" spans="1:22" x14ac:dyDescent="0.25">
      <c r="A27" t="str">
        <f ca="1"/>
        <v>=Total Cost per Pellet +Total Cost per Target with X-factor+Total Cost per Capacitive Coil and Hydrogen Cone+Final Assembly Cost per Target</v>
      </c>
      <c r="V27" s="4" t="s">
        <v>187</v>
      </c>
    </row>
    <row r="28" spans="1:22" x14ac:dyDescent="0.25">
      <c r="A28" t="str">
        <f ca="1"/>
        <v xml:space="preserve">=Fuel Pellet Mass*(Fuel Pellet Percentage Boron Nitride (h-BN)*Cost of Boron Nitride (h-BN))/(1000)+Cost of Manufacturing per Pellet </v>
      </c>
      <c r="V28" s="4" t="s">
        <v>188</v>
      </c>
    </row>
    <row r="29" spans="1:22" x14ac:dyDescent="0.25">
      <c r="A29" t="str">
        <f ca="1"/>
        <v>Parameter</v>
      </c>
      <c r="V29" s="4" t="s">
        <v>189</v>
      </c>
    </row>
    <row r="30" spans="1:22" x14ac:dyDescent="0.25">
      <c r="A30" t="str">
        <f ca="1"/>
        <v>Parameter</v>
      </c>
      <c r="V30" s="4" t="s">
        <v>190</v>
      </c>
    </row>
    <row r="31" spans="1:22" x14ac:dyDescent="0.25">
      <c r="A31" t="str">
        <f ca="1"/>
        <v>Parameter</v>
      </c>
      <c r="V31" s="4" t="s">
        <v>191</v>
      </c>
    </row>
    <row r="32" spans="1:22" x14ac:dyDescent="0.25">
      <c r="A32" t="str">
        <f ca="1"/>
        <v>Parameter</v>
      </c>
      <c r="V32" s="4" t="s">
        <v>192</v>
      </c>
    </row>
    <row r="33" spans="1:22" x14ac:dyDescent="0.25">
      <c r="A33" t="str">
        <f ca="1"/>
        <v>Parameter</v>
      </c>
      <c r="V33" s="4" t="s">
        <v>193</v>
      </c>
    </row>
    <row r="34" spans="1:22" x14ac:dyDescent="0.25">
      <c r="A34" t="str">
        <f ca="1"/>
        <v>Parameter</v>
      </c>
      <c r="V34" s="4" t="s">
        <v>194</v>
      </c>
    </row>
    <row r="35" spans="1:22" x14ac:dyDescent="0.25">
      <c r="A35" t="str">
        <f ca="1"/>
        <v>Parameter</v>
      </c>
      <c r="V35" s="4" t="s">
        <v>195</v>
      </c>
    </row>
    <row r="36" spans="1:22" x14ac:dyDescent="0.25">
      <c r="A36" t="str">
        <f ca="1"/>
        <v>=X-factor*(Total Cost of X-factor)</v>
      </c>
      <c r="V36" s="4" t="s">
        <v>196</v>
      </c>
    </row>
    <row r="37" spans="1:22" x14ac:dyDescent="0.25">
      <c r="A37" t="str">
        <f ca="1"/>
        <v>Parameter</v>
      </c>
      <c r="V37" s="4" t="s">
        <v>197</v>
      </c>
    </row>
    <row r="38" spans="1:22" x14ac:dyDescent="0.25">
      <c r="A38" t="str">
        <f ca="1"/>
        <v>Parameter</v>
      </c>
      <c r="V38" s="4" t="s">
        <v>198</v>
      </c>
    </row>
    <row r="39" spans="1:22" x14ac:dyDescent="0.25">
      <c r="A39" t="str">
        <f ca="1"/>
        <v>=Capacitive Coil and Hydrogen Cone*(Total Material Cost per Capacitive Coil and Hydrogen Cone+Cost of Manufacturing per Capacitive Coil and Hydrogen Cone)</v>
      </c>
      <c r="V39" s="4" t="s">
        <v>199</v>
      </c>
    </row>
    <row r="40" spans="1:22" x14ac:dyDescent="0.25">
      <c r="A40" t="str">
        <f ca="1"/>
        <v>=0.04+(Hydrogen Precursor Mass*Cost of Hydrogen)/(1000)</v>
      </c>
      <c r="V40" s="4" t="s">
        <v>200</v>
      </c>
    </row>
    <row r="41" spans="1:22" x14ac:dyDescent="0.25">
      <c r="A41" t="str">
        <f ca="1"/>
        <v>Parameter</v>
      </c>
      <c r="V41" s="4" t="s">
        <v>201</v>
      </c>
    </row>
    <row r="42" spans="1:22" x14ac:dyDescent="0.25">
      <c r="A42" t="str">
        <f ca="1"/>
        <v>Parameter</v>
      </c>
      <c r="V42" s="4" t="s">
        <v>202</v>
      </c>
    </row>
    <row r="43" spans="1:22" x14ac:dyDescent="0.25">
      <c r="A43" t="str">
        <f ca="1"/>
        <v>Parameter</v>
      </c>
      <c r="V43" s="4" t="s">
        <v>203</v>
      </c>
    </row>
    <row r="44" spans="1:22" x14ac:dyDescent="0.25">
      <c r="A44" t="str">
        <f ca="1"/>
        <v>Parameter</v>
      </c>
      <c r="V44" s="4" t="s">
        <v>204</v>
      </c>
    </row>
    <row r="45" spans="1:22" x14ac:dyDescent="0.25">
      <c r="A45" t="e">
        <f ca="1"/>
        <v>#N/A</v>
      </c>
      <c r="V45" s="4" t="s">
        <v>205</v>
      </c>
    </row>
    <row r="46" spans="1:22" x14ac:dyDescent="0.25">
      <c r="A46" t="str">
        <f ca="1"/>
        <v>=Manufacturing Overhead Costs+Fuel Target Production per Year*(Total Cost per Target )</v>
      </c>
      <c r="V46" s="4" t="s">
        <v>206</v>
      </c>
    </row>
    <row r="47" spans="1:22" x14ac:dyDescent="0.25">
      <c r="A47" t="str">
        <f ca="1"/>
        <v>Parameter</v>
      </c>
      <c r="V47" s="4" t="s">
        <v>207</v>
      </c>
    </row>
    <row r="48" spans="1:22" x14ac:dyDescent="0.25">
      <c r="A48" t="str">
        <f ca="1"/>
        <v>Parameter</v>
      </c>
      <c r="V48" s="4" t="s">
        <v>208</v>
      </c>
    </row>
    <row r="49" spans="1:22" x14ac:dyDescent="0.25">
      <c r="A49" t="str">
        <f ca="1"/>
        <v>Parameter</v>
      </c>
      <c r="V49" s="4" t="s">
        <v>209</v>
      </c>
    </row>
    <row r="50" spans="1:22" x14ac:dyDescent="0.25">
      <c r="A50" t="str">
        <f ca="1"/>
        <v>Parameter</v>
      </c>
      <c r="V50" s="4" t="s">
        <v>210</v>
      </c>
    </row>
    <row r="51" spans="1:22" x14ac:dyDescent="0.25">
      <c r="A51" t="str">
        <f ca="1"/>
        <v>Parameter</v>
      </c>
      <c r="V51" s="4" t="s">
        <v>211</v>
      </c>
    </row>
    <row r="52" spans="1:22" x14ac:dyDescent="0.25">
      <c r="A52" t="str">
        <f ca="1"/>
        <v>Parameter</v>
      </c>
      <c r="V52" s="4" t="s">
        <v>212</v>
      </c>
    </row>
    <row r="53" spans="1:22" x14ac:dyDescent="0.25">
      <c r="A53" t="str">
        <f ca="1"/>
        <v>Parameter</v>
      </c>
      <c r="V53" s="4" t="s">
        <v>213</v>
      </c>
    </row>
    <row r="54" spans="1:22" x14ac:dyDescent="0.25">
      <c r="A54" t="str">
        <f ca="1"/>
        <v>=(Total Cost of Fuel Storage+Cost of Fuel Delivery Robot)/10^6</v>
      </c>
      <c r="V54" s="4" t="s">
        <v>214</v>
      </c>
    </row>
    <row r="55" spans="1:22" x14ac:dyDescent="0.25">
      <c r="A55" t="str">
        <f ca="1"/>
        <v>=Repetition Rate*((Duty Cycle (Uptime)*24)*3600)*Required Redundancy</v>
      </c>
      <c r="V55" s="4" t="s">
        <v>215</v>
      </c>
    </row>
    <row r="56" spans="1:22" x14ac:dyDescent="0.25">
      <c r="A56" t="str">
        <f ca="1"/>
        <v>Parameter</v>
      </c>
      <c r="V56" s="4" t="s">
        <v>216</v>
      </c>
    </row>
    <row r="57" spans="1:22" x14ac:dyDescent="0.25">
      <c r="A57" t="str">
        <f ca="1"/>
        <v>Parameter</v>
      </c>
      <c r="V57" s="4" t="s">
        <v>217</v>
      </c>
    </row>
    <row r="58" spans="1:22" x14ac:dyDescent="0.25">
      <c r="A58" t="str">
        <f ca="1"/>
        <v>Parameter</v>
      </c>
      <c r="V58" s="4" t="s">
        <v>218</v>
      </c>
    </row>
    <row r="59" spans="1:22" x14ac:dyDescent="0.25">
      <c r="A59" t="str">
        <f ca="1"/>
        <v>Parameter</v>
      </c>
      <c r="V59" s="4" t="s">
        <v>219</v>
      </c>
    </row>
    <row r="60" spans="1:22" x14ac:dyDescent="0.25">
      <c r="A60" t="str">
        <f ca="1"/>
        <v>=ROUNDDOWN(Number of Years in Service/Turbine Replacement Interval,0)*Turbine Generators Replacement Cost+Diode Replacement Cost*Total Laser Energy per Pulse*Repetition Rate*ROUNDDOWN(Number of Years in Service/Diode Replacement Interval,0)+Lifetime Wall Replacement Cost+Total Coolant Cost*10^6*ROUNDDOWN(Number of Years in Service/Coolant Replacement Interval,0)+Yearly Regular Maintenance Cost*Number of Years in Service</v>
      </c>
      <c r="V60" s="4" t="s">
        <v>220</v>
      </c>
    </row>
    <row r="61" spans="1:22" x14ac:dyDescent="0.25">
      <c r="A61" t="str">
        <f ca="1"/>
        <v>Parameter</v>
      </c>
      <c r="V61" s="4" t="s">
        <v>221</v>
      </c>
    </row>
    <row r="62" spans="1:22" x14ac:dyDescent="0.25">
      <c r="A62" t="str">
        <f ca="1"/>
        <v>=Cost of Maintenance per kWh*1000*Yearly Net Energy Output</v>
      </c>
      <c r="V62" s="4" t="s">
        <v>222</v>
      </c>
    </row>
    <row r="63" spans="1:22" x14ac:dyDescent="0.25">
      <c r="A63" t="str">
        <f ca="1"/>
        <v>Parameter</v>
      </c>
      <c r="V63" s="4" t="s">
        <v>223</v>
      </c>
    </row>
    <row r="64" spans="1:22" x14ac:dyDescent="0.25">
      <c r="A64" t="str">
        <f ca="1"/>
        <v>Parameter</v>
      </c>
      <c r="V64" s="4" t="s">
        <v>224</v>
      </c>
    </row>
    <row r="65" spans="1:22" x14ac:dyDescent="0.25">
      <c r="A65" t="str">
        <f ca="1"/>
        <v>Parameter</v>
      </c>
      <c r="V65" s="4" t="s">
        <v>225</v>
      </c>
    </row>
    <row r="66" spans="1:22" x14ac:dyDescent="0.25">
      <c r="A66" t="str">
        <f ca="1"/>
        <v>Parameter</v>
      </c>
      <c r="V66" s="4" t="s">
        <v>226</v>
      </c>
    </row>
    <row r="67" spans="1:22" x14ac:dyDescent="0.25">
      <c r="A67" t="str">
        <f ca="1"/>
        <v>Parameter</v>
      </c>
      <c r="V67" s="4" t="s">
        <v>227</v>
      </c>
    </row>
    <row r="68" spans="1:22" x14ac:dyDescent="0.25">
      <c r="A68" t="str">
        <f ca="1"/>
        <v>Parameter</v>
      </c>
      <c r="V68" s="4" t="s">
        <v>228</v>
      </c>
    </row>
    <row r="69" spans="1:22" x14ac:dyDescent="0.25">
      <c r="A69" t="str">
        <f ca="1"/>
        <v>Parameter</v>
      </c>
      <c r="V69" s="4" t="s">
        <v>229</v>
      </c>
    </row>
    <row r="70" spans="1:22" x14ac:dyDescent="0.25">
      <c r="A70" t="str">
        <f ca="1"/>
        <v>Parameter</v>
      </c>
      <c r="V70" s="4" t="s">
        <v>230</v>
      </c>
    </row>
    <row r="71" spans="1:22" x14ac:dyDescent="0.25">
      <c r="A71" t="str">
        <f ca="1"/>
        <v>Parameter</v>
      </c>
      <c r="V71" s="4" t="s">
        <v>231</v>
      </c>
    </row>
    <row r="72" spans="1:22" x14ac:dyDescent="0.25">
      <c r="A72" t="str">
        <f ca="1"/>
        <v>Parameter</v>
      </c>
      <c r="V72" s="4" t="s">
        <v>232</v>
      </c>
    </row>
    <row r="73" spans="1:22" x14ac:dyDescent="0.25">
      <c r="A73" t="str">
        <f ca="1"/>
        <v>Parameter</v>
      </c>
      <c r="V73" s="4" t="s">
        <v>233</v>
      </c>
    </row>
    <row r="74" spans="1:22" x14ac:dyDescent="0.25">
      <c r="A74" t="str">
        <f ca="1"/>
        <v>=(Land Cost+Reactor Building Cost+Turbine Building Cost+Cooling Tower System Cost+Power Supply and Energy Storage Cost+Ventilation Stack Cost+Miscellaneous Buildings Cost+Laser Construction Cost)</v>
      </c>
      <c r="V74" s="4" t="s">
        <v>234</v>
      </c>
    </row>
    <row r="75" spans="1:22" x14ac:dyDescent="0.25">
      <c r="A75" t="str">
        <f ca="1"/>
        <v>Parameter</v>
      </c>
      <c r="V75" s="4" t="s">
        <v>235</v>
      </c>
    </row>
    <row r="76" spans="1:22" x14ac:dyDescent="0.25">
      <c r="A76" t="str">
        <f ca="1"/>
        <v>Parameter</v>
      </c>
      <c r="V76" s="4" t="s">
        <v>236</v>
      </c>
    </row>
    <row r="77" spans="1:22" x14ac:dyDescent="0.25">
      <c r="A77" t="str">
        <f ca="1"/>
        <v>=Indirect Construction Cost+Direct Construction Cost</v>
      </c>
      <c r="V77" s="4" t="s">
        <v>237</v>
      </c>
    </row>
    <row r="78" spans="1:22" x14ac:dyDescent="0.25">
      <c r="A78" t="str">
        <f ca="1"/>
        <v>Parameter</v>
      </c>
      <c r="V78" s="4" t="s">
        <v>238</v>
      </c>
    </row>
    <row r="79" spans="1:22" x14ac:dyDescent="0.25">
      <c r="A79" t="str">
        <f ca="1"/>
        <v>=Decommissioning Cost Coefficient*Direct Construction Cost</v>
      </c>
      <c r="V79" s="4" t="s">
        <v>239</v>
      </c>
    </row>
    <row r="80" spans="1:22" x14ac:dyDescent="0.25">
      <c r="A80" t="str">
        <f ca="1"/>
        <v>Parameter</v>
      </c>
      <c r="V80" s="4" t="s">
        <v>240</v>
      </c>
    </row>
    <row r="81" spans="1:22" x14ac:dyDescent="0.25">
      <c r="A81" t="str">
        <f ca="1"/>
        <v>Parameter</v>
      </c>
      <c r="V81" s="4" t="s">
        <v>241</v>
      </c>
    </row>
    <row r="82" spans="1:22" x14ac:dyDescent="0.25">
      <c r="A82" t="str">
        <f ca="1"/>
        <v>Parameter</v>
      </c>
      <c r="V82" s="4" t="s">
        <v>242</v>
      </c>
    </row>
    <row r="83" spans="1:22" x14ac:dyDescent="0.25">
      <c r="A83" t="str">
        <f ca="1"/>
        <v>=32*(Thermal Reaction Energy Output/2605)</v>
      </c>
      <c r="V83" s="4" t="s">
        <v>243</v>
      </c>
    </row>
    <row r="84" spans="1:22" x14ac:dyDescent="0.25">
      <c r="A84" t="str">
        <f ca="1"/>
        <v>Parameter</v>
      </c>
      <c r="V84" s="4" t="s">
        <v>244</v>
      </c>
    </row>
    <row r="85" spans="1:22" x14ac:dyDescent="0.25">
      <c r="A85" t="str">
        <f ca="1"/>
        <v>Parameter</v>
      </c>
      <c r="V85" s="4" t="s">
        <v>245</v>
      </c>
    </row>
    <row r="86" spans="1:22" x14ac:dyDescent="0.25">
      <c r="A86" t="str">
        <f ca="1"/>
        <v>=(Coolant Volume*Coolant Density*Coolant Cost)/10^6</v>
      </c>
      <c r="V86" s="4" t="s">
        <v>246</v>
      </c>
    </row>
    <row r="87" spans="1:22" x14ac:dyDescent="0.25">
      <c r="A87" t="str">
        <f ca="1"/>
        <v>=Thermal Reaction Energy Output*10^6/Mixed-mean Coolant Temperature Rise/Specific Heat of Coolant</v>
      </c>
      <c r="V87" s="4" t="s">
        <v>247</v>
      </c>
    </row>
    <row r="88" spans="1:22" x14ac:dyDescent="0.25">
      <c r="A88" t="str">
        <f ca="1"/>
        <v>Parameter</v>
      </c>
      <c r="V88" s="4" t="s">
        <v>248</v>
      </c>
    </row>
    <row r="89" spans="1:22" x14ac:dyDescent="0.25">
      <c r="A89" t="str">
        <f ca="1"/>
        <v>Parameter</v>
      </c>
      <c r="V89" s="4" t="s">
        <v>249</v>
      </c>
    </row>
    <row r="90" spans="1:22" x14ac:dyDescent="0.25">
      <c r="A90" t="str">
        <f ca="1"/>
        <v>Parameter</v>
      </c>
      <c r="V90" s="4" t="s">
        <v>250</v>
      </c>
    </row>
    <row r="91" spans="1:22" x14ac:dyDescent="0.25">
      <c r="A91" t="str">
        <f ca="1"/>
        <v>Parameter</v>
      </c>
      <c r="V91" s="4" t="s">
        <v>251</v>
      </c>
    </row>
    <row r="92" spans="1:22" x14ac:dyDescent="0.25">
      <c r="A92" t="str">
        <f ca="1"/>
        <v>=Number of Staff*Average Hourly Wage</v>
      </c>
      <c r="V92" s="4" t="s">
        <v>252</v>
      </c>
    </row>
    <row r="93" spans="1:22" x14ac:dyDescent="0.25">
      <c r="A93" t="str">
        <f ca="1"/>
        <v>=Hourly Personnel Cost*7.6*7*52.18</v>
      </c>
      <c r="V93" s="4" t="s">
        <v>253</v>
      </c>
    </row>
    <row r="94" spans="1:22" x14ac:dyDescent="0.25">
      <c r="A94" t="str">
        <f ca="1"/>
        <v>Parameter</v>
      </c>
      <c r="V94" s="4" t="s">
        <v>254</v>
      </c>
    </row>
    <row r="95" spans="1:22" x14ac:dyDescent="0.25">
      <c r="A95" t="str">
        <f ca="1"/>
        <v>Parameter</v>
      </c>
      <c r="V95" s="4" t="s">
        <v>255</v>
      </c>
    </row>
    <row r="96" spans="1:22" x14ac:dyDescent="0.25">
      <c r="A96" t="str">
        <f ca="1"/>
        <v>Parameter</v>
      </c>
      <c r="V96" s="4" t="s">
        <v>256</v>
      </c>
    </row>
    <row r="97" spans="1:22" x14ac:dyDescent="0.25">
      <c r="A97" t="str">
        <f ca="1"/>
        <v>Parameter</v>
      </c>
      <c r="V97" s="4" t="s">
        <v>257</v>
      </c>
    </row>
    <row r="98" spans="1:22" x14ac:dyDescent="0.25">
      <c r="A98" t="str">
        <f ca="1"/>
        <v>Parameter</v>
      </c>
      <c r="V98" s="4" t="s">
        <v>258</v>
      </c>
    </row>
    <row r="99" spans="1:22" x14ac:dyDescent="0.25">
      <c r="A99" t="str">
        <f ca="1"/>
        <v>Parameter</v>
      </c>
      <c r="V99" s="4" t="s">
        <v>259</v>
      </c>
    </row>
    <row r="100" spans="1:22" x14ac:dyDescent="0.25">
      <c r="A100" t="str">
        <f ca="1"/>
        <v>=PI()*Height of Vacuum Vessel*(Radius of Vacuum Vessel^2-(Radius of Vacuum Vessel-Wall Thickness of Vacuum Vessel)^2)*Density of Vacuum Vessel Material</v>
      </c>
      <c r="V100" s="4" t="s">
        <v>260</v>
      </c>
    </row>
    <row r="101" spans="1:22" x14ac:dyDescent="0.25">
      <c r="A101" t="str">
        <f ca="1"/>
        <v>Parameter</v>
      </c>
      <c r="V101" s="4" t="s">
        <v>261</v>
      </c>
    </row>
    <row r="102" spans="1:22" x14ac:dyDescent="0.25">
      <c r="A102" t="str">
        <f ca="1"/>
        <v>=(90.69*Mass of Vacuum Vessel + Shielding Material Costs for Vacuum Vessel + 13.04*Mass Flow Rate*112.32)/10^6</v>
      </c>
      <c r="V102" s="4" t="s">
        <v>262</v>
      </c>
    </row>
    <row r="103" spans="1:22" x14ac:dyDescent="0.25">
      <c r="A103" t="str">
        <f ca="1"/>
        <v>0</v>
      </c>
      <c r="V103" s="4" t="s">
        <v>263</v>
      </c>
    </row>
    <row r="104" spans="1:22" x14ac:dyDescent="0.25">
      <c r="A104" t="str">
        <f ca="1"/>
        <v>0</v>
      </c>
      <c r="V104" s="4" t="s">
        <v>264</v>
      </c>
    </row>
    <row r="105" spans="1:22" x14ac:dyDescent="0.25">
      <c r="A105" t="str">
        <f ca="1"/>
        <v>0</v>
      </c>
      <c r="V105" s="4" t="s">
        <v>265</v>
      </c>
    </row>
    <row r="106" spans="1:22" x14ac:dyDescent="0.25">
      <c r="A106" t="str">
        <f ca="1"/>
        <v>0</v>
      </c>
      <c r="V106" s="4" t="s">
        <v>266</v>
      </c>
    </row>
    <row r="107" spans="1:22" x14ac:dyDescent="0.25">
      <c r="A107" t="str">
        <f ca="1"/>
        <v>0</v>
      </c>
      <c r="V107" s="4" t="s">
        <v>267</v>
      </c>
    </row>
    <row r="108" spans="1:22" x14ac:dyDescent="0.25">
      <c r="A108" t="str">
        <f ca="1"/>
        <v>0</v>
      </c>
      <c r="V108" s="4" t="s">
        <v>268</v>
      </c>
    </row>
    <row r="109" spans="1:22" x14ac:dyDescent="0.25">
      <c r="A109" t="str">
        <f ca="1"/>
        <v>0</v>
      </c>
      <c r="V109" s="4" t="s">
        <v>269</v>
      </c>
    </row>
    <row r="110" spans="1:22" x14ac:dyDescent="0.25">
      <c r="A110" t="str">
        <f ca="1"/>
        <v>0</v>
      </c>
      <c r="V110" s="4" t="s">
        <v>270</v>
      </c>
    </row>
    <row r="111" spans="1:22" x14ac:dyDescent="0.25">
      <c r="A111" t="str">
        <f ca="1"/>
        <v>0</v>
      </c>
      <c r="V111" s="4" t="s">
        <v>271</v>
      </c>
    </row>
    <row r="112" spans="1:22" x14ac:dyDescent="0.25">
      <c r="A112" t="str">
        <f ca="1"/>
        <v>0</v>
      </c>
      <c r="V112" s="4" t="s">
        <v>272</v>
      </c>
    </row>
    <row r="113" spans="1:22" x14ac:dyDescent="0.25">
      <c r="A113" t="str">
        <f ca="1"/>
        <v>0</v>
      </c>
      <c r="V113" s="4" t="s">
        <v>273</v>
      </c>
    </row>
    <row r="114" spans="1:22" x14ac:dyDescent="0.25">
      <c r="A114" t="str">
        <f ca="1"/>
        <v>0</v>
      </c>
      <c r="V114" s="4" t="s">
        <v>274</v>
      </c>
    </row>
    <row r="115" spans="1:22" x14ac:dyDescent="0.25">
      <c r="A115" t="str">
        <f ca="1"/>
        <v>0</v>
      </c>
      <c r="V115" s="4" t="s">
        <v>275</v>
      </c>
    </row>
    <row r="116" spans="1:22" x14ac:dyDescent="0.25">
      <c r="A116" t="str">
        <f ca="1"/>
        <v>0</v>
      </c>
      <c r="V116" s="4" t="s">
        <v>276</v>
      </c>
    </row>
    <row r="117" spans="1:22" x14ac:dyDescent="0.25">
      <c r="A117" t="str">
        <f ca="1"/>
        <v>0</v>
      </c>
      <c r="V117" s="4" t="s">
        <v>277</v>
      </c>
    </row>
    <row r="118" spans="1:22" x14ac:dyDescent="0.25">
      <c r="A118" t="str">
        <f ca="1"/>
        <v>0</v>
      </c>
      <c r="V118" s="4" t="s">
        <v>278</v>
      </c>
    </row>
    <row r="119" spans="1:22" x14ac:dyDescent="0.25">
      <c r="A119" t="str">
        <f ca="1"/>
        <v>0</v>
      </c>
      <c r="V119" s="4" t="s">
        <v>279</v>
      </c>
    </row>
    <row r="120" spans="1:22" x14ac:dyDescent="0.25">
      <c r="A120" t="str">
        <f ca="1"/>
        <v>0</v>
      </c>
      <c r="V120" s="4" t="s">
        <v>280</v>
      </c>
    </row>
    <row r="121" spans="1:22" x14ac:dyDescent="0.25">
      <c r="A121" t="str">
        <f ca="1"/>
        <v>0</v>
      </c>
      <c r="V121" s="4" t="s">
        <v>281</v>
      </c>
    </row>
    <row r="122" spans="1:22" x14ac:dyDescent="0.25">
      <c r="A122" t="str">
        <f ca="1"/>
        <v>0</v>
      </c>
      <c r="V122" s="4" t="s">
        <v>282</v>
      </c>
    </row>
    <row r="123" spans="1:22" x14ac:dyDescent="0.25">
      <c r="A123" t="str">
        <f ca="1"/>
        <v>0</v>
      </c>
      <c r="V123" s="4" t="s">
        <v>283</v>
      </c>
    </row>
    <row r="124" spans="1:22" x14ac:dyDescent="0.25">
      <c r="A124" t="str">
        <f ca="1"/>
        <v>0</v>
      </c>
      <c r="V124" s="4" t="s">
        <v>284</v>
      </c>
    </row>
    <row r="125" spans="1:22" x14ac:dyDescent="0.25">
      <c r="A125" t="str">
        <f ca="1"/>
        <v>0</v>
      </c>
      <c r="V125" s="4" t="s">
        <v>285</v>
      </c>
    </row>
    <row r="126" spans="1:22" x14ac:dyDescent="0.25">
      <c r="A126" t="str">
        <f ca="1"/>
        <v>0</v>
      </c>
      <c r="V126" s="4" t="s">
        <v>286</v>
      </c>
    </row>
    <row r="127" spans="1:22" x14ac:dyDescent="0.25">
      <c r="A127" t="str">
        <f ca="1"/>
        <v>0</v>
      </c>
      <c r="V127" s="4" t="s">
        <v>287</v>
      </c>
    </row>
    <row r="128" spans="1:22" x14ac:dyDescent="0.25">
      <c r="A128" t="str">
        <f ca="1"/>
        <v>0</v>
      </c>
      <c r="V128" s="4" t="s">
        <v>288</v>
      </c>
    </row>
    <row r="129" spans="1:22" x14ac:dyDescent="0.25">
      <c r="A129" t="str">
        <f ca="1"/>
        <v>0</v>
      </c>
      <c r="V129" s="4" t="s">
        <v>289</v>
      </c>
    </row>
    <row r="130" spans="1:22" x14ac:dyDescent="0.25">
      <c r="A130" t="str">
        <f ca="1"/>
        <v>0</v>
      </c>
      <c r="V130" s="4" t="s">
        <v>290</v>
      </c>
    </row>
    <row r="131" spans="1:22" x14ac:dyDescent="0.25">
      <c r="A131" t="str">
        <f ca="1"/>
        <v>0</v>
      </c>
      <c r="V131" s="4" t="s">
        <v>291</v>
      </c>
    </row>
    <row r="132" spans="1:22" x14ac:dyDescent="0.25">
      <c r="A132" t="str">
        <f ca="1"/>
        <v>0</v>
      </c>
      <c r="V132" s="4" t="s">
        <v>292</v>
      </c>
    </row>
    <row r="133" spans="1:22" x14ac:dyDescent="0.25">
      <c r="A133" t="str">
        <f ca="1"/>
        <v>0</v>
      </c>
      <c r="V133" s="4" t="s">
        <v>293</v>
      </c>
    </row>
    <row r="134" spans="1:22" x14ac:dyDescent="0.25">
      <c r="A134" t="str">
        <f ca="1"/>
        <v>0</v>
      </c>
      <c r="V134" s="4" t="s">
        <v>294</v>
      </c>
    </row>
    <row r="135" spans="1:22" x14ac:dyDescent="0.25">
      <c r="A135" t="str">
        <f ca="1"/>
        <v>0</v>
      </c>
      <c r="V135" s="4" t="s">
        <v>295</v>
      </c>
    </row>
    <row r="136" spans="1:22" x14ac:dyDescent="0.25">
      <c r="A136" t="str">
        <f ca="1"/>
        <v>0</v>
      </c>
      <c r="V136" s="4" t="s">
        <v>296</v>
      </c>
    </row>
    <row r="137" spans="1:22" x14ac:dyDescent="0.25">
      <c r="A137" t="str">
        <f ca="1"/>
        <v>0</v>
      </c>
      <c r="V137" s="4" t="s">
        <v>297</v>
      </c>
    </row>
    <row r="138" spans="1:22" x14ac:dyDescent="0.25">
      <c r="A138" t="str">
        <f ca="1"/>
        <v>0</v>
      </c>
      <c r="V138" s="4" t="s">
        <v>298</v>
      </c>
    </row>
    <row r="139" spans="1:22" x14ac:dyDescent="0.25">
      <c r="A139" t="str">
        <f ca="1"/>
        <v>0</v>
      </c>
      <c r="V139" s="4" t="s">
        <v>299</v>
      </c>
    </row>
    <row r="140" spans="1:22" x14ac:dyDescent="0.25">
      <c r="A140" t="str">
        <f ca="1"/>
        <v>0</v>
      </c>
      <c r="V140" s="4" t="s">
        <v>300</v>
      </c>
    </row>
    <row r="141" spans="1:22" x14ac:dyDescent="0.25">
      <c r="A141" t="str">
        <f ca="1"/>
        <v>0</v>
      </c>
      <c r="V141" s="4" t="s">
        <v>301</v>
      </c>
    </row>
    <row r="142" spans="1:22" x14ac:dyDescent="0.25">
      <c r="A142" t="str">
        <f ca="1"/>
        <v>0</v>
      </c>
      <c r="V142" s="4" t="s">
        <v>302</v>
      </c>
    </row>
    <row r="143" spans="1:22" x14ac:dyDescent="0.25">
      <c r="A143" t="str">
        <f ca="1"/>
        <v>0</v>
      </c>
      <c r="V143" s="4" t="s">
        <v>303</v>
      </c>
    </row>
    <row r="144" spans="1:22" x14ac:dyDescent="0.25">
      <c r="A144" t="str">
        <f ca="1"/>
        <v>0</v>
      </c>
      <c r="V144" s="4" t="s">
        <v>304</v>
      </c>
    </row>
    <row r="145" spans="1:152" x14ac:dyDescent="0.25">
      <c r="A145" t="str">
        <f ca="1"/>
        <v>0</v>
      </c>
      <c r="V145" s="4" t="s">
        <v>305</v>
      </c>
    </row>
    <row r="146" spans="1:152" x14ac:dyDescent="0.25">
      <c r="A146" t="str">
        <f ca="1"/>
        <v>0</v>
      </c>
      <c r="V146" s="4" t="s">
        <v>306</v>
      </c>
    </row>
    <row r="147" spans="1:152" x14ac:dyDescent="0.25">
      <c r="A147" t="str">
        <f ca="1"/>
        <v>0</v>
      </c>
      <c r="V147" s="4" t="s">
        <v>307</v>
      </c>
    </row>
    <row r="148" spans="1:152" x14ac:dyDescent="0.25">
      <c r="A148" t="str">
        <f ca="1"/>
        <v>0</v>
      </c>
      <c r="V148" s="4" t="s">
        <v>308</v>
      </c>
    </row>
    <row r="149" spans="1:152" x14ac:dyDescent="0.25">
      <c r="A149" t="str">
        <f ca="1"/>
        <v>0</v>
      </c>
      <c r="V149" s="4" t="s">
        <v>309</v>
      </c>
    </row>
    <row r="150" spans="1:152" x14ac:dyDescent="0.25">
      <c r="A150" t="str">
        <f ca="1"/>
        <v>0</v>
      </c>
      <c r="V150" s="4" t="s">
        <v>310</v>
      </c>
    </row>
    <row r="151" spans="1:152" x14ac:dyDescent="0.25">
      <c r="A151" t="str">
        <f ca="1"/>
        <v>0</v>
      </c>
      <c r="V151" s="4" t="s">
        <v>311</v>
      </c>
    </row>
    <row r="152" spans="1:152" x14ac:dyDescent="0.25">
      <c r="V152" s="4" t="s">
        <v>312</v>
      </c>
    </row>
    <row r="153" spans="1:152" x14ac:dyDescent="0.25">
      <c r="V153" s="4" t="s">
        <v>313</v>
      </c>
    </row>
    <row r="160" spans="1:152" x14ac:dyDescent="0.25">
      <c r="A160" t="str" cm="1">
        <f t="array" aca="1" ref="A160:EV160" ca="1">TRANSPOSE('HB11 Model'!F3:F154)</f>
        <v>Parameter</v>
      </c>
      <c r="B160" t="str">
        <f ca="1"/>
        <v>Parameter</v>
      </c>
      <c r="C160" t="str">
        <f ca="1"/>
        <v>=(1400*C22*1000)/10^6</v>
      </c>
      <c r="D160" t="str">
        <f ca="1"/>
        <v>Parameter</v>
      </c>
      <c r="E160" t="str">
        <f ca="1"/>
        <v>=C3*C4</v>
      </c>
      <c r="F160" t="str">
        <f ca="1"/>
        <v>=C7/(C6)</v>
      </c>
      <c r="G160" t="str">
        <f ca="1"/>
        <v>=IF(C36=0,C7*C10,C7*C10*C13)</v>
      </c>
      <c r="H160" t="str">
        <f ca="1"/>
        <v>Parameter</v>
      </c>
      <c r="I160" t="str">
        <f ca="1"/>
        <v>Parameter</v>
      </c>
      <c r="J160" t="str">
        <f ca="1"/>
        <v>Parameter</v>
      </c>
      <c r="K160" t="str">
        <f ca="1"/>
        <v>Parameter</v>
      </c>
      <c r="L160" t="str">
        <f ca="1"/>
        <v>Parameter</v>
      </c>
      <c r="M160" t="str">
        <f ca="1"/>
        <v>=C16/C8</v>
      </c>
      <c r="N160" t="str">
        <f ca="1"/>
        <v>=C9*C17</v>
      </c>
      <c r="O160" t="str">
        <f ca="1"/>
        <v>Parameter</v>
      </c>
      <c r="P160" t="str">
        <f ca="1"/>
        <v>Parameter</v>
      </c>
      <c r="Q160" t="str">
        <f ca="1"/>
        <v>Parameter</v>
      </c>
      <c r="R160" t="str">
        <f ca="1"/>
        <v>=C8+C84+C100</v>
      </c>
      <c r="S160" t="str">
        <f ca="1"/>
        <v>=C20*C19</v>
      </c>
      <c r="T160" t="str">
        <f ca="1"/>
        <v>=C16-C20</v>
      </c>
      <c r="U160" t="str">
        <f ca="1"/>
        <v>=365*24*C14</v>
      </c>
      <c r="V160" t="str">
        <f ca="1"/>
        <v>=C22*C23</v>
      </c>
      <c r="W160" t="str">
        <f ca="1"/>
        <v>=C26/(1-C27)</v>
      </c>
      <c r="X160" t="str">
        <f ca="1"/>
        <v>=C4*C14*365*24*3600</v>
      </c>
      <c r="Y160" t="str">
        <f ca="1"/>
        <v>Parameter</v>
      </c>
      <c r="Z160" t="str">
        <f ca="1"/>
        <v>=C29+C37+C40+C48</v>
      </c>
      <c r="AA160" t="str">
        <f ca="1"/>
        <v>=C30*(C33*C34)/(1000)+C35</v>
      </c>
      <c r="AB160" t="str">
        <f ca="1"/>
        <v>Parameter</v>
      </c>
      <c r="AC160" t="str">
        <f ca="1"/>
        <v>Parameter</v>
      </c>
      <c r="AD160" t="str">
        <f ca="1"/>
        <v>Parameter</v>
      </c>
      <c r="AE160" t="str">
        <f ca="1"/>
        <v>Parameter</v>
      </c>
      <c r="AF160" t="str">
        <f ca="1"/>
        <v>Parameter</v>
      </c>
      <c r="AG160" t="str">
        <f ca="1"/>
        <v>Parameter</v>
      </c>
      <c r="AH160" t="str">
        <f ca="1"/>
        <v>Parameter</v>
      </c>
      <c r="AI160" t="str">
        <f ca="1"/>
        <v>=C36*(C38)</v>
      </c>
      <c r="AJ160" t="str">
        <f ca="1"/>
        <v>Parameter</v>
      </c>
      <c r="AK160" t="str">
        <f ca="1"/>
        <v>Parameter</v>
      </c>
      <c r="AL160" t="str">
        <f ca="1"/>
        <v>=C39*(C41+C42)</v>
      </c>
      <c r="AM160" t="str">
        <f ca="1"/>
        <v>=0.04+(C31*C32)/(1000)</v>
      </c>
      <c r="AN160" t="str">
        <f ca="1"/>
        <v>Parameter</v>
      </c>
      <c r="AO160" t="str">
        <f ca="1"/>
        <v>Parameter</v>
      </c>
      <c r="AP160" t="str">
        <f ca="1"/>
        <v>Parameter</v>
      </c>
      <c r="AQ160" t="str">
        <f ca="1"/>
        <v>Parameter</v>
      </c>
      <c r="AR160" t="e">
        <f ca="1"/>
        <v>#N/A</v>
      </c>
      <c r="AS160" t="str">
        <f ca="1"/>
        <v>=C45+C25*(C28)</v>
      </c>
      <c r="AT160" t="str">
        <f ca="1"/>
        <v>Parameter</v>
      </c>
      <c r="AU160" t="str">
        <f ca="1"/>
        <v>Parameter</v>
      </c>
      <c r="AV160" t="str">
        <f ca="1"/>
        <v>Parameter</v>
      </c>
      <c r="AW160" t="str">
        <f ca="1"/>
        <v>Parameter</v>
      </c>
      <c r="AX160" t="str">
        <f ca="1"/>
        <v>Parameter</v>
      </c>
      <c r="AY160" t="str">
        <f ca="1"/>
        <v>Parameter</v>
      </c>
      <c r="AZ160" t="str">
        <f ca="1"/>
        <v>Parameter</v>
      </c>
      <c r="BA160" t="str">
        <f ca="1"/>
        <v>=(C54+C53)/10^6</v>
      </c>
      <c r="BB160" t="str">
        <f ca="1"/>
        <v>=C4*((C14*24)*3600)*C51</v>
      </c>
      <c r="BC160" t="str">
        <f ca="1"/>
        <v>Parameter</v>
      </c>
      <c r="BD160" t="str">
        <f ca="1"/>
        <v>Parameter</v>
      </c>
      <c r="BE160" t="str">
        <f ca="1"/>
        <v>Parameter</v>
      </c>
      <c r="BF160" t="str">
        <f ca="1"/>
        <v>Parameter</v>
      </c>
      <c r="BG160" t="str">
        <f ca="1"/>
        <v>=ROUNDDOWN(C60/C64,0)*C58+C57*C3*C4*ROUNDDOWN(C60/C66,0)+C59+C87*10^6*ROUNDDOWN(C60/C65,0)+C63*C60</v>
      </c>
      <c r="BH160" t="str">
        <f ca="1"/>
        <v>Parameter</v>
      </c>
      <c r="BI160" t="str">
        <f ca="1"/>
        <v>=C62*1000*C24</v>
      </c>
      <c r="BJ160" t="str">
        <f ca="1"/>
        <v>Parameter</v>
      </c>
      <c r="BK160" t="str">
        <f ca="1"/>
        <v>Parameter</v>
      </c>
      <c r="BL160" t="str">
        <f ca="1"/>
        <v>Parameter</v>
      </c>
      <c r="BM160" t="str">
        <f ca="1"/>
        <v>Parameter</v>
      </c>
      <c r="BN160" t="str">
        <f ca="1"/>
        <v>Parameter</v>
      </c>
      <c r="BO160" t="str">
        <f ca="1"/>
        <v>Parameter</v>
      </c>
      <c r="BP160" t="str">
        <f ca="1"/>
        <v>Parameter</v>
      </c>
      <c r="BQ160" t="str">
        <f ca="1"/>
        <v>Parameter</v>
      </c>
      <c r="BR160" t="str">
        <f ca="1"/>
        <v>Parameter</v>
      </c>
      <c r="BS160" t="str">
        <f ca="1"/>
        <v>Parameter</v>
      </c>
      <c r="BT160" t="str">
        <f ca="1"/>
        <v>Parameter</v>
      </c>
      <c r="BU160" t="str">
        <f ca="1"/>
        <v>=(C67+C68+C69+C70+C71+C72+C74+C73)</v>
      </c>
      <c r="BV160" t="str">
        <f ca="1"/>
        <v>Parameter</v>
      </c>
      <c r="BW160" t="str">
        <f ca="1"/>
        <v>Parameter</v>
      </c>
      <c r="BX160" t="str">
        <f ca="1"/>
        <v>=C77+C75</v>
      </c>
      <c r="BY160" t="str">
        <f ca="1"/>
        <v>Parameter</v>
      </c>
      <c r="BZ160" t="str">
        <f ca="1"/>
        <v>=C79*C75</v>
      </c>
      <c r="CA160" t="str">
        <f ca="1"/>
        <v>Parameter</v>
      </c>
      <c r="CB160" t="str">
        <f ca="1"/>
        <v>Parameter</v>
      </c>
      <c r="CC160" t="str">
        <f ca="1"/>
        <v>Parameter</v>
      </c>
      <c r="CD160" t="str">
        <f ca="1"/>
        <v>=32*(C9/2605)</v>
      </c>
      <c r="CE160" t="str">
        <f ca="1"/>
        <v>Parameter</v>
      </c>
      <c r="CF160" t="str">
        <f ca="1"/>
        <v>Parameter</v>
      </c>
      <c r="CG160" t="str">
        <f ca="1"/>
        <v>=(C85*C86*C83)/10^6</v>
      </c>
      <c r="CH160" t="str">
        <f ca="1"/>
        <v>=C9*10^6/C81/C82</v>
      </c>
      <c r="CI160" t="str">
        <f ca="1"/>
        <v>Parameter</v>
      </c>
      <c r="CJ160" t="str">
        <f ca="1"/>
        <v>Parameter</v>
      </c>
      <c r="CK160" t="str">
        <f ca="1"/>
        <v>Parameter</v>
      </c>
      <c r="CL160" t="str">
        <f ca="1"/>
        <v>Parameter</v>
      </c>
      <c r="CM160" t="str">
        <f ca="1"/>
        <v>=C91*C92</v>
      </c>
      <c r="CN160" t="str">
        <f ca="1"/>
        <v>=C93*7.6*7*52.18</v>
      </c>
      <c r="CO160" t="str">
        <f ca="1"/>
        <v>Parameter</v>
      </c>
      <c r="CP160" t="str">
        <f ca="1"/>
        <v>Parameter</v>
      </c>
      <c r="CQ160" t="str">
        <f ca="1"/>
        <v>Parameter</v>
      </c>
      <c r="CR160" t="str">
        <f ca="1"/>
        <v>Parameter</v>
      </c>
      <c r="CS160" t="str">
        <f ca="1"/>
        <v>Parameter</v>
      </c>
      <c r="CT160" t="str">
        <f ca="1"/>
        <v>Parameter</v>
      </c>
      <c r="CU160" t="str">
        <f ca="1"/>
        <v>=PI()*C97*(C96^2-(C96-C98)^2)*C99</v>
      </c>
      <c r="CV160" t="str">
        <f ca="1"/>
        <v>Parameter</v>
      </c>
      <c r="CW160" t="str">
        <f ca="1"/>
        <v>=(90.69*C101 + C95 + 13.04*C102*112.32)/10^6</v>
      </c>
      <c r="CX160">
        <f ca="1"/>
        <v>0</v>
      </c>
      <c r="CY160">
        <f ca="1"/>
        <v>0</v>
      </c>
      <c r="CZ160">
        <f ca="1"/>
        <v>0</v>
      </c>
      <c r="DA160">
        <f ca="1"/>
        <v>0</v>
      </c>
      <c r="DB160">
        <f ca="1"/>
        <v>0</v>
      </c>
      <c r="DC160">
        <f ca="1"/>
        <v>0</v>
      </c>
      <c r="DD160">
        <f ca="1"/>
        <v>0</v>
      </c>
      <c r="DE160">
        <f ca="1"/>
        <v>0</v>
      </c>
      <c r="DF160">
        <f ca="1"/>
        <v>0</v>
      </c>
      <c r="DG160">
        <f ca="1"/>
        <v>0</v>
      </c>
      <c r="DH160">
        <f ca="1"/>
        <v>0</v>
      </c>
      <c r="DI160">
        <f ca="1"/>
        <v>0</v>
      </c>
      <c r="DJ160">
        <f ca="1"/>
        <v>0</v>
      </c>
      <c r="DK160">
        <f ca="1"/>
        <v>0</v>
      </c>
      <c r="DL160">
        <f ca="1"/>
        <v>0</v>
      </c>
      <c r="DM160">
        <f ca="1"/>
        <v>0</v>
      </c>
      <c r="DN160">
        <f ca="1"/>
        <v>0</v>
      </c>
      <c r="DO160">
        <f ca="1"/>
        <v>0</v>
      </c>
      <c r="DP160">
        <f ca="1"/>
        <v>0</v>
      </c>
      <c r="DQ160">
        <f ca="1"/>
        <v>0</v>
      </c>
      <c r="DR160">
        <f ca="1"/>
        <v>0</v>
      </c>
      <c r="DS160">
        <f ca="1"/>
        <v>0</v>
      </c>
      <c r="DT160">
        <f ca="1"/>
        <v>0</v>
      </c>
      <c r="DU160">
        <f ca="1"/>
        <v>0</v>
      </c>
      <c r="DV160">
        <f ca="1"/>
        <v>0</v>
      </c>
      <c r="DW160">
        <f ca="1"/>
        <v>0</v>
      </c>
      <c r="DX160">
        <f ca="1"/>
        <v>0</v>
      </c>
      <c r="DY160">
        <f ca="1"/>
        <v>0</v>
      </c>
      <c r="DZ160">
        <f ca="1"/>
        <v>0</v>
      </c>
      <c r="EA160">
        <f ca="1"/>
        <v>0</v>
      </c>
      <c r="EB160">
        <f ca="1"/>
        <v>0</v>
      </c>
      <c r="EC160">
        <f ca="1"/>
        <v>0</v>
      </c>
      <c r="ED160">
        <f ca="1"/>
        <v>0</v>
      </c>
      <c r="EE160">
        <f ca="1"/>
        <v>0</v>
      </c>
      <c r="EF160">
        <f ca="1"/>
        <v>0</v>
      </c>
      <c r="EG160">
        <f ca="1"/>
        <v>0</v>
      </c>
      <c r="EH160">
        <f ca="1"/>
        <v>0</v>
      </c>
      <c r="EI160">
        <f ca="1"/>
        <v>0</v>
      </c>
      <c r="EJ160">
        <f ca="1"/>
        <v>0</v>
      </c>
      <c r="EK160">
        <f ca="1"/>
        <v>0</v>
      </c>
      <c r="EL160">
        <f ca="1"/>
        <v>0</v>
      </c>
      <c r="EM160">
        <f ca="1"/>
        <v>0</v>
      </c>
      <c r="EN160">
        <f ca="1"/>
        <v>0</v>
      </c>
      <c r="EO160">
        <f ca="1"/>
        <v>0</v>
      </c>
      <c r="EP160">
        <f ca="1"/>
        <v>0</v>
      </c>
      <c r="EQ160">
        <f ca="1"/>
        <v>0</v>
      </c>
      <c r="ER160">
        <f ca="1"/>
        <v>0</v>
      </c>
      <c r="ES160">
        <f ca="1"/>
        <v>0</v>
      </c>
      <c r="ET160">
        <f ca="1"/>
        <v>0</v>
      </c>
      <c r="EU160">
        <f ca="1"/>
        <v>0</v>
      </c>
      <c r="EV160">
        <f ca="1"/>
        <v>0</v>
      </c>
    </row>
    <row r="161" spans="1:151" x14ac:dyDescent="0.25">
      <c r="A161" t="str">
        <f ca="1">SUBSTITUTE(A160,'Formula Name Creation'!$V155,'HB11 Model'!$B155)</f>
        <v>Parameter</v>
      </c>
      <c r="B161" t="str">
        <f ca="1">SUBSTITUTE(B160,'Formula Name Creation'!$V155,'HB11 Model'!$B155)</f>
        <v>Parameter</v>
      </c>
      <c r="C161" t="str">
        <f ca="1">SUBSTITUTE(C160,'Formula Name Creation'!$V155,'HB11 Model'!$B155)</f>
        <v>=(1400*C22*1000)/10^6</v>
      </c>
      <c r="D161" t="str">
        <f ca="1">SUBSTITUTE(D160,'Formula Name Creation'!$V155,'HB11 Model'!$B155)</f>
        <v>Parameter</v>
      </c>
      <c r="E161" t="str">
        <f ca="1">SUBSTITUTE(E160,'Formula Name Creation'!$V155,'HB11 Model'!$B155)</f>
        <v>=C3*C4</v>
      </c>
      <c r="F161" t="str">
        <f ca="1">SUBSTITUTE(F160,'Formula Name Creation'!$V155,'HB11 Model'!$B155)</f>
        <v>=C7/(C6)</v>
      </c>
      <c r="G161" t="str">
        <f ca="1">SUBSTITUTE(G160,'Formula Name Creation'!$V155,'HB11 Model'!$B155)</f>
        <v>=IF(C36=0,C7*C10,C7*C10*C13)</v>
      </c>
      <c r="H161" t="str">
        <f ca="1">SUBSTITUTE(H160,'Formula Name Creation'!$V155,'HB11 Model'!$B155)</f>
        <v>Parameter</v>
      </c>
      <c r="I161" t="str">
        <f ca="1">SUBSTITUTE(I160,'Formula Name Creation'!$V155,'HB11 Model'!$B155)</f>
        <v>Parameter</v>
      </c>
      <c r="J161" t="str">
        <f ca="1">SUBSTITUTE(J160,'Formula Name Creation'!$V155,'HB11 Model'!$B155)</f>
        <v>Parameter</v>
      </c>
      <c r="K161" t="str">
        <f ca="1">SUBSTITUTE(K160,'Formula Name Creation'!$V155,'HB11 Model'!$B155)</f>
        <v>Parameter</v>
      </c>
      <c r="L161" t="str">
        <f ca="1">SUBSTITUTE(L160,'Formula Name Creation'!$V155,'HB11 Model'!$B155)</f>
        <v>Parameter</v>
      </c>
      <c r="M161" t="str">
        <f ca="1">SUBSTITUTE(M160,'Formula Name Creation'!$V155,'HB11 Model'!$B155)</f>
        <v>=C16/C8</v>
      </c>
      <c r="N161" t="str">
        <f ca="1">SUBSTITUTE(N160,'Formula Name Creation'!$V155,'HB11 Model'!$B155)</f>
        <v>=C9*C17</v>
      </c>
      <c r="O161" t="str">
        <f ca="1">SUBSTITUTE(O160,'Formula Name Creation'!$V155,'HB11 Model'!$B155)</f>
        <v>Parameter</v>
      </c>
      <c r="P161" t="str">
        <f ca="1">SUBSTITUTE(P160,'Formula Name Creation'!$V155,'HB11 Model'!$B155)</f>
        <v>Parameter</v>
      </c>
      <c r="Q161" t="str">
        <f ca="1">SUBSTITUTE(Q160,'Formula Name Creation'!$V155,'HB11 Model'!$B155)</f>
        <v>Parameter</v>
      </c>
      <c r="R161" t="str">
        <f ca="1">SUBSTITUTE(R160,'Formula Name Creation'!$V155,'HB11 Model'!$B155)</f>
        <v>=C8+C84+C100</v>
      </c>
      <c r="S161" t="str">
        <f ca="1">SUBSTITUTE(S160,'Formula Name Creation'!$V155,'HB11 Model'!$B155)</f>
        <v>=C20*C19</v>
      </c>
      <c r="T161" t="str">
        <f ca="1">SUBSTITUTE(T160,'Formula Name Creation'!$V155,'HB11 Model'!$B155)</f>
        <v>=C16-C20</v>
      </c>
      <c r="U161" t="str">
        <f ca="1">SUBSTITUTE(U160,'Formula Name Creation'!$V155,'HB11 Model'!$B155)</f>
        <v>=365*24*C14</v>
      </c>
      <c r="V161" t="str">
        <f ca="1">SUBSTITUTE(V160,'Formula Name Creation'!$V155,'HB11 Model'!$B155)</f>
        <v>=C22*C23</v>
      </c>
      <c r="W161" t="str">
        <f ca="1">SUBSTITUTE(W160,'Formula Name Creation'!$V155,'HB11 Model'!$B155)</f>
        <v>=C26/(1-C27)</v>
      </c>
      <c r="X161" t="str">
        <f ca="1">SUBSTITUTE(X160,'Formula Name Creation'!$V155,'HB11 Model'!$B155)</f>
        <v>=C4*C14*365*24*3600</v>
      </c>
      <c r="Y161" t="str">
        <f ca="1">SUBSTITUTE(Y160,'Formula Name Creation'!$V155,'HB11 Model'!$B155)</f>
        <v>Parameter</v>
      </c>
      <c r="Z161" t="str">
        <f ca="1">SUBSTITUTE(Z160,'Formula Name Creation'!$V155,'HB11 Model'!$B155)</f>
        <v>=C29+C37+C40+C48</v>
      </c>
      <c r="AA161" t="str">
        <f ca="1">SUBSTITUTE(AA160,'Formula Name Creation'!$V155,'HB11 Model'!$B155)</f>
        <v>=C30*(C33*C34)/(1000)+C35</v>
      </c>
      <c r="AB161" t="str">
        <f ca="1">SUBSTITUTE(AB160,'Formula Name Creation'!$V155,'HB11 Model'!$B155)</f>
        <v>Parameter</v>
      </c>
      <c r="AC161" t="str">
        <f ca="1">SUBSTITUTE(AC160,'Formula Name Creation'!$V155,'HB11 Model'!$B155)</f>
        <v>Parameter</v>
      </c>
      <c r="AD161" t="str">
        <f ca="1">SUBSTITUTE(AD160,'Formula Name Creation'!$V155,'HB11 Model'!$B155)</f>
        <v>Parameter</v>
      </c>
      <c r="AE161" t="str">
        <f ca="1">SUBSTITUTE(AE160,'Formula Name Creation'!$V155,'HB11 Model'!$B155)</f>
        <v>Parameter</v>
      </c>
      <c r="AF161" t="str">
        <f ca="1">SUBSTITUTE(AF160,'Formula Name Creation'!$V155,'HB11 Model'!$B155)</f>
        <v>Parameter</v>
      </c>
      <c r="AG161" t="str">
        <f ca="1">SUBSTITUTE(AG160,'Formula Name Creation'!$V155,'HB11 Model'!$B155)</f>
        <v>Parameter</v>
      </c>
      <c r="AH161" t="str">
        <f ca="1">SUBSTITUTE(AH160,'Formula Name Creation'!$V155,'HB11 Model'!$B155)</f>
        <v>Parameter</v>
      </c>
      <c r="AI161" t="str">
        <f ca="1">SUBSTITUTE(AI160,'Formula Name Creation'!$V155,'HB11 Model'!$B155)</f>
        <v>=C36*(C38)</v>
      </c>
      <c r="AJ161" t="str">
        <f ca="1">SUBSTITUTE(AJ160,'Formula Name Creation'!$V155,'HB11 Model'!$B155)</f>
        <v>Parameter</v>
      </c>
      <c r="AK161" t="str">
        <f ca="1">SUBSTITUTE(AK160,'Formula Name Creation'!$V155,'HB11 Model'!$B155)</f>
        <v>Parameter</v>
      </c>
      <c r="AL161" t="str">
        <f ca="1">SUBSTITUTE(AL160,'Formula Name Creation'!$V155,'HB11 Model'!$B155)</f>
        <v>=C39*(C41+C42)</v>
      </c>
      <c r="AM161" t="str">
        <f ca="1">SUBSTITUTE(AM160,'Formula Name Creation'!$V155,'HB11 Model'!$B155)</f>
        <v>=0.04+(C31*C32)/(1000)</v>
      </c>
      <c r="AN161" t="str">
        <f ca="1">SUBSTITUTE(AN160,'Formula Name Creation'!$V155,'HB11 Model'!$B155)</f>
        <v>Parameter</v>
      </c>
      <c r="AO161" t="str">
        <f ca="1">SUBSTITUTE(AO160,'Formula Name Creation'!$V155,'HB11 Model'!$B155)</f>
        <v>Parameter</v>
      </c>
      <c r="AP161" t="str">
        <f ca="1">SUBSTITUTE(AP160,'Formula Name Creation'!$V155,'HB11 Model'!$B155)</f>
        <v>Parameter</v>
      </c>
      <c r="AQ161" t="str">
        <f ca="1">SUBSTITUTE(AQ160,'Formula Name Creation'!$V155,'HB11 Model'!$B155)</f>
        <v>Parameter</v>
      </c>
      <c r="AR161" t="e">
        <f ca="1">SUBSTITUTE(AR160,'Formula Name Creation'!$V155,'HB11 Model'!$B155)</f>
        <v>#N/A</v>
      </c>
      <c r="AS161" t="str">
        <f ca="1">SUBSTITUTE(AS160,'Formula Name Creation'!$V155,'HB11 Model'!$B155)</f>
        <v>=C45+C25*(C28)</v>
      </c>
      <c r="AT161" t="str">
        <f ca="1">SUBSTITUTE(AT160,'Formula Name Creation'!$V155,'HB11 Model'!$B155)</f>
        <v>Parameter</v>
      </c>
      <c r="AU161" t="str">
        <f ca="1">SUBSTITUTE(AU160,'Formula Name Creation'!$V155,'HB11 Model'!$B155)</f>
        <v>Parameter</v>
      </c>
      <c r="AV161" t="str">
        <f ca="1">SUBSTITUTE(AV160,'Formula Name Creation'!$V155,'HB11 Model'!$B155)</f>
        <v>Parameter</v>
      </c>
      <c r="AW161" t="str">
        <f ca="1">SUBSTITUTE(AW160,'Formula Name Creation'!$V155,'HB11 Model'!$B155)</f>
        <v>Parameter</v>
      </c>
      <c r="AX161" t="str">
        <f ca="1">SUBSTITUTE(AX160,'Formula Name Creation'!$V155,'HB11 Model'!$B155)</f>
        <v>Parameter</v>
      </c>
      <c r="AY161" t="str">
        <f ca="1">SUBSTITUTE(AY160,'Formula Name Creation'!$V155,'HB11 Model'!$B155)</f>
        <v>Parameter</v>
      </c>
      <c r="AZ161" t="str">
        <f ca="1">SUBSTITUTE(AZ160,'Formula Name Creation'!$V155,'HB11 Model'!$B155)</f>
        <v>Parameter</v>
      </c>
      <c r="BA161" t="str">
        <f ca="1">SUBSTITUTE(BA160,'Formula Name Creation'!$V155,'HB11 Model'!$B155)</f>
        <v>=(C54+C53)/10^6</v>
      </c>
      <c r="BB161" t="str">
        <f ca="1">SUBSTITUTE(BB160,'Formula Name Creation'!$V155,'HB11 Model'!$B155)</f>
        <v>=C4*((C14*24)*3600)*C51</v>
      </c>
      <c r="BC161" t="str">
        <f ca="1">SUBSTITUTE(BC160,'Formula Name Creation'!$V155,'HB11 Model'!$B155)</f>
        <v>Parameter</v>
      </c>
      <c r="BD161" t="str">
        <f ca="1">SUBSTITUTE(BD160,'Formula Name Creation'!$V155,'HB11 Model'!$B155)</f>
        <v>Parameter</v>
      </c>
      <c r="BE161" t="str">
        <f ca="1">SUBSTITUTE(BE160,'Formula Name Creation'!$V155,'HB11 Model'!$B155)</f>
        <v>Parameter</v>
      </c>
      <c r="BF161" t="str">
        <f ca="1">SUBSTITUTE(BF160,'Formula Name Creation'!$V155,'HB11 Model'!$B155)</f>
        <v>Parameter</v>
      </c>
      <c r="BG161" t="str">
        <f ca="1">SUBSTITUTE(BG160,'Formula Name Creation'!$V155,'HB11 Model'!$B155)</f>
        <v>=ROUNDDOWN(C60/C64,0)*C58+C57*C3*C4*ROUNDDOWN(C60/C66,0)+C59+C87*10^6*ROUNDDOWN(C60/C65,0)+C63*C60</v>
      </c>
      <c r="BH161" t="str">
        <f ca="1">SUBSTITUTE(BH160,'Formula Name Creation'!$V155,'HB11 Model'!$B155)</f>
        <v>Parameter</v>
      </c>
      <c r="BI161" t="str">
        <f ca="1">SUBSTITUTE(BI160,'Formula Name Creation'!$V155,'HB11 Model'!$B155)</f>
        <v>=C62*1000*C24</v>
      </c>
      <c r="BJ161" t="str">
        <f ca="1">SUBSTITUTE(BJ160,'Formula Name Creation'!$V155,'HB11 Model'!$B155)</f>
        <v>Parameter</v>
      </c>
      <c r="BK161" t="str">
        <f ca="1">SUBSTITUTE(BK160,'Formula Name Creation'!$V155,'HB11 Model'!$B155)</f>
        <v>Parameter</v>
      </c>
      <c r="BL161" t="str">
        <f ca="1">SUBSTITUTE(BL160,'Formula Name Creation'!$V155,'HB11 Model'!$B155)</f>
        <v>Parameter</v>
      </c>
      <c r="BM161" t="str">
        <f ca="1">SUBSTITUTE(BM160,'Formula Name Creation'!$V155,'HB11 Model'!$B155)</f>
        <v>Parameter</v>
      </c>
      <c r="BN161" t="str">
        <f ca="1">SUBSTITUTE(BN160,'Formula Name Creation'!$V155,'HB11 Model'!$B155)</f>
        <v>Parameter</v>
      </c>
      <c r="BO161" t="str">
        <f ca="1">SUBSTITUTE(BO160,'Formula Name Creation'!$V155,'HB11 Model'!$B155)</f>
        <v>Parameter</v>
      </c>
      <c r="BP161" t="str">
        <f ca="1">SUBSTITUTE(BP160,'Formula Name Creation'!$V155,'HB11 Model'!$B155)</f>
        <v>Parameter</v>
      </c>
      <c r="BQ161" t="str">
        <f ca="1">SUBSTITUTE(BQ160,'Formula Name Creation'!$V155,'HB11 Model'!$B155)</f>
        <v>Parameter</v>
      </c>
      <c r="BR161" t="str">
        <f ca="1">SUBSTITUTE(BR160,'Formula Name Creation'!$V155,'HB11 Model'!$B155)</f>
        <v>Parameter</v>
      </c>
      <c r="BS161" t="str">
        <f ca="1">SUBSTITUTE(BS160,'Formula Name Creation'!$V155,'HB11 Model'!$B155)</f>
        <v>Parameter</v>
      </c>
      <c r="BT161" t="str">
        <f ca="1">SUBSTITUTE(BT160,'Formula Name Creation'!$V155,'HB11 Model'!$B155)</f>
        <v>Parameter</v>
      </c>
      <c r="BU161" t="str">
        <f ca="1">SUBSTITUTE(BU160,'Formula Name Creation'!$V155,'HB11 Model'!$B155)</f>
        <v>=(C67+C68+C69+C70+C71+C72+C74+C73)</v>
      </c>
      <c r="BV161" t="str">
        <f ca="1">SUBSTITUTE(BV160,'Formula Name Creation'!$V155,'HB11 Model'!$B155)</f>
        <v>Parameter</v>
      </c>
      <c r="BW161" t="str">
        <f ca="1">SUBSTITUTE(BW160,'Formula Name Creation'!$V155,'HB11 Model'!$B155)</f>
        <v>Parameter</v>
      </c>
      <c r="BX161" t="str">
        <f ca="1">SUBSTITUTE(BX160,'Formula Name Creation'!$V155,'HB11 Model'!$B155)</f>
        <v>=C77+C75</v>
      </c>
      <c r="BY161" t="str">
        <f ca="1">SUBSTITUTE(BY160,'Formula Name Creation'!$V155,'HB11 Model'!$B155)</f>
        <v>Parameter</v>
      </c>
      <c r="BZ161" t="str">
        <f ca="1">SUBSTITUTE(BZ160,'Formula Name Creation'!$V155,'HB11 Model'!$B155)</f>
        <v>=C79*C75</v>
      </c>
      <c r="CA161" t="str">
        <f ca="1">SUBSTITUTE(CA160,'Formula Name Creation'!$V155,'HB11 Model'!$B155)</f>
        <v>Parameter</v>
      </c>
      <c r="CB161" t="str">
        <f ca="1">SUBSTITUTE(CB160,'Formula Name Creation'!$V155,'HB11 Model'!$B155)</f>
        <v>Parameter</v>
      </c>
      <c r="CC161" t="str">
        <f ca="1">SUBSTITUTE(CC160,'Formula Name Creation'!$V155,'HB11 Model'!$B155)</f>
        <v>Parameter</v>
      </c>
      <c r="CD161" t="str">
        <f ca="1">SUBSTITUTE(CD160,'Formula Name Creation'!$V155,'HB11 Model'!$B155)</f>
        <v>=32*(C9/2605)</v>
      </c>
      <c r="CE161" t="str">
        <f ca="1">SUBSTITUTE(CE160,'Formula Name Creation'!$V155,'HB11 Model'!$B155)</f>
        <v>Parameter</v>
      </c>
      <c r="CF161" t="str">
        <f ca="1">SUBSTITUTE(CF160,'Formula Name Creation'!$V155,'HB11 Model'!$B155)</f>
        <v>Parameter</v>
      </c>
      <c r="CG161" t="str">
        <f ca="1">SUBSTITUTE(CG160,'Formula Name Creation'!$V155,'HB11 Model'!$B155)</f>
        <v>=(C85*C86*C83)/10^6</v>
      </c>
      <c r="CH161" t="str">
        <f ca="1">SUBSTITUTE(CH160,'Formula Name Creation'!$V155,'HB11 Model'!$B155)</f>
        <v>=C9*10^6/C81/C82</v>
      </c>
      <c r="CI161" t="str">
        <f ca="1">SUBSTITUTE(CI160,'Formula Name Creation'!$V155,'HB11 Model'!$B155)</f>
        <v>Parameter</v>
      </c>
      <c r="CJ161" t="str">
        <f ca="1">SUBSTITUTE(CJ160,'Formula Name Creation'!$V155,'HB11 Model'!$B155)</f>
        <v>Parameter</v>
      </c>
      <c r="CK161" t="str">
        <f ca="1">SUBSTITUTE(CK160,'Formula Name Creation'!$V155,'HB11 Model'!$B155)</f>
        <v>Parameter</v>
      </c>
      <c r="CL161" t="str">
        <f ca="1">SUBSTITUTE(CL160,'Formula Name Creation'!$V155,'HB11 Model'!$B155)</f>
        <v>Parameter</v>
      </c>
      <c r="CM161" t="str">
        <f ca="1">SUBSTITUTE(CM160,'Formula Name Creation'!$V155,'HB11 Model'!$B155)</f>
        <v>=C91*C92</v>
      </c>
      <c r="CN161" t="str">
        <f ca="1">SUBSTITUTE(CN160,'Formula Name Creation'!$V155,'HB11 Model'!$B155)</f>
        <v>=C93*7.6*7*52.18</v>
      </c>
      <c r="CO161" t="str">
        <f ca="1">SUBSTITUTE(CO160,'Formula Name Creation'!$V155,'HB11 Model'!$B155)</f>
        <v>Parameter</v>
      </c>
      <c r="CP161" t="str">
        <f ca="1">SUBSTITUTE(CP160,'Formula Name Creation'!$V155,'HB11 Model'!$B155)</f>
        <v>Parameter</v>
      </c>
      <c r="CQ161" t="str">
        <f ca="1">SUBSTITUTE(CQ160,'Formula Name Creation'!$V155,'HB11 Model'!$B155)</f>
        <v>Parameter</v>
      </c>
      <c r="CR161" t="str">
        <f ca="1">SUBSTITUTE(CR160,'Formula Name Creation'!$V155,'HB11 Model'!$B155)</f>
        <v>Parameter</v>
      </c>
      <c r="CS161" t="str">
        <f ca="1">SUBSTITUTE(CS160,'Formula Name Creation'!$V155,'HB11 Model'!$B155)</f>
        <v>Parameter</v>
      </c>
      <c r="CT161" t="str">
        <f ca="1">SUBSTITUTE(CT160,'Formula Name Creation'!$V155,'HB11 Model'!$B155)</f>
        <v>Parameter</v>
      </c>
      <c r="CU161" t="str">
        <f ca="1">SUBSTITUTE(CU160,'Formula Name Creation'!$V155,'HB11 Model'!$B155)</f>
        <v>=PI()*C97*(C96^2-(C96-C98)^2)*C99</v>
      </c>
      <c r="CV161" t="str">
        <f ca="1">SUBSTITUTE(CV160,'Formula Name Creation'!$V155,'HB11 Model'!$B155)</f>
        <v>Parameter</v>
      </c>
      <c r="CW161" t="str">
        <f ca="1">SUBSTITUTE(CW160,'Formula Name Creation'!$V155,'HB11 Model'!$B155)</f>
        <v>=(90.69*C101 + C95 + 13.04*C102*112.32)/10^6</v>
      </c>
      <c r="CX161" t="str">
        <f ca="1">SUBSTITUTE(CX160,'Formula Name Creation'!$V155,'HB11 Model'!$B155)</f>
        <v>0</v>
      </c>
      <c r="CY161" t="str">
        <f ca="1">SUBSTITUTE(CY160,'Formula Name Creation'!$V155,'HB11 Model'!$B155)</f>
        <v>0</v>
      </c>
      <c r="CZ161" t="str">
        <f ca="1">SUBSTITUTE(CZ160,'Formula Name Creation'!$V155,'HB11 Model'!$B155)</f>
        <v>0</v>
      </c>
      <c r="DA161" t="str">
        <f ca="1">SUBSTITUTE(DA160,'Formula Name Creation'!$V155,'HB11 Model'!$B155)</f>
        <v>0</v>
      </c>
      <c r="DB161" t="str">
        <f ca="1">SUBSTITUTE(DB160,'Formula Name Creation'!$V155,'HB11 Model'!$B155)</f>
        <v>0</v>
      </c>
      <c r="DC161" t="str">
        <f ca="1">SUBSTITUTE(DC160,'Formula Name Creation'!$V155,'HB11 Model'!$B155)</f>
        <v>0</v>
      </c>
      <c r="DD161" t="str">
        <f ca="1">SUBSTITUTE(DD160,'Formula Name Creation'!$V155,'HB11 Model'!$B155)</f>
        <v>0</v>
      </c>
      <c r="DE161" t="str">
        <f ca="1">SUBSTITUTE(DE160,'Formula Name Creation'!$V155,'HB11 Model'!$B155)</f>
        <v>0</v>
      </c>
      <c r="DF161" t="str">
        <f ca="1">SUBSTITUTE(DF160,'Formula Name Creation'!$V155,'HB11 Model'!$B155)</f>
        <v>0</v>
      </c>
      <c r="DG161" t="str">
        <f ca="1">SUBSTITUTE(DG160,'Formula Name Creation'!$V155,'HB11 Model'!$B155)</f>
        <v>0</v>
      </c>
      <c r="DH161" t="str">
        <f ca="1">SUBSTITUTE(DH160,'Formula Name Creation'!$V155,'HB11 Model'!$B155)</f>
        <v>0</v>
      </c>
      <c r="DI161" t="str">
        <f ca="1">SUBSTITUTE(DI160,'Formula Name Creation'!$V155,'HB11 Model'!$B155)</f>
        <v>0</v>
      </c>
      <c r="DJ161" t="str">
        <f ca="1">SUBSTITUTE(DJ160,'Formula Name Creation'!$V155,'HB11 Model'!$B155)</f>
        <v>0</v>
      </c>
      <c r="DK161" t="str">
        <f ca="1">SUBSTITUTE(DK160,'Formula Name Creation'!$V155,'HB11 Model'!$B155)</f>
        <v>0</v>
      </c>
      <c r="DL161" t="str">
        <f ca="1">SUBSTITUTE(DL160,'Formula Name Creation'!$V155,'HB11 Model'!$B155)</f>
        <v>0</v>
      </c>
      <c r="DM161" t="str">
        <f ca="1">SUBSTITUTE(DM160,'Formula Name Creation'!$V155,'HB11 Model'!$B155)</f>
        <v>0</v>
      </c>
      <c r="DN161" t="str">
        <f ca="1">SUBSTITUTE(DN160,'Formula Name Creation'!$V155,'HB11 Model'!$B155)</f>
        <v>0</v>
      </c>
      <c r="DO161" t="str">
        <f ca="1">SUBSTITUTE(DO160,'Formula Name Creation'!$V155,'HB11 Model'!$B155)</f>
        <v>0</v>
      </c>
      <c r="DP161" t="str">
        <f ca="1">SUBSTITUTE(DP160,'Formula Name Creation'!$V155,'HB11 Model'!$B155)</f>
        <v>0</v>
      </c>
      <c r="DQ161" t="str">
        <f ca="1">SUBSTITUTE(DQ160,'Formula Name Creation'!$V155,'HB11 Model'!$B155)</f>
        <v>0</v>
      </c>
      <c r="DR161" t="str">
        <f ca="1">SUBSTITUTE(DR160,'Formula Name Creation'!$V155,'HB11 Model'!$B155)</f>
        <v>0</v>
      </c>
      <c r="DS161" t="str">
        <f ca="1">SUBSTITUTE(DS160,'Formula Name Creation'!$V155,'HB11 Model'!$B155)</f>
        <v>0</v>
      </c>
      <c r="DT161" t="str">
        <f ca="1">SUBSTITUTE(DT160,'Formula Name Creation'!$V155,'HB11 Model'!$B155)</f>
        <v>0</v>
      </c>
      <c r="DU161" t="str">
        <f ca="1">SUBSTITUTE(DU160,'Formula Name Creation'!$V155,'HB11 Model'!$B155)</f>
        <v>0</v>
      </c>
      <c r="DV161" t="str">
        <f ca="1">SUBSTITUTE(DV160,'Formula Name Creation'!$V155,'HB11 Model'!$B155)</f>
        <v>0</v>
      </c>
      <c r="DW161" t="str">
        <f ca="1">SUBSTITUTE(DW160,'Formula Name Creation'!$V155,'HB11 Model'!$B155)</f>
        <v>0</v>
      </c>
      <c r="DX161" t="str">
        <f ca="1">SUBSTITUTE(DX160,'Formula Name Creation'!$V155,'HB11 Model'!$B155)</f>
        <v>0</v>
      </c>
      <c r="DY161" t="str">
        <f ca="1">SUBSTITUTE(DY160,'Formula Name Creation'!$V155,'HB11 Model'!$B155)</f>
        <v>0</v>
      </c>
      <c r="DZ161" t="str">
        <f ca="1">SUBSTITUTE(DZ160,'Formula Name Creation'!$V155,'HB11 Model'!$B155)</f>
        <v>0</v>
      </c>
      <c r="EA161" t="str">
        <f ca="1">SUBSTITUTE(EA160,'Formula Name Creation'!$V155,'HB11 Model'!$B155)</f>
        <v>0</v>
      </c>
      <c r="EB161" t="str">
        <f ca="1">SUBSTITUTE(EB160,'Formula Name Creation'!$V155,'HB11 Model'!$B155)</f>
        <v>0</v>
      </c>
      <c r="EC161" t="str">
        <f ca="1">SUBSTITUTE(EC160,'Formula Name Creation'!$V155,'HB11 Model'!$B155)</f>
        <v>0</v>
      </c>
      <c r="ED161" t="str">
        <f ca="1">SUBSTITUTE(ED160,'Formula Name Creation'!$V155,'HB11 Model'!$B155)</f>
        <v>0</v>
      </c>
      <c r="EE161" t="str">
        <f ca="1">SUBSTITUTE(EE160,'Formula Name Creation'!$V155,'HB11 Model'!$B155)</f>
        <v>0</v>
      </c>
      <c r="EF161" t="str">
        <f ca="1">SUBSTITUTE(EF160,'Formula Name Creation'!$V155,'HB11 Model'!$B155)</f>
        <v>0</v>
      </c>
      <c r="EG161" t="str">
        <f ca="1">SUBSTITUTE(EG160,'Formula Name Creation'!$V155,'HB11 Model'!$B155)</f>
        <v>0</v>
      </c>
      <c r="EH161" t="str">
        <f ca="1">SUBSTITUTE(EH160,'Formula Name Creation'!$V155,'HB11 Model'!$B155)</f>
        <v>0</v>
      </c>
      <c r="EI161" t="str">
        <f ca="1">SUBSTITUTE(EI160,'Formula Name Creation'!$V155,'HB11 Model'!$B155)</f>
        <v>0</v>
      </c>
      <c r="EJ161" t="str">
        <f ca="1">SUBSTITUTE(EJ160,'Formula Name Creation'!$V155,'HB11 Model'!$B155)</f>
        <v>0</v>
      </c>
      <c r="EK161" t="str">
        <f ca="1">SUBSTITUTE(EK160,'Formula Name Creation'!$V155,'HB11 Model'!$B155)</f>
        <v>0</v>
      </c>
      <c r="EL161" t="str">
        <f ca="1">SUBSTITUTE(EL160,'Formula Name Creation'!$V155,'HB11 Model'!$B155)</f>
        <v>0</v>
      </c>
      <c r="EM161" t="str">
        <f ca="1">SUBSTITUTE(EM160,'Formula Name Creation'!$V155,'HB11 Model'!$B155)</f>
        <v>0</v>
      </c>
      <c r="EN161" t="str">
        <f ca="1">SUBSTITUTE(EN160,'Formula Name Creation'!$V155,'HB11 Model'!$B155)</f>
        <v>0</v>
      </c>
      <c r="EO161" t="str">
        <f ca="1">SUBSTITUTE(EO160,'Formula Name Creation'!$V155,'HB11 Model'!$B155)</f>
        <v>0</v>
      </c>
      <c r="EP161" t="str">
        <f ca="1">SUBSTITUTE(EP160,'Formula Name Creation'!$V155,'HB11 Model'!$B155)</f>
        <v>0</v>
      </c>
      <c r="EQ161" t="str">
        <f ca="1">SUBSTITUTE(EQ160,'Formula Name Creation'!$V155,'HB11 Model'!$B155)</f>
        <v>0</v>
      </c>
      <c r="ER161" t="str">
        <f ca="1">SUBSTITUTE(ER160,'Formula Name Creation'!$V155,'HB11 Model'!$B155)</f>
        <v>0</v>
      </c>
      <c r="ES161" t="str">
        <f ca="1">SUBSTITUTE(ES160,'Formula Name Creation'!$V155,'HB11 Model'!$B155)</f>
        <v>0</v>
      </c>
      <c r="ET161" t="str">
        <f ca="1">SUBSTITUTE(ET160,'Formula Name Creation'!$V155,'HB11 Model'!$B155)</f>
        <v>0</v>
      </c>
      <c r="EU161">
        <v>153</v>
      </c>
    </row>
    <row r="162" spans="1:151" x14ac:dyDescent="0.25">
      <c r="A162" t="str">
        <f ca="1">SUBSTITUTE(A161,'Formula Name Creation'!$V154,'HB11 Model'!$B154)</f>
        <v>Parameter</v>
      </c>
      <c r="B162" t="str">
        <f ca="1">SUBSTITUTE(B161,'Formula Name Creation'!$V154,'HB11 Model'!$B154)</f>
        <v>Parameter</v>
      </c>
      <c r="C162" t="str">
        <f ca="1">SUBSTITUTE(C161,'Formula Name Creation'!$V154,'HB11 Model'!$B154)</f>
        <v>=(1400*C22*1000)/10^6</v>
      </c>
      <c r="D162" t="str">
        <f ca="1">SUBSTITUTE(D161,'Formula Name Creation'!$V154,'HB11 Model'!$B154)</f>
        <v>Parameter</v>
      </c>
      <c r="E162" t="str">
        <f ca="1">SUBSTITUTE(E161,'Formula Name Creation'!$V154,'HB11 Model'!$B154)</f>
        <v>=C3*C4</v>
      </c>
      <c r="F162" t="str">
        <f ca="1">SUBSTITUTE(F161,'Formula Name Creation'!$V154,'HB11 Model'!$B154)</f>
        <v>=C7/(C6)</v>
      </c>
      <c r="G162" t="str">
        <f ca="1">SUBSTITUTE(G161,'Formula Name Creation'!$V154,'HB11 Model'!$B154)</f>
        <v>=IF(C36=0,C7*C10,C7*C10*C13)</v>
      </c>
      <c r="H162" t="str">
        <f ca="1">SUBSTITUTE(H161,'Formula Name Creation'!$V154,'HB11 Model'!$B154)</f>
        <v>Parameter</v>
      </c>
      <c r="I162" t="str">
        <f ca="1">SUBSTITUTE(I161,'Formula Name Creation'!$V154,'HB11 Model'!$B154)</f>
        <v>Parameter</v>
      </c>
      <c r="J162" t="str">
        <f ca="1">SUBSTITUTE(J161,'Formula Name Creation'!$V154,'HB11 Model'!$B154)</f>
        <v>Parameter</v>
      </c>
      <c r="K162" t="str">
        <f ca="1">SUBSTITUTE(K161,'Formula Name Creation'!$V154,'HB11 Model'!$B154)</f>
        <v>Parameter</v>
      </c>
      <c r="L162" t="str">
        <f ca="1">SUBSTITUTE(L161,'Formula Name Creation'!$V154,'HB11 Model'!$B154)</f>
        <v>Parameter</v>
      </c>
      <c r="M162" t="str">
        <f ca="1">SUBSTITUTE(M161,'Formula Name Creation'!$V154,'HB11 Model'!$B154)</f>
        <v>=C16/C8</v>
      </c>
      <c r="N162" t="str">
        <f ca="1">SUBSTITUTE(N161,'Formula Name Creation'!$V154,'HB11 Model'!$B154)</f>
        <v>=C9*C17</v>
      </c>
      <c r="O162" t="str">
        <f ca="1">SUBSTITUTE(O161,'Formula Name Creation'!$V154,'HB11 Model'!$B154)</f>
        <v>Parameter</v>
      </c>
      <c r="P162" t="str">
        <f ca="1">SUBSTITUTE(P161,'Formula Name Creation'!$V154,'HB11 Model'!$B154)</f>
        <v>Parameter</v>
      </c>
      <c r="Q162" t="str">
        <f ca="1">SUBSTITUTE(Q161,'Formula Name Creation'!$V154,'HB11 Model'!$B154)</f>
        <v>Parameter</v>
      </c>
      <c r="R162" t="str">
        <f ca="1">SUBSTITUTE(R161,'Formula Name Creation'!$V154,'HB11 Model'!$B154)</f>
        <v>=C8+C84+C100</v>
      </c>
      <c r="S162" t="str">
        <f ca="1">SUBSTITUTE(S161,'Formula Name Creation'!$V154,'HB11 Model'!$B154)</f>
        <v>=C20*C19</v>
      </c>
      <c r="T162" t="str">
        <f ca="1">SUBSTITUTE(T161,'Formula Name Creation'!$V154,'HB11 Model'!$B154)</f>
        <v>=C16-C20</v>
      </c>
      <c r="U162" t="str">
        <f ca="1">SUBSTITUTE(U161,'Formula Name Creation'!$V154,'HB11 Model'!$B154)</f>
        <v>=365*24*C14</v>
      </c>
      <c r="V162" t="str">
        <f ca="1">SUBSTITUTE(V161,'Formula Name Creation'!$V154,'HB11 Model'!$B154)</f>
        <v>=C22*C23</v>
      </c>
      <c r="W162" t="str">
        <f ca="1">SUBSTITUTE(W161,'Formula Name Creation'!$V154,'HB11 Model'!$B154)</f>
        <v>=C26/(1-C27)</v>
      </c>
      <c r="X162" t="str">
        <f ca="1">SUBSTITUTE(X161,'Formula Name Creation'!$V154,'HB11 Model'!$B154)</f>
        <v>=C4*C14*365*24*3600</v>
      </c>
      <c r="Y162" t="str">
        <f ca="1">SUBSTITUTE(Y161,'Formula Name Creation'!$V154,'HB11 Model'!$B154)</f>
        <v>Parameter</v>
      </c>
      <c r="Z162" t="str">
        <f ca="1">SUBSTITUTE(Z161,'Formula Name Creation'!$V154,'HB11 Model'!$B154)</f>
        <v>=C29+C37+C40+C48</v>
      </c>
      <c r="AA162" t="str">
        <f ca="1">SUBSTITUTE(AA161,'Formula Name Creation'!$V154,'HB11 Model'!$B154)</f>
        <v>=C30*(C33*C34)/(1000)+C35</v>
      </c>
      <c r="AB162" t="str">
        <f ca="1">SUBSTITUTE(AB161,'Formula Name Creation'!$V154,'HB11 Model'!$B154)</f>
        <v>Parameter</v>
      </c>
      <c r="AC162" t="str">
        <f ca="1">SUBSTITUTE(AC161,'Formula Name Creation'!$V154,'HB11 Model'!$B154)</f>
        <v>Parameter</v>
      </c>
      <c r="AD162" t="str">
        <f ca="1">SUBSTITUTE(AD161,'Formula Name Creation'!$V154,'HB11 Model'!$B154)</f>
        <v>Parameter</v>
      </c>
      <c r="AE162" t="str">
        <f ca="1">SUBSTITUTE(AE161,'Formula Name Creation'!$V154,'HB11 Model'!$B154)</f>
        <v>Parameter</v>
      </c>
      <c r="AF162" t="str">
        <f ca="1">SUBSTITUTE(AF161,'Formula Name Creation'!$V154,'HB11 Model'!$B154)</f>
        <v>Parameter</v>
      </c>
      <c r="AG162" t="str">
        <f ca="1">SUBSTITUTE(AG161,'Formula Name Creation'!$V154,'HB11 Model'!$B154)</f>
        <v>Parameter</v>
      </c>
      <c r="AH162" t="str">
        <f ca="1">SUBSTITUTE(AH161,'Formula Name Creation'!$V154,'HB11 Model'!$B154)</f>
        <v>Parameter</v>
      </c>
      <c r="AI162" t="str">
        <f ca="1">SUBSTITUTE(AI161,'Formula Name Creation'!$V154,'HB11 Model'!$B154)</f>
        <v>=C36*(C38)</v>
      </c>
      <c r="AJ162" t="str">
        <f ca="1">SUBSTITUTE(AJ161,'Formula Name Creation'!$V154,'HB11 Model'!$B154)</f>
        <v>Parameter</v>
      </c>
      <c r="AK162" t="str">
        <f ca="1">SUBSTITUTE(AK161,'Formula Name Creation'!$V154,'HB11 Model'!$B154)</f>
        <v>Parameter</v>
      </c>
      <c r="AL162" t="str">
        <f ca="1">SUBSTITUTE(AL161,'Formula Name Creation'!$V154,'HB11 Model'!$B154)</f>
        <v>=C39*(C41+C42)</v>
      </c>
      <c r="AM162" t="str">
        <f ca="1">SUBSTITUTE(AM161,'Formula Name Creation'!$V154,'HB11 Model'!$B154)</f>
        <v>=0.04+(C31*C32)/(1000)</v>
      </c>
      <c r="AN162" t="str">
        <f ca="1">SUBSTITUTE(AN161,'Formula Name Creation'!$V154,'HB11 Model'!$B154)</f>
        <v>Parameter</v>
      </c>
      <c r="AO162" t="str">
        <f ca="1">SUBSTITUTE(AO161,'Formula Name Creation'!$V154,'HB11 Model'!$B154)</f>
        <v>Parameter</v>
      </c>
      <c r="AP162" t="str">
        <f ca="1">SUBSTITUTE(AP161,'Formula Name Creation'!$V154,'HB11 Model'!$B154)</f>
        <v>Parameter</v>
      </c>
      <c r="AQ162" t="str">
        <f ca="1">SUBSTITUTE(AQ161,'Formula Name Creation'!$V154,'HB11 Model'!$B154)</f>
        <v>Parameter</v>
      </c>
      <c r="AR162" t="e">
        <f ca="1">SUBSTITUTE(AR161,'Formula Name Creation'!$V154,'HB11 Model'!$B154)</f>
        <v>#N/A</v>
      </c>
      <c r="AS162" t="str">
        <f ca="1">SUBSTITUTE(AS161,'Formula Name Creation'!$V154,'HB11 Model'!$B154)</f>
        <v>=C45+C25*(C28)</v>
      </c>
      <c r="AT162" t="str">
        <f ca="1">SUBSTITUTE(AT161,'Formula Name Creation'!$V154,'HB11 Model'!$B154)</f>
        <v>Parameter</v>
      </c>
      <c r="AU162" t="str">
        <f ca="1">SUBSTITUTE(AU161,'Formula Name Creation'!$V154,'HB11 Model'!$B154)</f>
        <v>Parameter</v>
      </c>
      <c r="AV162" t="str">
        <f ca="1">SUBSTITUTE(AV161,'Formula Name Creation'!$V154,'HB11 Model'!$B154)</f>
        <v>Parameter</v>
      </c>
      <c r="AW162" t="str">
        <f ca="1">SUBSTITUTE(AW161,'Formula Name Creation'!$V154,'HB11 Model'!$B154)</f>
        <v>Parameter</v>
      </c>
      <c r="AX162" t="str">
        <f ca="1">SUBSTITUTE(AX161,'Formula Name Creation'!$V154,'HB11 Model'!$B154)</f>
        <v>Parameter</v>
      </c>
      <c r="AY162" t="str">
        <f ca="1">SUBSTITUTE(AY161,'Formula Name Creation'!$V154,'HB11 Model'!$B154)</f>
        <v>Parameter</v>
      </c>
      <c r="AZ162" t="str">
        <f ca="1">SUBSTITUTE(AZ161,'Formula Name Creation'!$V154,'HB11 Model'!$B154)</f>
        <v>Parameter</v>
      </c>
      <c r="BA162" t="str">
        <f ca="1">SUBSTITUTE(BA161,'Formula Name Creation'!$V154,'HB11 Model'!$B154)</f>
        <v>=(C54+C53)/10^6</v>
      </c>
      <c r="BB162" t="str">
        <f ca="1">SUBSTITUTE(BB161,'Formula Name Creation'!$V154,'HB11 Model'!$B154)</f>
        <v>=C4*((C14*24)*3600)*C51</v>
      </c>
      <c r="BC162" t="str">
        <f ca="1">SUBSTITUTE(BC161,'Formula Name Creation'!$V154,'HB11 Model'!$B154)</f>
        <v>Parameter</v>
      </c>
      <c r="BD162" t="str">
        <f ca="1">SUBSTITUTE(BD161,'Formula Name Creation'!$V154,'HB11 Model'!$B154)</f>
        <v>Parameter</v>
      </c>
      <c r="BE162" t="str">
        <f ca="1">SUBSTITUTE(BE161,'Formula Name Creation'!$V154,'HB11 Model'!$B154)</f>
        <v>Parameter</v>
      </c>
      <c r="BF162" t="str">
        <f ca="1">SUBSTITUTE(BF161,'Formula Name Creation'!$V154,'HB11 Model'!$B154)</f>
        <v>Parameter</v>
      </c>
      <c r="BG162" t="str">
        <f ca="1">SUBSTITUTE(BG161,'Formula Name Creation'!$V154,'HB11 Model'!$B154)</f>
        <v>=ROUNDDOWN(C60/C64,0)*C58+C57*C3*C4*ROUNDDOWN(C60/C66,0)+C59+C87*10^6*ROUNDDOWN(C60/C65,0)+C63*C60</v>
      </c>
      <c r="BH162" t="str">
        <f ca="1">SUBSTITUTE(BH161,'Formula Name Creation'!$V154,'HB11 Model'!$B154)</f>
        <v>Parameter</v>
      </c>
      <c r="BI162" t="str">
        <f ca="1">SUBSTITUTE(BI161,'Formula Name Creation'!$V154,'HB11 Model'!$B154)</f>
        <v>=C62*1000*C24</v>
      </c>
      <c r="BJ162" t="str">
        <f ca="1">SUBSTITUTE(BJ161,'Formula Name Creation'!$V154,'HB11 Model'!$B154)</f>
        <v>Parameter</v>
      </c>
      <c r="BK162" t="str">
        <f ca="1">SUBSTITUTE(BK161,'Formula Name Creation'!$V154,'HB11 Model'!$B154)</f>
        <v>Parameter</v>
      </c>
      <c r="BL162" t="str">
        <f ca="1">SUBSTITUTE(BL161,'Formula Name Creation'!$V154,'HB11 Model'!$B154)</f>
        <v>Parameter</v>
      </c>
      <c r="BM162" t="str">
        <f ca="1">SUBSTITUTE(BM161,'Formula Name Creation'!$V154,'HB11 Model'!$B154)</f>
        <v>Parameter</v>
      </c>
      <c r="BN162" t="str">
        <f ca="1">SUBSTITUTE(BN161,'Formula Name Creation'!$V154,'HB11 Model'!$B154)</f>
        <v>Parameter</v>
      </c>
      <c r="BO162" t="str">
        <f ca="1">SUBSTITUTE(BO161,'Formula Name Creation'!$V154,'HB11 Model'!$B154)</f>
        <v>Parameter</v>
      </c>
      <c r="BP162" t="str">
        <f ca="1">SUBSTITUTE(BP161,'Formula Name Creation'!$V154,'HB11 Model'!$B154)</f>
        <v>Parameter</v>
      </c>
      <c r="BQ162" t="str">
        <f ca="1">SUBSTITUTE(BQ161,'Formula Name Creation'!$V154,'HB11 Model'!$B154)</f>
        <v>Parameter</v>
      </c>
      <c r="BR162" t="str">
        <f ca="1">SUBSTITUTE(BR161,'Formula Name Creation'!$V154,'HB11 Model'!$B154)</f>
        <v>Parameter</v>
      </c>
      <c r="BS162" t="str">
        <f ca="1">SUBSTITUTE(BS161,'Formula Name Creation'!$V154,'HB11 Model'!$B154)</f>
        <v>Parameter</v>
      </c>
      <c r="BT162" t="str">
        <f ca="1">SUBSTITUTE(BT161,'Formula Name Creation'!$V154,'HB11 Model'!$B154)</f>
        <v>Parameter</v>
      </c>
      <c r="BU162" t="str">
        <f ca="1">SUBSTITUTE(BU161,'Formula Name Creation'!$V154,'HB11 Model'!$B154)</f>
        <v>=(C67+C68+C69+C70+C71+C72+C74+C73)</v>
      </c>
      <c r="BV162" t="str">
        <f ca="1">SUBSTITUTE(BV161,'Formula Name Creation'!$V154,'HB11 Model'!$B154)</f>
        <v>Parameter</v>
      </c>
      <c r="BW162" t="str">
        <f ca="1">SUBSTITUTE(BW161,'Formula Name Creation'!$V154,'HB11 Model'!$B154)</f>
        <v>Parameter</v>
      </c>
      <c r="BX162" t="str">
        <f ca="1">SUBSTITUTE(BX161,'Formula Name Creation'!$V154,'HB11 Model'!$B154)</f>
        <v>=C77+C75</v>
      </c>
      <c r="BY162" t="str">
        <f ca="1">SUBSTITUTE(BY161,'Formula Name Creation'!$V154,'HB11 Model'!$B154)</f>
        <v>Parameter</v>
      </c>
      <c r="BZ162" t="str">
        <f ca="1">SUBSTITUTE(BZ161,'Formula Name Creation'!$V154,'HB11 Model'!$B154)</f>
        <v>=C79*C75</v>
      </c>
      <c r="CA162" t="str">
        <f ca="1">SUBSTITUTE(CA161,'Formula Name Creation'!$V154,'HB11 Model'!$B154)</f>
        <v>Parameter</v>
      </c>
      <c r="CB162" t="str">
        <f ca="1">SUBSTITUTE(CB161,'Formula Name Creation'!$V154,'HB11 Model'!$B154)</f>
        <v>Parameter</v>
      </c>
      <c r="CC162" t="str">
        <f ca="1">SUBSTITUTE(CC161,'Formula Name Creation'!$V154,'HB11 Model'!$B154)</f>
        <v>Parameter</v>
      </c>
      <c r="CD162" t="str">
        <f ca="1">SUBSTITUTE(CD161,'Formula Name Creation'!$V154,'HB11 Model'!$B154)</f>
        <v>=32*(C9/2605)</v>
      </c>
      <c r="CE162" t="str">
        <f ca="1">SUBSTITUTE(CE161,'Formula Name Creation'!$V154,'HB11 Model'!$B154)</f>
        <v>Parameter</v>
      </c>
      <c r="CF162" t="str">
        <f ca="1">SUBSTITUTE(CF161,'Formula Name Creation'!$V154,'HB11 Model'!$B154)</f>
        <v>Parameter</v>
      </c>
      <c r="CG162" t="str">
        <f ca="1">SUBSTITUTE(CG161,'Formula Name Creation'!$V154,'HB11 Model'!$B154)</f>
        <v>=(C85*C86*C83)/10^6</v>
      </c>
      <c r="CH162" t="str">
        <f ca="1">SUBSTITUTE(CH161,'Formula Name Creation'!$V154,'HB11 Model'!$B154)</f>
        <v>=C9*10^6/C81/C82</v>
      </c>
      <c r="CI162" t="str">
        <f ca="1">SUBSTITUTE(CI161,'Formula Name Creation'!$V154,'HB11 Model'!$B154)</f>
        <v>Parameter</v>
      </c>
      <c r="CJ162" t="str">
        <f ca="1">SUBSTITUTE(CJ161,'Formula Name Creation'!$V154,'HB11 Model'!$B154)</f>
        <v>Parameter</v>
      </c>
      <c r="CK162" t="str">
        <f ca="1">SUBSTITUTE(CK161,'Formula Name Creation'!$V154,'HB11 Model'!$B154)</f>
        <v>Parameter</v>
      </c>
      <c r="CL162" t="str">
        <f ca="1">SUBSTITUTE(CL161,'Formula Name Creation'!$V154,'HB11 Model'!$B154)</f>
        <v>Parameter</v>
      </c>
      <c r="CM162" t="str">
        <f ca="1">SUBSTITUTE(CM161,'Formula Name Creation'!$V154,'HB11 Model'!$B154)</f>
        <v>=C91*C92</v>
      </c>
      <c r="CN162" t="str">
        <f ca="1">SUBSTITUTE(CN161,'Formula Name Creation'!$V154,'HB11 Model'!$B154)</f>
        <v>=C93*7.6*7*52.18</v>
      </c>
      <c r="CO162" t="str">
        <f ca="1">SUBSTITUTE(CO161,'Formula Name Creation'!$V154,'HB11 Model'!$B154)</f>
        <v>Parameter</v>
      </c>
      <c r="CP162" t="str">
        <f ca="1">SUBSTITUTE(CP161,'Formula Name Creation'!$V154,'HB11 Model'!$B154)</f>
        <v>Parameter</v>
      </c>
      <c r="CQ162" t="str">
        <f ca="1">SUBSTITUTE(CQ161,'Formula Name Creation'!$V154,'HB11 Model'!$B154)</f>
        <v>Parameter</v>
      </c>
      <c r="CR162" t="str">
        <f ca="1">SUBSTITUTE(CR161,'Formula Name Creation'!$V154,'HB11 Model'!$B154)</f>
        <v>Parameter</v>
      </c>
      <c r="CS162" t="str">
        <f ca="1">SUBSTITUTE(CS161,'Formula Name Creation'!$V154,'HB11 Model'!$B154)</f>
        <v>Parameter</v>
      </c>
      <c r="CT162" t="str">
        <f ca="1">SUBSTITUTE(CT161,'Formula Name Creation'!$V154,'HB11 Model'!$B154)</f>
        <v>Parameter</v>
      </c>
      <c r="CU162" t="str">
        <f ca="1">SUBSTITUTE(CU161,'Formula Name Creation'!$V154,'HB11 Model'!$B154)</f>
        <v>=PI()*C97*(C96^2-(C96-C98)^2)*C99</v>
      </c>
      <c r="CV162" t="str">
        <f ca="1">SUBSTITUTE(CV161,'Formula Name Creation'!$V154,'HB11 Model'!$B154)</f>
        <v>Parameter</v>
      </c>
      <c r="CW162" t="str">
        <f ca="1">SUBSTITUTE(CW161,'Formula Name Creation'!$V154,'HB11 Model'!$B154)</f>
        <v>=(90.69*C101 + C95 + 13.04*C102*112.32)/10^6</v>
      </c>
      <c r="CX162" t="str">
        <f ca="1">SUBSTITUTE(CX161,'Formula Name Creation'!$V154,'HB11 Model'!$B154)</f>
        <v>0</v>
      </c>
      <c r="CY162" t="str">
        <f ca="1">SUBSTITUTE(CY161,'Formula Name Creation'!$V154,'HB11 Model'!$B154)</f>
        <v>0</v>
      </c>
      <c r="CZ162" t="str">
        <f ca="1">SUBSTITUTE(CZ161,'Formula Name Creation'!$V154,'HB11 Model'!$B154)</f>
        <v>0</v>
      </c>
      <c r="DA162" t="str">
        <f ca="1">SUBSTITUTE(DA161,'Formula Name Creation'!$V154,'HB11 Model'!$B154)</f>
        <v>0</v>
      </c>
      <c r="DB162" t="str">
        <f ca="1">SUBSTITUTE(DB161,'Formula Name Creation'!$V154,'HB11 Model'!$B154)</f>
        <v>0</v>
      </c>
      <c r="DC162" t="str">
        <f ca="1">SUBSTITUTE(DC161,'Formula Name Creation'!$V154,'HB11 Model'!$B154)</f>
        <v>0</v>
      </c>
      <c r="DD162" t="str">
        <f ca="1">SUBSTITUTE(DD161,'Formula Name Creation'!$V154,'HB11 Model'!$B154)</f>
        <v>0</v>
      </c>
      <c r="DE162" t="str">
        <f ca="1">SUBSTITUTE(DE161,'Formula Name Creation'!$V154,'HB11 Model'!$B154)</f>
        <v>0</v>
      </c>
      <c r="DF162" t="str">
        <f ca="1">SUBSTITUTE(DF161,'Formula Name Creation'!$V154,'HB11 Model'!$B154)</f>
        <v>0</v>
      </c>
      <c r="DG162" t="str">
        <f ca="1">SUBSTITUTE(DG161,'Formula Name Creation'!$V154,'HB11 Model'!$B154)</f>
        <v>0</v>
      </c>
      <c r="DH162" t="str">
        <f ca="1">SUBSTITUTE(DH161,'Formula Name Creation'!$V154,'HB11 Model'!$B154)</f>
        <v>0</v>
      </c>
      <c r="DI162" t="str">
        <f ca="1">SUBSTITUTE(DI161,'Formula Name Creation'!$V154,'HB11 Model'!$B154)</f>
        <v>0</v>
      </c>
      <c r="DJ162" t="str">
        <f ca="1">SUBSTITUTE(DJ161,'Formula Name Creation'!$V154,'HB11 Model'!$B154)</f>
        <v>0</v>
      </c>
      <c r="DK162" t="str">
        <f ca="1">SUBSTITUTE(DK161,'Formula Name Creation'!$V154,'HB11 Model'!$B154)</f>
        <v>0</v>
      </c>
      <c r="DL162" t="str">
        <f ca="1">SUBSTITUTE(DL161,'Formula Name Creation'!$V154,'HB11 Model'!$B154)</f>
        <v>0</v>
      </c>
      <c r="DM162" t="str">
        <f ca="1">SUBSTITUTE(DM161,'Formula Name Creation'!$V154,'HB11 Model'!$B154)</f>
        <v>0</v>
      </c>
      <c r="DN162" t="str">
        <f ca="1">SUBSTITUTE(DN161,'Formula Name Creation'!$V154,'HB11 Model'!$B154)</f>
        <v>0</v>
      </c>
      <c r="DO162" t="str">
        <f ca="1">SUBSTITUTE(DO161,'Formula Name Creation'!$V154,'HB11 Model'!$B154)</f>
        <v>0</v>
      </c>
      <c r="DP162" t="str">
        <f ca="1">SUBSTITUTE(DP161,'Formula Name Creation'!$V154,'HB11 Model'!$B154)</f>
        <v>0</v>
      </c>
      <c r="DQ162" t="str">
        <f ca="1">SUBSTITUTE(DQ161,'Formula Name Creation'!$V154,'HB11 Model'!$B154)</f>
        <v>0</v>
      </c>
      <c r="DR162" t="str">
        <f ca="1">SUBSTITUTE(DR161,'Formula Name Creation'!$V154,'HB11 Model'!$B154)</f>
        <v>0</v>
      </c>
      <c r="DS162" t="str">
        <f ca="1">SUBSTITUTE(DS161,'Formula Name Creation'!$V154,'HB11 Model'!$B154)</f>
        <v>0</v>
      </c>
      <c r="DT162" t="str">
        <f ca="1">SUBSTITUTE(DT161,'Formula Name Creation'!$V154,'HB11 Model'!$B154)</f>
        <v>0</v>
      </c>
      <c r="DU162" t="str">
        <f ca="1">SUBSTITUTE(DU161,'Formula Name Creation'!$V154,'HB11 Model'!$B154)</f>
        <v>0</v>
      </c>
      <c r="DV162" t="str">
        <f ca="1">SUBSTITUTE(DV161,'Formula Name Creation'!$V154,'HB11 Model'!$B154)</f>
        <v>0</v>
      </c>
      <c r="DW162" t="str">
        <f ca="1">SUBSTITUTE(DW161,'Formula Name Creation'!$V154,'HB11 Model'!$B154)</f>
        <v>0</v>
      </c>
      <c r="DX162" t="str">
        <f ca="1">SUBSTITUTE(DX161,'Formula Name Creation'!$V154,'HB11 Model'!$B154)</f>
        <v>0</v>
      </c>
      <c r="DY162" t="str">
        <f ca="1">SUBSTITUTE(DY161,'Formula Name Creation'!$V154,'HB11 Model'!$B154)</f>
        <v>0</v>
      </c>
      <c r="DZ162" t="str">
        <f ca="1">SUBSTITUTE(DZ161,'Formula Name Creation'!$V154,'HB11 Model'!$B154)</f>
        <v>0</v>
      </c>
      <c r="EA162" t="str">
        <f ca="1">SUBSTITUTE(EA161,'Formula Name Creation'!$V154,'HB11 Model'!$B154)</f>
        <v>0</v>
      </c>
      <c r="EB162" t="str">
        <f ca="1">SUBSTITUTE(EB161,'Formula Name Creation'!$V154,'HB11 Model'!$B154)</f>
        <v>0</v>
      </c>
      <c r="EC162" t="str">
        <f ca="1">SUBSTITUTE(EC161,'Formula Name Creation'!$V154,'HB11 Model'!$B154)</f>
        <v>0</v>
      </c>
      <c r="ED162" t="str">
        <f ca="1">SUBSTITUTE(ED161,'Formula Name Creation'!$V154,'HB11 Model'!$B154)</f>
        <v>0</v>
      </c>
      <c r="EE162" t="str">
        <f ca="1">SUBSTITUTE(EE161,'Formula Name Creation'!$V154,'HB11 Model'!$B154)</f>
        <v>0</v>
      </c>
      <c r="EF162" t="str">
        <f ca="1">SUBSTITUTE(EF161,'Formula Name Creation'!$V154,'HB11 Model'!$B154)</f>
        <v>0</v>
      </c>
      <c r="EG162" t="str">
        <f ca="1">SUBSTITUTE(EG161,'Formula Name Creation'!$V154,'HB11 Model'!$B154)</f>
        <v>0</v>
      </c>
      <c r="EH162" t="str">
        <f ca="1">SUBSTITUTE(EH161,'Formula Name Creation'!$V154,'HB11 Model'!$B154)</f>
        <v>0</v>
      </c>
      <c r="EI162" t="str">
        <f ca="1">SUBSTITUTE(EI161,'Formula Name Creation'!$V154,'HB11 Model'!$B154)</f>
        <v>0</v>
      </c>
      <c r="EJ162" t="str">
        <f ca="1">SUBSTITUTE(EJ161,'Formula Name Creation'!$V154,'HB11 Model'!$B154)</f>
        <v>0</v>
      </c>
      <c r="EK162" t="str">
        <f ca="1">SUBSTITUTE(EK161,'Formula Name Creation'!$V154,'HB11 Model'!$B154)</f>
        <v>0</v>
      </c>
      <c r="EL162" t="str">
        <f ca="1">SUBSTITUTE(EL161,'Formula Name Creation'!$V154,'HB11 Model'!$B154)</f>
        <v>0</v>
      </c>
      <c r="EM162" t="str">
        <f ca="1">SUBSTITUTE(EM161,'Formula Name Creation'!$V154,'HB11 Model'!$B154)</f>
        <v>0</v>
      </c>
      <c r="EN162" t="str">
        <f ca="1">SUBSTITUTE(EN161,'Formula Name Creation'!$V154,'HB11 Model'!$B154)</f>
        <v>0</v>
      </c>
      <c r="EO162" t="str">
        <f ca="1">SUBSTITUTE(EO161,'Formula Name Creation'!$V154,'HB11 Model'!$B154)</f>
        <v>0</v>
      </c>
      <c r="EP162" t="str">
        <f ca="1">SUBSTITUTE(EP161,'Formula Name Creation'!$V154,'HB11 Model'!$B154)</f>
        <v>0</v>
      </c>
      <c r="EQ162" t="str">
        <f ca="1">SUBSTITUTE(EQ161,'Formula Name Creation'!$V154,'HB11 Model'!$B154)</f>
        <v>0</v>
      </c>
      <c r="ER162" t="str">
        <f ca="1">SUBSTITUTE(ER161,'Formula Name Creation'!$V154,'HB11 Model'!$B154)</f>
        <v>0</v>
      </c>
      <c r="ES162" t="str">
        <f ca="1">SUBSTITUTE(ES161,'Formula Name Creation'!$V154,'HB11 Model'!$B154)</f>
        <v>0</v>
      </c>
      <c r="ET162" t="str">
        <f ca="1">SUBSTITUTE(ET161,'Formula Name Creation'!$V154,'HB11 Model'!$B154)</f>
        <v>0</v>
      </c>
      <c r="EU162">
        <v>152</v>
      </c>
    </row>
    <row r="163" spans="1:151" x14ac:dyDescent="0.25">
      <c r="A163" t="str">
        <f ca="1">SUBSTITUTE(A162,'Formula Name Creation'!$V153,'HB11 Model'!$B153)</f>
        <v>Parameter</v>
      </c>
      <c r="B163" t="str">
        <f ca="1">SUBSTITUTE(B162,'Formula Name Creation'!$V153,'HB11 Model'!$B153)</f>
        <v>Parameter</v>
      </c>
      <c r="C163" t="str">
        <f ca="1">SUBSTITUTE(C162,'Formula Name Creation'!$V153,'HB11 Model'!$B153)</f>
        <v>=(1400*C22*1000)/10^6</v>
      </c>
      <c r="D163" t="str">
        <f ca="1">SUBSTITUTE(D162,'Formula Name Creation'!$V153,'HB11 Model'!$B153)</f>
        <v>Parameter</v>
      </c>
      <c r="E163" t="str">
        <f ca="1">SUBSTITUTE(E162,'Formula Name Creation'!$V153,'HB11 Model'!$B153)</f>
        <v>=C3*C4</v>
      </c>
      <c r="F163" t="str">
        <f ca="1">SUBSTITUTE(F162,'Formula Name Creation'!$V153,'HB11 Model'!$B153)</f>
        <v>=C7/(C6)</v>
      </c>
      <c r="G163" t="str">
        <f ca="1">SUBSTITUTE(G162,'Formula Name Creation'!$V153,'HB11 Model'!$B153)</f>
        <v>=IF(C36=0,C7*C10,C7*C10*C13)</v>
      </c>
      <c r="H163" t="str">
        <f ca="1">SUBSTITUTE(H162,'Formula Name Creation'!$V153,'HB11 Model'!$B153)</f>
        <v>Parameter</v>
      </c>
      <c r="I163" t="str">
        <f ca="1">SUBSTITUTE(I162,'Formula Name Creation'!$V153,'HB11 Model'!$B153)</f>
        <v>Parameter</v>
      </c>
      <c r="J163" t="str">
        <f ca="1">SUBSTITUTE(J162,'Formula Name Creation'!$V153,'HB11 Model'!$B153)</f>
        <v>Parameter</v>
      </c>
      <c r="K163" t="str">
        <f ca="1">SUBSTITUTE(K162,'Formula Name Creation'!$V153,'HB11 Model'!$B153)</f>
        <v>Parameter</v>
      </c>
      <c r="L163" t="str">
        <f ca="1">SUBSTITUTE(L162,'Formula Name Creation'!$V153,'HB11 Model'!$B153)</f>
        <v>Parameter</v>
      </c>
      <c r="M163" t="str">
        <f ca="1">SUBSTITUTE(M162,'Formula Name Creation'!$V153,'HB11 Model'!$B153)</f>
        <v>=C16/C8</v>
      </c>
      <c r="N163" t="str">
        <f ca="1">SUBSTITUTE(N162,'Formula Name Creation'!$V153,'HB11 Model'!$B153)</f>
        <v>=C9*C17</v>
      </c>
      <c r="O163" t="str">
        <f ca="1">SUBSTITUTE(O162,'Formula Name Creation'!$V153,'HB11 Model'!$B153)</f>
        <v>Parameter</v>
      </c>
      <c r="P163" t="str">
        <f ca="1">SUBSTITUTE(P162,'Formula Name Creation'!$V153,'HB11 Model'!$B153)</f>
        <v>Parameter</v>
      </c>
      <c r="Q163" t="str">
        <f ca="1">SUBSTITUTE(Q162,'Formula Name Creation'!$V153,'HB11 Model'!$B153)</f>
        <v>Parameter</v>
      </c>
      <c r="R163" t="str">
        <f ca="1">SUBSTITUTE(R162,'Formula Name Creation'!$V153,'HB11 Model'!$B153)</f>
        <v>=C8+C84+C100</v>
      </c>
      <c r="S163" t="str">
        <f ca="1">SUBSTITUTE(S162,'Formula Name Creation'!$V153,'HB11 Model'!$B153)</f>
        <v>=C20*C19</v>
      </c>
      <c r="T163" t="str">
        <f ca="1">SUBSTITUTE(T162,'Formula Name Creation'!$V153,'HB11 Model'!$B153)</f>
        <v>=C16-C20</v>
      </c>
      <c r="U163" t="str">
        <f ca="1">SUBSTITUTE(U162,'Formula Name Creation'!$V153,'HB11 Model'!$B153)</f>
        <v>=365*24*C14</v>
      </c>
      <c r="V163" t="str">
        <f ca="1">SUBSTITUTE(V162,'Formula Name Creation'!$V153,'HB11 Model'!$B153)</f>
        <v>=C22*C23</v>
      </c>
      <c r="W163" t="str">
        <f ca="1">SUBSTITUTE(W162,'Formula Name Creation'!$V153,'HB11 Model'!$B153)</f>
        <v>=C26/(1-C27)</v>
      </c>
      <c r="X163" t="str">
        <f ca="1">SUBSTITUTE(X162,'Formula Name Creation'!$V153,'HB11 Model'!$B153)</f>
        <v>=C4*C14*365*24*3600</v>
      </c>
      <c r="Y163" t="str">
        <f ca="1">SUBSTITUTE(Y162,'Formula Name Creation'!$V153,'HB11 Model'!$B153)</f>
        <v>Parameter</v>
      </c>
      <c r="Z163" t="str">
        <f ca="1">SUBSTITUTE(Z162,'Formula Name Creation'!$V153,'HB11 Model'!$B153)</f>
        <v>=C29+C37+C40+C48</v>
      </c>
      <c r="AA163" t="str">
        <f ca="1">SUBSTITUTE(AA162,'Formula Name Creation'!$V153,'HB11 Model'!$B153)</f>
        <v>=C30*(C33*C34)/(1000)+C35</v>
      </c>
      <c r="AB163" t="str">
        <f ca="1">SUBSTITUTE(AB162,'Formula Name Creation'!$V153,'HB11 Model'!$B153)</f>
        <v>Parameter</v>
      </c>
      <c r="AC163" t="str">
        <f ca="1">SUBSTITUTE(AC162,'Formula Name Creation'!$V153,'HB11 Model'!$B153)</f>
        <v>Parameter</v>
      </c>
      <c r="AD163" t="str">
        <f ca="1">SUBSTITUTE(AD162,'Formula Name Creation'!$V153,'HB11 Model'!$B153)</f>
        <v>Parameter</v>
      </c>
      <c r="AE163" t="str">
        <f ca="1">SUBSTITUTE(AE162,'Formula Name Creation'!$V153,'HB11 Model'!$B153)</f>
        <v>Parameter</v>
      </c>
      <c r="AF163" t="str">
        <f ca="1">SUBSTITUTE(AF162,'Formula Name Creation'!$V153,'HB11 Model'!$B153)</f>
        <v>Parameter</v>
      </c>
      <c r="AG163" t="str">
        <f ca="1">SUBSTITUTE(AG162,'Formula Name Creation'!$V153,'HB11 Model'!$B153)</f>
        <v>Parameter</v>
      </c>
      <c r="AH163" t="str">
        <f ca="1">SUBSTITUTE(AH162,'Formula Name Creation'!$V153,'HB11 Model'!$B153)</f>
        <v>Parameter</v>
      </c>
      <c r="AI163" t="str">
        <f ca="1">SUBSTITUTE(AI162,'Formula Name Creation'!$V153,'HB11 Model'!$B153)</f>
        <v>=C36*(C38)</v>
      </c>
      <c r="AJ163" t="str">
        <f ca="1">SUBSTITUTE(AJ162,'Formula Name Creation'!$V153,'HB11 Model'!$B153)</f>
        <v>Parameter</v>
      </c>
      <c r="AK163" t="str">
        <f ca="1">SUBSTITUTE(AK162,'Formula Name Creation'!$V153,'HB11 Model'!$B153)</f>
        <v>Parameter</v>
      </c>
      <c r="AL163" t="str">
        <f ca="1">SUBSTITUTE(AL162,'Formula Name Creation'!$V153,'HB11 Model'!$B153)</f>
        <v>=C39*(C41+C42)</v>
      </c>
      <c r="AM163" t="str">
        <f ca="1">SUBSTITUTE(AM162,'Formula Name Creation'!$V153,'HB11 Model'!$B153)</f>
        <v>=0.04+(C31*C32)/(1000)</v>
      </c>
      <c r="AN163" t="str">
        <f ca="1">SUBSTITUTE(AN162,'Formula Name Creation'!$V153,'HB11 Model'!$B153)</f>
        <v>Parameter</v>
      </c>
      <c r="AO163" t="str">
        <f ca="1">SUBSTITUTE(AO162,'Formula Name Creation'!$V153,'HB11 Model'!$B153)</f>
        <v>Parameter</v>
      </c>
      <c r="AP163" t="str">
        <f ca="1">SUBSTITUTE(AP162,'Formula Name Creation'!$V153,'HB11 Model'!$B153)</f>
        <v>Parameter</v>
      </c>
      <c r="AQ163" t="str">
        <f ca="1">SUBSTITUTE(AQ162,'Formula Name Creation'!$V153,'HB11 Model'!$B153)</f>
        <v>Parameter</v>
      </c>
      <c r="AR163" t="e">
        <f ca="1">SUBSTITUTE(AR162,'Formula Name Creation'!$V153,'HB11 Model'!$B153)</f>
        <v>#N/A</v>
      </c>
      <c r="AS163" t="str">
        <f ca="1">SUBSTITUTE(AS162,'Formula Name Creation'!$V153,'HB11 Model'!$B153)</f>
        <v>=C45+C25*(C28)</v>
      </c>
      <c r="AT163" t="str">
        <f ca="1">SUBSTITUTE(AT162,'Formula Name Creation'!$V153,'HB11 Model'!$B153)</f>
        <v>Parameter</v>
      </c>
      <c r="AU163" t="str">
        <f ca="1">SUBSTITUTE(AU162,'Formula Name Creation'!$V153,'HB11 Model'!$B153)</f>
        <v>Parameter</v>
      </c>
      <c r="AV163" t="str">
        <f ca="1">SUBSTITUTE(AV162,'Formula Name Creation'!$V153,'HB11 Model'!$B153)</f>
        <v>Parameter</v>
      </c>
      <c r="AW163" t="str">
        <f ca="1">SUBSTITUTE(AW162,'Formula Name Creation'!$V153,'HB11 Model'!$B153)</f>
        <v>Parameter</v>
      </c>
      <c r="AX163" t="str">
        <f ca="1">SUBSTITUTE(AX162,'Formula Name Creation'!$V153,'HB11 Model'!$B153)</f>
        <v>Parameter</v>
      </c>
      <c r="AY163" t="str">
        <f ca="1">SUBSTITUTE(AY162,'Formula Name Creation'!$V153,'HB11 Model'!$B153)</f>
        <v>Parameter</v>
      </c>
      <c r="AZ163" t="str">
        <f ca="1">SUBSTITUTE(AZ162,'Formula Name Creation'!$V153,'HB11 Model'!$B153)</f>
        <v>Parameter</v>
      </c>
      <c r="BA163" t="str">
        <f ca="1">SUBSTITUTE(BA162,'Formula Name Creation'!$V153,'HB11 Model'!$B153)</f>
        <v>=(C54+C53)/10^6</v>
      </c>
      <c r="BB163" t="str">
        <f ca="1">SUBSTITUTE(BB162,'Formula Name Creation'!$V153,'HB11 Model'!$B153)</f>
        <v>=C4*((C14*24)*3600)*C51</v>
      </c>
      <c r="BC163" t="str">
        <f ca="1">SUBSTITUTE(BC162,'Formula Name Creation'!$V153,'HB11 Model'!$B153)</f>
        <v>Parameter</v>
      </c>
      <c r="BD163" t="str">
        <f ca="1">SUBSTITUTE(BD162,'Formula Name Creation'!$V153,'HB11 Model'!$B153)</f>
        <v>Parameter</v>
      </c>
      <c r="BE163" t="str">
        <f ca="1">SUBSTITUTE(BE162,'Formula Name Creation'!$V153,'HB11 Model'!$B153)</f>
        <v>Parameter</v>
      </c>
      <c r="BF163" t="str">
        <f ca="1">SUBSTITUTE(BF162,'Formula Name Creation'!$V153,'HB11 Model'!$B153)</f>
        <v>Parameter</v>
      </c>
      <c r="BG163" t="str">
        <f ca="1">SUBSTITUTE(BG162,'Formula Name Creation'!$V153,'HB11 Model'!$B153)</f>
        <v>=ROUNDDOWN(C60/C64,0)*C58+C57*C3*C4*ROUNDDOWN(C60/C66,0)+C59+C87*10^6*ROUNDDOWN(C60/C65,0)+C63*C60</v>
      </c>
      <c r="BH163" t="str">
        <f ca="1">SUBSTITUTE(BH162,'Formula Name Creation'!$V153,'HB11 Model'!$B153)</f>
        <v>Parameter</v>
      </c>
      <c r="BI163" t="str">
        <f ca="1">SUBSTITUTE(BI162,'Formula Name Creation'!$V153,'HB11 Model'!$B153)</f>
        <v>=C62*1000*C24</v>
      </c>
      <c r="BJ163" t="str">
        <f ca="1">SUBSTITUTE(BJ162,'Formula Name Creation'!$V153,'HB11 Model'!$B153)</f>
        <v>Parameter</v>
      </c>
      <c r="BK163" t="str">
        <f ca="1">SUBSTITUTE(BK162,'Formula Name Creation'!$V153,'HB11 Model'!$B153)</f>
        <v>Parameter</v>
      </c>
      <c r="BL163" t="str">
        <f ca="1">SUBSTITUTE(BL162,'Formula Name Creation'!$V153,'HB11 Model'!$B153)</f>
        <v>Parameter</v>
      </c>
      <c r="BM163" t="str">
        <f ca="1">SUBSTITUTE(BM162,'Formula Name Creation'!$V153,'HB11 Model'!$B153)</f>
        <v>Parameter</v>
      </c>
      <c r="BN163" t="str">
        <f ca="1">SUBSTITUTE(BN162,'Formula Name Creation'!$V153,'HB11 Model'!$B153)</f>
        <v>Parameter</v>
      </c>
      <c r="BO163" t="str">
        <f ca="1">SUBSTITUTE(BO162,'Formula Name Creation'!$V153,'HB11 Model'!$B153)</f>
        <v>Parameter</v>
      </c>
      <c r="BP163" t="str">
        <f ca="1">SUBSTITUTE(BP162,'Formula Name Creation'!$V153,'HB11 Model'!$B153)</f>
        <v>Parameter</v>
      </c>
      <c r="BQ163" t="str">
        <f ca="1">SUBSTITUTE(BQ162,'Formula Name Creation'!$V153,'HB11 Model'!$B153)</f>
        <v>Parameter</v>
      </c>
      <c r="BR163" t="str">
        <f ca="1">SUBSTITUTE(BR162,'Formula Name Creation'!$V153,'HB11 Model'!$B153)</f>
        <v>Parameter</v>
      </c>
      <c r="BS163" t="str">
        <f ca="1">SUBSTITUTE(BS162,'Formula Name Creation'!$V153,'HB11 Model'!$B153)</f>
        <v>Parameter</v>
      </c>
      <c r="BT163" t="str">
        <f ca="1">SUBSTITUTE(BT162,'Formula Name Creation'!$V153,'HB11 Model'!$B153)</f>
        <v>Parameter</v>
      </c>
      <c r="BU163" t="str">
        <f ca="1">SUBSTITUTE(BU162,'Formula Name Creation'!$V153,'HB11 Model'!$B153)</f>
        <v>=(C67+C68+C69+C70+C71+C72+C74+C73)</v>
      </c>
      <c r="BV163" t="str">
        <f ca="1">SUBSTITUTE(BV162,'Formula Name Creation'!$V153,'HB11 Model'!$B153)</f>
        <v>Parameter</v>
      </c>
      <c r="BW163" t="str">
        <f ca="1">SUBSTITUTE(BW162,'Formula Name Creation'!$V153,'HB11 Model'!$B153)</f>
        <v>Parameter</v>
      </c>
      <c r="BX163" t="str">
        <f ca="1">SUBSTITUTE(BX162,'Formula Name Creation'!$V153,'HB11 Model'!$B153)</f>
        <v>=C77+C75</v>
      </c>
      <c r="BY163" t="str">
        <f ca="1">SUBSTITUTE(BY162,'Formula Name Creation'!$V153,'HB11 Model'!$B153)</f>
        <v>Parameter</v>
      </c>
      <c r="BZ163" t="str">
        <f ca="1">SUBSTITUTE(BZ162,'Formula Name Creation'!$V153,'HB11 Model'!$B153)</f>
        <v>=C79*C75</v>
      </c>
      <c r="CA163" t="str">
        <f ca="1">SUBSTITUTE(CA162,'Formula Name Creation'!$V153,'HB11 Model'!$B153)</f>
        <v>Parameter</v>
      </c>
      <c r="CB163" t="str">
        <f ca="1">SUBSTITUTE(CB162,'Formula Name Creation'!$V153,'HB11 Model'!$B153)</f>
        <v>Parameter</v>
      </c>
      <c r="CC163" t="str">
        <f ca="1">SUBSTITUTE(CC162,'Formula Name Creation'!$V153,'HB11 Model'!$B153)</f>
        <v>Parameter</v>
      </c>
      <c r="CD163" t="str">
        <f ca="1">SUBSTITUTE(CD162,'Formula Name Creation'!$V153,'HB11 Model'!$B153)</f>
        <v>=32*(C9/2605)</v>
      </c>
      <c r="CE163" t="str">
        <f ca="1">SUBSTITUTE(CE162,'Formula Name Creation'!$V153,'HB11 Model'!$B153)</f>
        <v>Parameter</v>
      </c>
      <c r="CF163" t="str">
        <f ca="1">SUBSTITUTE(CF162,'Formula Name Creation'!$V153,'HB11 Model'!$B153)</f>
        <v>Parameter</v>
      </c>
      <c r="CG163" t="str">
        <f ca="1">SUBSTITUTE(CG162,'Formula Name Creation'!$V153,'HB11 Model'!$B153)</f>
        <v>=(C85*C86*C83)/10^6</v>
      </c>
      <c r="CH163" t="str">
        <f ca="1">SUBSTITUTE(CH162,'Formula Name Creation'!$V153,'HB11 Model'!$B153)</f>
        <v>=C9*10^6/C81/C82</v>
      </c>
      <c r="CI163" t="str">
        <f ca="1">SUBSTITUTE(CI162,'Formula Name Creation'!$V153,'HB11 Model'!$B153)</f>
        <v>Parameter</v>
      </c>
      <c r="CJ163" t="str">
        <f ca="1">SUBSTITUTE(CJ162,'Formula Name Creation'!$V153,'HB11 Model'!$B153)</f>
        <v>Parameter</v>
      </c>
      <c r="CK163" t="str">
        <f ca="1">SUBSTITUTE(CK162,'Formula Name Creation'!$V153,'HB11 Model'!$B153)</f>
        <v>Parameter</v>
      </c>
      <c r="CL163" t="str">
        <f ca="1">SUBSTITUTE(CL162,'Formula Name Creation'!$V153,'HB11 Model'!$B153)</f>
        <v>Parameter</v>
      </c>
      <c r="CM163" t="str">
        <f ca="1">SUBSTITUTE(CM162,'Formula Name Creation'!$V153,'HB11 Model'!$B153)</f>
        <v>=C91*C92</v>
      </c>
      <c r="CN163" t="str">
        <f ca="1">SUBSTITUTE(CN162,'Formula Name Creation'!$V153,'HB11 Model'!$B153)</f>
        <v>=C93*7.6*7*52.18</v>
      </c>
      <c r="CO163" t="str">
        <f ca="1">SUBSTITUTE(CO162,'Formula Name Creation'!$V153,'HB11 Model'!$B153)</f>
        <v>Parameter</v>
      </c>
      <c r="CP163" t="str">
        <f ca="1">SUBSTITUTE(CP162,'Formula Name Creation'!$V153,'HB11 Model'!$B153)</f>
        <v>Parameter</v>
      </c>
      <c r="CQ163" t="str">
        <f ca="1">SUBSTITUTE(CQ162,'Formula Name Creation'!$V153,'HB11 Model'!$B153)</f>
        <v>Parameter</v>
      </c>
      <c r="CR163" t="str">
        <f ca="1">SUBSTITUTE(CR162,'Formula Name Creation'!$V153,'HB11 Model'!$B153)</f>
        <v>Parameter</v>
      </c>
      <c r="CS163" t="str">
        <f ca="1">SUBSTITUTE(CS162,'Formula Name Creation'!$V153,'HB11 Model'!$B153)</f>
        <v>Parameter</v>
      </c>
      <c r="CT163" t="str">
        <f ca="1">SUBSTITUTE(CT162,'Formula Name Creation'!$V153,'HB11 Model'!$B153)</f>
        <v>Parameter</v>
      </c>
      <c r="CU163" t="str">
        <f ca="1">SUBSTITUTE(CU162,'Formula Name Creation'!$V153,'HB11 Model'!$B153)</f>
        <v>=PI()*C97*(C96^2-(C96-C98)^2)*C99</v>
      </c>
      <c r="CV163" t="str">
        <f ca="1">SUBSTITUTE(CV162,'Formula Name Creation'!$V153,'HB11 Model'!$B153)</f>
        <v>Parameter</v>
      </c>
      <c r="CW163" t="str">
        <f ca="1">SUBSTITUTE(CW162,'Formula Name Creation'!$V153,'HB11 Model'!$B153)</f>
        <v>=(90.69*C101 + C95 + 13.04*C102*112.32)/10^6</v>
      </c>
      <c r="CX163" t="str">
        <f ca="1">SUBSTITUTE(CX162,'Formula Name Creation'!$V153,'HB11 Model'!$B153)</f>
        <v>0</v>
      </c>
      <c r="CY163" t="str">
        <f ca="1">SUBSTITUTE(CY162,'Formula Name Creation'!$V153,'HB11 Model'!$B153)</f>
        <v>0</v>
      </c>
      <c r="CZ163" t="str">
        <f ca="1">SUBSTITUTE(CZ162,'Formula Name Creation'!$V153,'HB11 Model'!$B153)</f>
        <v>0</v>
      </c>
      <c r="DA163" t="str">
        <f ca="1">SUBSTITUTE(DA162,'Formula Name Creation'!$V153,'HB11 Model'!$B153)</f>
        <v>0</v>
      </c>
      <c r="DB163" t="str">
        <f ca="1">SUBSTITUTE(DB162,'Formula Name Creation'!$V153,'HB11 Model'!$B153)</f>
        <v>0</v>
      </c>
      <c r="DC163" t="str">
        <f ca="1">SUBSTITUTE(DC162,'Formula Name Creation'!$V153,'HB11 Model'!$B153)</f>
        <v>0</v>
      </c>
      <c r="DD163" t="str">
        <f ca="1">SUBSTITUTE(DD162,'Formula Name Creation'!$V153,'HB11 Model'!$B153)</f>
        <v>0</v>
      </c>
      <c r="DE163" t="str">
        <f ca="1">SUBSTITUTE(DE162,'Formula Name Creation'!$V153,'HB11 Model'!$B153)</f>
        <v>0</v>
      </c>
      <c r="DF163" t="str">
        <f ca="1">SUBSTITUTE(DF162,'Formula Name Creation'!$V153,'HB11 Model'!$B153)</f>
        <v>0</v>
      </c>
      <c r="DG163" t="str">
        <f ca="1">SUBSTITUTE(DG162,'Formula Name Creation'!$V153,'HB11 Model'!$B153)</f>
        <v>0</v>
      </c>
      <c r="DH163" t="str">
        <f ca="1">SUBSTITUTE(DH162,'Formula Name Creation'!$V153,'HB11 Model'!$B153)</f>
        <v>0</v>
      </c>
      <c r="DI163" t="str">
        <f ca="1">SUBSTITUTE(DI162,'Formula Name Creation'!$V153,'HB11 Model'!$B153)</f>
        <v>0</v>
      </c>
      <c r="DJ163" t="str">
        <f ca="1">SUBSTITUTE(DJ162,'Formula Name Creation'!$V153,'HB11 Model'!$B153)</f>
        <v>0</v>
      </c>
      <c r="DK163" t="str">
        <f ca="1">SUBSTITUTE(DK162,'Formula Name Creation'!$V153,'HB11 Model'!$B153)</f>
        <v>0</v>
      </c>
      <c r="DL163" t="str">
        <f ca="1">SUBSTITUTE(DL162,'Formula Name Creation'!$V153,'HB11 Model'!$B153)</f>
        <v>0</v>
      </c>
      <c r="DM163" t="str">
        <f ca="1">SUBSTITUTE(DM162,'Formula Name Creation'!$V153,'HB11 Model'!$B153)</f>
        <v>0</v>
      </c>
      <c r="DN163" t="str">
        <f ca="1">SUBSTITUTE(DN162,'Formula Name Creation'!$V153,'HB11 Model'!$B153)</f>
        <v>0</v>
      </c>
      <c r="DO163" t="str">
        <f ca="1">SUBSTITUTE(DO162,'Formula Name Creation'!$V153,'HB11 Model'!$B153)</f>
        <v>0</v>
      </c>
      <c r="DP163" t="str">
        <f ca="1">SUBSTITUTE(DP162,'Formula Name Creation'!$V153,'HB11 Model'!$B153)</f>
        <v>0</v>
      </c>
      <c r="DQ163" t="str">
        <f ca="1">SUBSTITUTE(DQ162,'Formula Name Creation'!$V153,'HB11 Model'!$B153)</f>
        <v>0</v>
      </c>
      <c r="DR163" t="str">
        <f ca="1">SUBSTITUTE(DR162,'Formula Name Creation'!$V153,'HB11 Model'!$B153)</f>
        <v>0</v>
      </c>
      <c r="DS163" t="str">
        <f ca="1">SUBSTITUTE(DS162,'Formula Name Creation'!$V153,'HB11 Model'!$B153)</f>
        <v>0</v>
      </c>
      <c r="DT163" t="str">
        <f ca="1">SUBSTITUTE(DT162,'Formula Name Creation'!$V153,'HB11 Model'!$B153)</f>
        <v>0</v>
      </c>
      <c r="DU163" t="str">
        <f ca="1">SUBSTITUTE(DU162,'Formula Name Creation'!$V153,'HB11 Model'!$B153)</f>
        <v>0</v>
      </c>
      <c r="DV163" t="str">
        <f ca="1">SUBSTITUTE(DV162,'Formula Name Creation'!$V153,'HB11 Model'!$B153)</f>
        <v>0</v>
      </c>
      <c r="DW163" t="str">
        <f ca="1">SUBSTITUTE(DW162,'Formula Name Creation'!$V153,'HB11 Model'!$B153)</f>
        <v>0</v>
      </c>
      <c r="DX163" t="str">
        <f ca="1">SUBSTITUTE(DX162,'Formula Name Creation'!$V153,'HB11 Model'!$B153)</f>
        <v>0</v>
      </c>
      <c r="DY163" t="str">
        <f ca="1">SUBSTITUTE(DY162,'Formula Name Creation'!$V153,'HB11 Model'!$B153)</f>
        <v>0</v>
      </c>
      <c r="DZ163" t="str">
        <f ca="1">SUBSTITUTE(DZ162,'Formula Name Creation'!$V153,'HB11 Model'!$B153)</f>
        <v>0</v>
      </c>
      <c r="EA163" t="str">
        <f ca="1">SUBSTITUTE(EA162,'Formula Name Creation'!$V153,'HB11 Model'!$B153)</f>
        <v>0</v>
      </c>
      <c r="EB163" t="str">
        <f ca="1">SUBSTITUTE(EB162,'Formula Name Creation'!$V153,'HB11 Model'!$B153)</f>
        <v>0</v>
      </c>
      <c r="EC163" t="str">
        <f ca="1">SUBSTITUTE(EC162,'Formula Name Creation'!$V153,'HB11 Model'!$B153)</f>
        <v>0</v>
      </c>
      <c r="ED163" t="str">
        <f ca="1">SUBSTITUTE(ED162,'Formula Name Creation'!$V153,'HB11 Model'!$B153)</f>
        <v>0</v>
      </c>
      <c r="EE163" t="str">
        <f ca="1">SUBSTITUTE(EE162,'Formula Name Creation'!$V153,'HB11 Model'!$B153)</f>
        <v>0</v>
      </c>
      <c r="EF163" t="str">
        <f ca="1">SUBSTITUTE(EF162,'Formula Name Creation'!$V153,'HB11 Model'!$B153)</f>
        <v>0</v>
      </c>
      <c r="EG163" t="str">
        <f ca="1">SUBSTITUTE(EG162,'Formula Name Creation'!$V153,'HB11 Model'!$B153)</f>
        <v>0</v>
      </c>
      <c r="EH163" t="str">
        <f ca="1">SUBSTITUTE(EH162,'Formula Name Creation'!$V153,'HB11 Model'!$B153)</f>
        <v>0</v>
      </c>
      <c r="EI163" t="str">
        <f ca="1">SUBSTITUTE(EI162,'Formula Name Creation'!$V153,'HB11 Model'!$B153)</f>
        <v>0</v>
      </c>
      <c r="EJ163" t="str">
        <f ca="1">SUBSTITUTE(EJ162,'Formula Name Creation'!$V153,'HB11 Model'!$B153)</f>
        <v>0</v>
      </c>
      <c r="EK163" t="str">
        <f ca="1">SUBSTITUTE(EK162,'Formula Name Creation'!$V153,'HB11 Model'!$B153)</f>
        <v>0</v>
      </c>
      <c r="EL163" t="str">
        <f ca="1">SUBSTITUTE(EL162,'Formula Name Creation'!$V153,'HB11 Model'!$B153)</f>
        <v>0</v>
      </c>
      <c r="EM163" t="str">
        <f ca="1">SUBSTITUTE(EM162,'Formula Name Creation'!$V153,'HB11 Model'!$B153)</f>
        <v>0</v>
      </c>
      <c r="EN163" t="str">
        <f ca="1">SUBSTITUTE(EN162,'Formula Name Creation'!$V153,'HB11 Model'!$B153)</f>
        <v>0</v>
      </c>
      <c r="EO163" t="str">
        <f ca="1">SUBSTITUTE(EO162,'Formula Name Creation'!$V153,'HB11 Model'!$B153)</f>
        <v>0</v>
      </c>
      <c r="EP163" t="str">
        <f ca="1">SUBSTITUTE(EP162,'Formula Name Creation'!$V153,'HB11 Model'!$B153)</f>
        <v>0</v>
      </c>
      <c r="EQ163" t="str">
        <f ca="1">SUBSTITUTE(EQ162,'Formula Name Creation'!$V153,'HB11 Model'!$B153)</f>
        <v>0</v>
      </c>
      <c r="ER163" t="str">
        <f ca="1">SUBSTITUTE(ER162,'Formula Name Creation'!$V153,'HB11 Model'!$B153)</f>
        <v>0</v>
      </c>
      <c r="ES163" t="str">
        <f ca="1">SUBSTITUTE(ES162,'Formula Name Creation'!$V153,'HB11 Model'!$B153)</f>
        <v>0</v>
      </c>
      <c r="ET163" t="str">
        <f ca="1">SUBSTITUTE(ET162,'Formula Name Creation'!$V153,'HB11 Model'!$B153)</f>
        <v>0</v>
      </c>
      <c r="EU163">
        <v>151</v>
      </c>
    </row>
    <row r="164" spans="1:151" x14ac:dyDescent="0.25">
      <c r="A164" t="str">
        <f ca="1">SUBSTITUTE(A163,'Formula Name Creation'!$V152,'HB11 Model'!$B152)</f>
        <v>Parameter</v>
      </c>
      <c r="B164" t="str">
        <f ca="1">SUBSTITUTE(B163,'Formula Name Creation'!$V152,'HB11 Model'!$B152)</f>
        <v>Parameter</v>
      </c>
      <c r="C164" t="str">
        <f ca="1">SUBSTITUTE(C163,'Formula Name Creation'!$V152,'HB11 Model'!$B152)</f>
        <v>=(1400*C22*1000)/10^6</v>
      </c>
      <c r="D164" t="str">
        <f ca="1">SUBSTITUTE(D163,'Formula Name Creation'!$V152,'HB11 Model'!$B152)</f>
        <v>Parameter</v>
      </c>
      <c r="E164" t="str">
        <f ca="1">SUBSTITUTE(E163,'Formula Name Creation'!$V152,'HB11 Model'!$B152)</f>
        <v>=C3*C4</v>
      </c>
      <c r="F164" t="str">
        <f ca="1">SUBSTITUTE(F163,'Formula Name Creation'!$V152,'HB11 Model'!$B152)</f>
        <v>=C7/(C6)</v>
      </c>
      <c r="G164" t="str">
        <f ca="1">SUBSTITUTE(G163,'Formula Name Creation'!$V152,'HB11 Model'!$B152)</f>
        <v>=IF(C36=0,C7*C10,C7*C10*C13)</v>
      </c>
      <c r="H164" t="str">
        <f ca="1">SUBSTITUTE(H163,'Formula Name Creation'!$V152,'HB11 Model'!$B152)</f>
        <v>Parameter</v>
      </c>
      <c r="I164" t="str">
        <f ca="1">SUBSTITUTE(I163,'Formula Name Creation'!$V152,'HB11 Model'!$B152)</f>
        <v>Parameter</v>
      </c>
      <c r="J164" t="str">
        <f ca="1">SUBSTITUTE(J163,'Formula Name Creation'!$V152,'HB11 Model'!$B152)</f>
        <v>Parameter</v>
      </c>
      <c r="K164" t="str">
        <f ca="1">SUBSTITUTE(K163,'Formula Name Creation'!$V152,'HB11 Model'!$B152)</f>
        <v>Parameter</v>
      </c>
      <c r="L164" t="str">
        <f ca="1">SUBSTITUTE(L163,'Formula Name Creation'!$V152,'HB11 Model'!$B152)</f>
        <v>Parameter</v>
      </c>
      <c r="M164" t="str">
        <f ca="1">SUBSTITUTE(M163,'Formula Name Creation'!$V152,'HB11 Model'!$B152)</f>
        <v>=C16/C8</v>
      </c>
      <c r="N164" t="str">
        <f ca="1">SUBSTITUTE(N163,'Formula Name Creation'!$V152,'HB11 Model'!$B152)</f>
        <v>=C9*C17</v>
      </c>
      <c r="O164" t="str">
        <f ca="1">SUBSTITUTE(O163,'Formula Name Creation'!$V152,'HB11 Model'!$B152)</f>
        <v>Parameter</v>
      </c>
      <c r="P164" t="str">
        <f ca="1">SUBSTITUTE(P163,'Formula Name Creation'!$V152,'HB11 Model'!$B152)</f>
        <v>Parameter</v>
      </c>
      <c r="Q164" t="str">
        <f ca="1">SUBSTITUTE(Q163,'Formula Name Creation'!$V152,'HB11 Model'!$B152)</f>
        <v>Parameter</v>
      </c>
      <c r="R164" t="str">
        <f ca="1">SUBSTITUTE(R163,'Formula Name Creation'!$V152,'HB11 Model'!$B152)</f>
        <v>=C8+C84+C100</v>
      </c>
      <c r="S164" t="str">
        <f ca="1">SUBSTITUTE(S163,'Formula Name Creation'!$V152,'HB11 Model'!$B152)</f>
        <v>=C20*C19</v>
      </c>
      <c r="T164" t="str">
        <f ca="1">SUBSTITUTE(T163,'Formula Name Creation'!$V152,'HB11 Model'!$B152)</f>
        <v>=C16-C20</v>
      </c>
      <c r="U164" t="str">
        <f ca="1">SUBSTITUTE(U163,'Formula Name Creation'!$V152,'HB11 Model'!$B152)</f>
        <v>=365*24*C14</v>
      </c>
      <c r="V164" t="str">
        <f ca="1">SUBSTITUTE(V163,'Formula Name Creation'!$V152,'HB11 Model'!$B152)</f>
        <v>=C22*C23</v>
      </c>
      <c r="W164" t="str">
        <f ca="1">SUBSTITUTE(W163,'Formula Name Creation'!$V152,'HB11 Model'!$B152)</f>
        <v>=C26/(1-C27)</v>
      </c>
      <c r="X164" t="str">
        <f ca="1">SUBSTITUTE(X163,'Formula Name Creation'!$V152,'HB11 Model'!$B152)</f>
        <v>=C4*C14*365*24*3600</v>
      </c>
      <c r="Y164" t="str">
        <f ca="1">SUBSTITUTE(Y163,'Formula Name Creation'!$V152,'HB11 Model'!$B152)</f>
        <v>Parameter</v>
      </c>
      <c r="Z164" t="str">
        <f ca="1">SUBSTITUTE(Z163,'Formula Name Creation'!$V152,'HB11 Model'!$B152)</f>
        <v>=C29+C37+C40+C48</v>
      </c>
      <c r="AA164" t="str">
        <f ca="1">SUBSTITUTE(AA163,'Formula Name Creation'!$V152,'HB11 Model'!$B152)</f>
        <v>=C30*(C33*C34)/(1000)+C35</v>
      </c>
      <c r="AB164" t="str">
        <f ca="1">SUBSTITUTE(AB163,'Formula Name Creation'!$V152,'HB11 Model'!$B152)</f>
        <v>Parameter</v>
      </c>
      <c r="AC164" t="str">
        <f ca="1">SUBSTITUTE(AC163,'Formula Name Creation'!$V152,'HB11 Model'!$B152)</f>
        <v>Parameter</v>
      </c>
      <c r="AD164" t="str">
        <f ca="1">SUBSTITUTE(AD163,'Formula Name Creation'!$V152,'HB11 Model'!$B152)</f>
        <v>Parameter</v>
      </c>
      <c r="AE164" t="str">
        <f ca="1">SUBSTITUTE(AE163,'Formula Name Creation'!$V152,'HB11 Model'!$B152)</f>
        <v>Parameter</v>
      </c>
      <c r="AF164" t="str">
        <f ca="1">SUBSTITUTE(AF163,'Formula Name Creation'!$V152,'HB11 Model'!$B152)</f>
        <v>Parameter</v>
      </c>
      <c r="AG164" t="str">
        <f ca="1">SUBSTITUTE(AG163,'Formula Name Creation'!$V152,'HB11 Model'!$B152)</f>
        <v>Parameter</v>
      </c>
      <c r="AH164" t="str">
        <f ca="1">SUBSTITUTE(AH163,'Formula Name Creation'!$V152,'HB11 Model'!$B152)</f>
        <v>Parameter</v>
      </c>
      <c r="AI164" t="str">
        <f ca="1">SUBSTITUTE(AI163,'Formula Name Creation'!$V152,'HB11 Model'!$B152)</f>
        <v>=C36*(C38)</v>
      </c>
      <c r="AJ164" t="str">
        <f ca="1">SUBSTITUTE(AJ163,'Formula Name Creation'!$V152,'HB11 Model'!$B152)</f>
        <v>Parameter</v>
      </c>
      <c r="AK164" t="str">
        <f ca="1">SUBSTITUTE(AK163,'Formula Name Creation'!$V152,'HB11 Model'!$B152)</f>
        <v>Parameter</v>
      </c>
      <c r="AL164" t="str">
        <f ca="1">SUBSTITUTE(AL163,'Formula Name Creation'!$V152,'HB11 Model'!$B152)</f>
        <v>=C39*(C41+C42)</v>
      </c>
      <c r="AM164" t="str">
        <f ca="1">SUBSTITUTE(AM163,'Formula Name Creation'!$V152,'HB11 Model'!$B152)</f>
        <v>=0.04+(C31*C32)/(1000)</v>
      </c>
      <c r="AN164" t="str">
        <f ca="1">SUBSTITUTE(AN163,'Formula Name Creation'!$V152,'HB11 Model'!$B152)</f>
        <v>Parameter</v>
      </c>
      <c r="AO164" t="str">
        <f ca="1">SUBSTITUTE(AO163,'Formula Name Creation'!$V152,'HB11 Model'!$B152)</f>
        <v>Parameter</v>
      </c>
      <c r="AP164" t="str">
        <f ca="1">SUBSTITUTE(AP163,'Formula Name Creation'!$V152,'HB11 Model'!$B152)</f>
        <v>Parameter</v>
      </c>
      <c r="AQ164" t="str">
        <f ca="1">SUBSTITUTE(AQ163,'Formula Name Creation'!$V152,'HB11 Model'!$B152)</f>
        <v>Parameter</v>
      </c>
      <c r="AR164" t="e">
        <f ca="1">SUBSTITUTE(AR163,'Formula Name Creation'!$V152,'HB11 Model'!$B152)</f>
        <v>#N/A</v>
      </c>
      <c r="AS164" t="str">
        <f ca="1">SUBSTITUTE(AS163,'Formula Name Creation'!$V152,'HB11 Model'!$B152)</f>
        <v>=C45+C25*(C28)</v>
      </c>
      <c r="AT164" t="str">
        <f ca="1">SUBSTITUTE(AT163,'Formula Name Creation'!$V152,'HB11 Model'!$B152)</f>
        <v>Parameter</v>
      </c>
      <c r="AU164" t="str">
        <f ca="1">SUBSTITUTE(AU163,'Formula Name Creation'!$V152,'HB11 Model'!$B152)</f>
        <v>Parameter</v>
      </c>
      <c r="AV164" t="str">
        <f ca="1">SUBSTITUTE(AV163,'Formula Name Creation'!$V152,'HB11 Model'!$B152)</f>
        <v>Parameter</v>
      </c>
      <c r="AW164" t="str">
        <f ca="1">SUBSTITUTE(AW163,'Formula Name Creation'!$V152,'HB11 Model'!$B152)</f>
        <v>Parameter</v>
      </c>
      <c r="AX164" t="str">
        <f ca="1">SUBSTITUTE(AX163,'Formula Name Creation'!$V152,'HB11 Model'!$B152)</f>
        <v>Parameter</v>
      </c>
      <c r="AY164" t="str">
        <f ca="1">SUBSTITUTE(AY163,'Formula Name Creation'!$V152,'HB11 Model'!$B152)</f>
        <v>Parameter</v>
      </c>
      <c r="AZ164" t="str">
        <f ca="1">SUBSTITUTE(AZ163,'Formula Name Creation'!$V152,'HB11 Model'!$B152)</f>
        <v>Parameter</v>
      </c>
      <c r="BA164" t="str">
        <f ca="1">SUBSTITUTE(BA163,'Formula Name Creation'!$V152,'HB11 Model'!$B152)</f>
        <v>=(C54+C53)/10^6</v>
      </c>
      <c r="BB164" t="str">
        <f ca="1">SUBSTITUTE(BB163,'Formula Name Creation'!$V152,'HB11 Model'!$B152)</f>
        <v>=C4*((C14*24)*3600)*C51</v>
      </c>
      <c r="BC164" t="str">
        <f ca="1">SUBSTITUTE(BC163,'Formula Name Creation'!$V152,'HB11 Model'!$B152)</f>
        <v>Parameter</v>
      </c>
      <c r="BD164" t="str">
        <f ca="1">SUBSTITUTE(BD163,'Formula Name Creation'!$V152,'HB11 Model'!$B152)</f>
        <v>Parameter</v>
      </c>
      <c r="BE164" t="str">
        <f ca="1">SUBSTITUTE(BE163,'Formula Name Creation'!$V152,'HB11 Model'!$B152)</f>
        <v>Parameter</v>
      </c>
      <c r="BF164" t="str">
        <f ca="1">SUBSTITUTE(BF163,'Formula Name Creation'!$V152,'HB11 Model'!$B152)</f>
        <v>Parameter</v>
      </c>
      <c r="BG164" t="str">
        <f ca="1">SUBSTITUTE(BG163,'Formula Name Creation'!$V152,'HB11 Model'!$B152)</f>
        <v>=ROUNDDOWN(C60/C64,0)*C58+C57*C3*C4*ROUNDDOWN(C60/C66,0)+C59+C87*10^6*ROUNDDOWN(C60/C65,0)+C63*C60</v>
      </c>
      <c r="BH164" t="str">
        <f ca="1">SUBSTITUTE(BH163,'Formula Name Creation'!$V152,'HB11 Model'!$B152)</f>
        <v>Parameter</v>
      </c>
      <c r="BI164" t="str">
        <f ca="1">SUBSTITUTE(BI163,'Formula Name Creation'!$V152,'HB11 Model'!$B152)</f>
        <v>=C62*1000*C24</v>
      </c>
      <c r="BJ164" t="str">
        <f ca="1">SUBSTITUTE(BJ163,'Formula Name Creation'!$V152,'HB11 Model'!$B152)</f>
        <v>Parameter</v>
      </c>
      <c r="BK164" t="str">
        <f ca="1">SUBSTITUTE(BK163,'Formula Name Creation'!$V152,'HB11 Model'!$B152)</f>
        <v>Parameter</v>
      </c>
      <c r="BL164" t="str">
        <f ca="1">SUBSTITUTE(BL163,'Formula Name Creation'!$V152,'HB11 Model'!$B152)</f>
        <v>Parameter</v>
      </c>
      <c r="BM164" t="str">
        <f ca="1">SUBSTITUTE(BM163,'Formula Name Creation'!$V152,'HB11 Model'!$B152)</f>
        <v>Parameter</v>
      </c>
      <c r="BN164" t="str">
        <f ca="1">SUBSTITUTE(BN163,'Formula Name Creation'!$V152,'HB11 Model'!$B152)</f>
        <v>Parameter</v>
      </c>
      <c r="BO164" t="str">
        <f ca="1">SUBSTITUTE(BO163,'Formula Name Creation'!$V152,'HB11 Model'!$B152)</f>
        <v>Parameter</v>
      </c>
      <c r="BP164" t="str">
        <f ca="1">SUBSTITUTE(BP163,'Formula Name Creation'!$V152,'HB11 Model'!$B152)</f>
        <v>Parameter</v>
      </c>
      <c r="BQ164" t="str">
        <f ca="1">SUBSTITUTE(BQ163,'Formula Name Creation'!$V152,'HB11 Model'!$B152)</f>
        <v>Parameter</v>
      </c>
      <c r="BR164" t="str">
        <f ca="1">SUBSTITUTE(BR163,'Formula Name Creation'!$V152,'HB11 Model'!$B152)</f>
        <v>Parameter</v>
      </c>
      <c r="BS164" t="str">
        <f ca="1">SUBSTITUTE(BS163,'Formula Name Creation'!$V152,'HB11 Model'!$B152)</f>
        <v>Parameter</v>
      </c>
      <c r="BT164" t="str">
        <f ca="1">SUBSTITUTE(BT163,'Formula Name Creation'!$V152,'HB11 Model'!$B152)</f>
        <v>Parameter</v>
      </c>
      <c r="BU164" t="str">
        <f ca="1">SUBSTITUTE(BU163,'Formula Name Creation'!$V152,'HB11 Model'!$B152)</f>
        <v>=(C67+C68+C69+C70+C71+C72+C74+C73)</v>
      </c>
      <c r="BV164" t="str">
        <f ca="1">SUBSTITUTE(BV163,'Formula Name Creation'!$V152,'HB11 Model'!$B152)</f>
        <v>Parameter</v>
      </c>
      <c r="BW164" t="str">
        <f ca="1">SUBSTITUTE(BW163,'Formula Name Creation'!$V152,'HB11 Model'!$B152)</f>
        <v>Parameter</v>
      </c>
      <c r="BX164" t="str">
        <f ca="1">SUBSTITUTE(BX163,'Formula Name Creation'!$V152,'HB11 Model'!$B152)</f>
        <v>=C77+C75</v>
      </c>
      <c r="BY164" t="str">
        <f ca="1">SUBSTITUTE(BY163,'Formula Name Creation'!$V152,'HB11 Model'!$B152)</f>
        <v>Parameter</v>
      </c>
      <c r="BZ164" t="str">
        <f ca="1">SUBSTITUTE(BZ163,'Formula Name Creation'!$V152,'HB11 Model'!$B152)</f>
        <v>=C79*C75</v>
      </c>
      <c r="CA164" t="str">
        <f ca="1">SUBSTITUTE(CA163,'Formula Name Creation'!$V152,'HB11 Model'!$B152)</f>
        <v>Parameter</v>
      </c>
      <c r="CB164" t="str">
        <f ca="1">SUBSTITUTE(CB163,'Formula Name Creation'!$V152,'HB11 Model'!$B152)</f>
        <v>Parameter</v>
      </c>
      <c r="CC164" t="str">
        <f ca="1">SUBSTITUTE(CC163,'Formula Name Creation'!$V152,'HB11 Model'!$B152)</f>
        <v>Parameter</v>
      </c>
      <c r="CD164" t="str">
        <f ca="1">SUBSTITUTE(CD163,'Formula Name Creation'!$V152,'HB11 Model'!$B152)</f>
        <v>=32*(C9/2605)</v>
      </c>
      <c r="CE164" t="str">
        <f ca="1">SUBSTITUTE(CE163,'Formula Name Creation'!$V152,'HB11 Model'!$B152)</f>
        <v>Parameter</v>
      </c>
      <c r="CF164" t="str">
        <f ca="1">SUBSTITUTE(CF163,'Formula Name Creation'!$V152,'HB11 Model'!$B152)</f>
        <v>Parameter</v>
      </c>
      <c r="CG164" t="str">
        <f ca="1">SUBSTITUTE(CG163,'Formula Name Creation'!$V152,'HB11 Model'!$B152)</f>
        <v>=(C85*C86*C83)/10^6</v>
      </c>
      <c r="CH164" t="str">
        <f ca="1">SUBSTITUTE(CH163,'Formula Name Creation'!$V152,'HB11 Model'!$B152)</f>
        <v>=C9*10^6/C81/C82</v>
      </c>
      <c r="CI164" t="str">
        <f ca="1">SUBSTITUTE(CI163,'Formula Name Creation'!$V152,'HB11 Model'!$B152)</f>
        <v>Parameter</v>
      </c>
      <c r="CJ164" t="str">
        <f ca="1">SUBSTITUTE(CJ163,'Formula Name Creation'!$V152,'HB11 Model'!$B152)</f>
        <v>Parameter</v>
      </c>
      <c r="CK164" t="str">
        <f ca="1">SUBSTITUTE(CK163,'Formula Name Creation'!$V152,'HB11 Model'!$B152)</f>
        <v>Parameter</v>
      </c>
      <c r="CL164" t="str">
        <f ca="1">SUBSTITUTE(CL163,'Formula Name Creation'!$V152,'HB11 Model'!$B152)</f>
        <v>Parameter</v>
      </c>
      <c r="CM164" t="str">
        <f ca="1">SUBSTITUTE(CM163,'Formula Name Creation'!$V152,'HB11 Model'!$B152)</f>
        <v>=C91*C92</v>
      </c>
      <c r="CN164" t="str">
        <f ca="1">SUBSTITUTE(CN163,'Formula Name Creation'!$V152,'HB11 Model'!$B152)</f>
        <v>=C93*7.6*7*52.18</v>
      </c>
      <c r="CO164" t="str">
        <f ca="1">SUBSTITUTE(CO163,'Formula Name Creation'!$V152,'HB11 Model'!$B152)</f>
        <v>Parameter</v>
      </c>
      <c r="CP164" t="str">
        <f ca="1">SUBSTITUTE(CP163,'Formula Name Creation'!$V152,'HB11 Model'!$B152)</f>
        <v>Parameter</v>
      </c>
      <c r="CQ164" t="str">
        <f ca="1">SUBSTITUTE(CQ163,'Formula Name Creation'!$V152,'HB11 Model'!$B152)</f>
        <v>Parameter</v>
      </c>
      <c r="CR164" t="str">
        <f ca="1">SUBSTITUTE(CR163,'Formula Name Creation'!$V152,'HB11 Model'!$B152)</f>
        <v>Parameter</v>
      </c>
      <c r="CS164" t="str">
        <f ca="1">SUBSTITUTE(CS163,'Formula Name Creation'!$V152,'HB11 Model'!$B152)</f>
        <v>Parameter</v>
      </c>
      <c r="CT164" t="str">
        <f ca="1">SUBSTITUTE(CT163,'Formula Name Creation'!$V152,'HB11 Model'!$B152)</f>
        <v>Parameter</v>
      </c>
      <c r="CU164" t="str">
        <f ca="1">SUBSTITUTE(CU163,'Formula Name Creation'!$V152,'HB11 Model'!$B152)</f>
        <v>=PI()*C97*(C96^2-(C96-C98)^2)*C99</v>
      </c>
      <c r="CV164" t="str">
        <f ca="1">SUBSTITUTE(CV163,'Formula Name Creation'!$V152,'HB11 Model'!$B152)</f>
        <v>Parameter</v>
      </c>
      <c r="CW164" t="str">
        <f ca="1">SUBSTITUTE(CW163,'Formula Name Creation'!$V152,'HB11 Model'!$B152)</f>
        <v>=(90.69*C101 + C95 + 13.04*C102*112.32)/10^6</v>
      </c>
      <c r="CX164" t="str">
        <f ca="1">SUBSTITUTE(CX163,'Formula Name Creation'!$V152,'HB11 Model'!$B152)</f>
        <v>0</v>
      </c>
      <c r="CY164" t="str">
        <f ca="1">SUBSTITUTE(CY163,'Formula Name Creation'!$V152,'HB11 Model'!$B152)</f>
        <v>0</v>
      </c>
      <c r="CZ164" t="str">
        <f ca="1">SUBSTITUTE(CZ163,'Formula Name Creation'!$V152,'HB11 Model'!$B152)</f>
        <v>0</v>
      </c>
      <c r="DA164" t="str">
        <f ca="1">SUBSTITUTE(DA163,'Formula Name Creation'!$V152,'HB11 Model'!$B152)</f>
        <v>0</v>
      </c>
      <c r="DB164" t="str">
        <f ca="1">SUBSTITUTE(DB163,'Formula Name Creation'!$V152,'HB11 Model'!$B152)</f>
        <v>0</v>
      </c>
      <c r="DC164" t="str">
        <f ca="1">SUBSTITUTE(DC163,'Formula Name Creation'!$V152,'HB11 Model'!$B152)</f>
        <v>0</v>
      </c>
      <c r="DD164" t="str">
        <f ca="1">SUBSTITUTE(DD163,'Formula Name Creation'!$V152,'HB11 Model'!$B152)</f>
        <v>0</v>
      </c>
      <c r="DE164" t="str">
        <f ca="1">SUBSTITUTE(DE163,'Formula Name Creation'!$V152,'HB11 Model'!$B152)</f>
        <v>0</v>
      </c>
      <c r="DF164" t="str">
        <f ca="1">SUBSTITUTE(DF163,'Formula Name Creation'!$V152,'HB11 Model'!$B152)</f>
        <v>0</v>
      </c>
      <c r="DG164" t="str">
        <f ca="1">SUBSTITUTE(DG163,'Formula Name Creation'!$V152,'HB11 Model'!$B152)</f>
        <v>0</v>
      </c>
      <c r="DH164" t="str">
        <f ca="1">SUBSTITUTE(DH163,'Formula Name Creation'!$V152,'HB11 Model'!$B152)</f>
        <v>0</v>
      </c>
      <c r="DI164" t="str">
        <f ca="1">SUBSTITUTE(DI163,'Formula Name Creation'!$V152,'HB11 Model'!$B152)</f>
        <v>0</v>
      </c>
      <c r="DJ164" t="str">
        <f ca="1">SUBSTITUTE(DJ163,'Formula Name Creation'!$V152,'HB11 Model'!$B152)</f>
        <v>0</v>
      </c>
      <c r="DK164" t="str">
        <f ca="1">SUBSTITUTE(DK163,'Formula Name Creation'!$V152,'HB11 Model'!$B152)</f>
        <v>0</v>
      </c>
      <c r="DL164" t="str">
        <f ca="1">SUBSTITUTE(DL163,'Formula Name Creation'!$V152,'HB11 Model'!$B152)</f>
        <v>0</v>
      </c>
      <c r="DM164" t="str">
        <f ca="1">SUBSTITUTE(DM163,'Formula Name Creation'!$V152,'HB11 Model'!$B152)</f>
        <v>0</v>
      </c>
      <c r="DN164" t="str">
        <f ca="1">SUBSTITUTE(DN163,'Formula Name Creation'!$V152,'HB11 Model'!$B152)</f>
        <v>0</v>
      </c>
      <c r="DO164" t="str">
        <f ca="1">SUBSTITUTE(DO163,'Formula Name Creation'!$V152,'HB11 Model'!$B152)</f>
        <v>0</v>
      </c>
      <c r="DP164" t="str">
        <f ca="1">SUBSTITUTE(DP163,'Formula Name Creation'!$V152,'HB11 Model'!$B152)</f>
        <v>0</v>
      </c>
      <c r="DQ164" t="str">
        <f ca="1">SUBSTITUTE(DQ163,'Formula Name Creation'!$V152,'HB11 Model'!$B152)</f>
        <v>0</v>
      </c>
      <c r="DR164" t="str">
        <f ca="1">SUBSTITUTE(DR163,'Formula Name Creation'!$V152,'HB11 Model'!$B152)</f>
        <v>0</v>
      </c>
      <c r="DS164" t="str">
        <f ca="1">SUBSTITUTE(DS163,'Formula Name Creation'!$V152,'HB11 Model'!$B152)</f>
        <v>0</v>
      </c>
      <c r="DT164" t="str">
        <f ca="1">SUBSTITUTE(DT163,'Formula Name Creation'!$V152,'HB11 Model'!$B152)</f>
        <v>0</v>
      </c>
      <c r="DU164" t="str">
        <f ca="1">SUBSTITUTE(DU163,'Formula Name Creation'!$V152,'HB11 Model'!$B152)</f>
        <v>0</v>
      </c>
      <c r="DV164" t="str">
        <f ca="1">SUBSTITUTE(DV163,'Formula Name Creation'!$V152,'HB11 Model'!$B152)</f>
        <v>0</v>
      </c>
      <c r="DW164" t="str">
        <f ca="1">SUBSTITUTE(DW163,'Formula Name Creation'!$V152,'HB11 Model'!$B152)</f>
        <v>0</v>
      </c>
      <c r="DX164" t="str">
        <f ca="1">SUBSTITUTE(DX163,'Formula Name Creation'!$V152,'HB11 Model'!$B152)</f>
        <v>0</v>
      </c>
      <c r="DY164" t="str">
        <f ca="1">SUBSTITUTE(DY163,'Formula Name Creation'!$V152,'HB11 Model'!$B152)</f>
        <v>0</v>
      </c>
      <c r="DZ164" t="str">
        <f ca="1">SUBSTITUTE(DZ163,'Formula Name Creation'!$V152,'HB11 Model'!$B152)</f>
        <v>0</v>
      </c>
      <c r="EA164" t="str">
        <f ca="1">SUBSTITUTE(EA163,'Formula Name Creation'!$V152,'HB11 Model'!$B152)</f>
        <v>0</v>
      </c>
      <c r="EB164" t="str">
        <f ca="1">SUBSTITUTE(EB163,'Formula Name Creation'!$V152,'HB11 Model'!$B152)</f>
        <v>0</v>
      </c>
      <c r="EC164" t="str">
        <f ca="1">SUBSTITUTE(EC163,'Formula Name Creation'!$V152,'HB11 Model'!$B152)</f>
        <v>0</v>
      </c>
      <c r="ED164" t="str">
        <f ca="1">SUBSTITUTE(ED163,'Formula Name Creation'!$V152,'HB11 Model'!$B152)</f>
        <v>0</v>
      </c>
      <c r="EE164" t="str">
        <f ca="1">SUBSTITUTE(EE163,'Formula Name Creation'!$V152,'HB11 Model'!$B152)</f>
        <v>0</v>
      </c>
      <c r="EF164" t="str">
        <f ca="1">SUBSTITUTE(EF163,'Formula Name Creation'!$V152,'HB11 Model'!$B152)</f>
        <v>0</v>
      </c>
      <c r="EG164" t="str">
        <f ca="1">SUBSTITUTE(EG163,'Formula Name Creation'!$V152,'HB11 Model'!$B152)</f>
        <v>0</v>
      </c>
      <c r="EH164" t="str">
        <f ca="1">SUBSTITUTE(EH163,'Formula Name Creation'!$V152,'HB11 Model'!$B152)</f>
        <v>0</v>
      </c>
      <c r="EI164" t="str">
        <f ca="1">SUBSTITUTE(EI163,'Formula Name Creation'!$V152,'HB11 Model'!$B152)</f>
        <v>0</v>
      </c>
      <c r="EJ164" t="str">
        <f ca="1">SUBSTITUTE(EJ163,'Formula Name Creation'!$V152,'HB11 Model'!$B152)</f>
        <v>0</v>
      </c>
      <c r="EK164" t="str">
        <f ca="1">SUBSTITUTE(EK163,'Formula Name Creation'!$V152,'HB11 Model'!$B152)</f>
        <v>0</v>
      </c>
      <c r="EL164" t="str">
        <f ca="1">SUBSTITUTE(EL163,'Formula Name Creation'!$V152,'HB11 Model'!$B152)</f>
        <v>0</v>
      </c>
      <c r="EM164" t="str">
        <f ca="1">SUBSTITUTE(EM163,'Formula Name Creation'!$V152,'HB11 Model'!$B152)</f>
        <v>0</v>
      </c>
      <c r="EN164" t="str">
        <f ca="1">SUBSTITUTE(EN163,'Formula Name Creation'!$V152,'HB11 Model'!$B152)</f>
        <v>0</v>
      </c>
      <c r="EO164" t="str">
        <f ca="1">SUBSTITUTE(EO163,'Formula Name Creation'!$V152,'HB11 Model'!$B152)</f>
        <v>0</v>
      </c>
      <c r="EP164" t="str">
        <f ca="1">SUBSTITUTE(EP163,'Formula Name Creation'!$V152,'HB11 Model'!$B152)</f>
        <v>0</v>
      </c>
      <c r="EQ164" t="str">
        <f ca="1">SUBSTITUTE(EQ163,'Formula Name Creation'!$V152,'HB11 Model'!$B152)</f>
        <v>0</v>
      </c>
      <c r="ER164" t="str">
        <f ca="1">SUBSTITUTE(ER163,'Formula Name Creation'!$V152,'HB11 Model'!$B152)</f>
        <v>0</v>
      </c>
      <c r="ES164" t="str">
        <f ca="1">SUBSTITUTE(ES163,'Formula Name Creation'!$V152,'HB11 Model'!$B152)</f>
        <v>0</v>
      </c>
      <c r="ET164" t="str">
        <f ca="1">SUBSTITUTE(ET163,'Formula Name Creation'!$V152,'HB11 Model'!$B152)</f>
        <v>0</v>
      </c>
      <c r="EU164">
        <v>150</v>
      </c>
    </row>
    <row r="165" spans="1:151" x14ac:dyDescent="0.25">
      <c r="A165" t="str">
        <f ca="1">SUBSTITUTE(A164,'Formula Name Creation'!$V151,'HB11 Model'!$B151)</f>
        <v>Parameter</v>
      </c>
      <c r="B165" t="str">
        <f ca="1">SUBSTITUTE(B164,'Formula Name Creation'!$V151,'HB11 Model'!$B151)</f>
        <v>Parameter</v>
      </c>
      <c r="C165" t="str">
        <f ca="1">SUBSTITUTE(C164,'Formula Name Creation'!$V151,'HB11 Model'!$B151)</f>
        <v>=(1400*C22*1000)/10^6</v>
      </c>
      <c r="D165" t="str">
        <f ca="1">SUBSTITUTE(D164,'Formula Name Creation'!$V151,'HB11 Model'!$B151)</f>
        <v>Parameter</v>
      </c>
      <c r="E165" t="str">
        <f ca="1">SUBSTITUTE(E164,'Formula Name Creation'!$V151,'HB11 Model'!$B151)</f>
        <v>=C3*C4</v>
      </c>
      <c r="F165" t="str">
        <f ca="1">SUBSTITUTE(F164,'Formula Name Creation'!$V151,'HB11 Model'!$B151)</f>
        <v>=C7/(C6)</v>
      </c>
      <c r="G165" t="str">
        <f ca="1">SUBSTITUTE(G164,'Formula Name Creation'!$V151,'HB11 Model'!$B151)</f>
        <v>=IF(C36=0,C7*C10,C7*C10*C13)</v>
      </c>
      <c r="H165" t="str">
        <f ca="1">SUBSTITUTE(H164,'Formula Name Creation'!$V151,'HB11 Model'!$B151)</f>
        <v>Parameter</v>
      </c>
      <c r="I165" t="str">
        <f ca="1">SUBSTITUTE(I164,'Formula Name Creation'!$V151,'HB11 Model'!$B151)</f>
        <v>Parameter</v>
      </c>
      <c r="J165" t="str">
        <f ca="1">SUBSTITUTE(J164,'Formula Name Creation'!$V151,'HB11 Model'!$B151)</f>
        <v>Parameter</v>
      </c>
      <c r="K165" t="str">
        <f ca="1">SUBSTITUTE(K164,'Formula Name Creation'!$V151,'HB11 Model'!$B151)</f>
        <v>Parameter</v>
      </c>
      <c r="L165" t="str">
        <f ca="1">SUBSTITUTE(L164,'Formula Name Creation'!$V151,'HB11 Model'!$B151)</f>
        <v>Parameter</v>
      </c>
      <c r="M165" t="str">
        <f ca="1">SUBSTITUTE(M164,'Formula Name Creation'!$V151,'HB11 Model'!$B151)</f>
        <v>=C16/C8</v>
      </c>
      <c r="N165" t="str">
        <f ca="1">SUBSTITUTE(N164,'Formula Name Creation'!$V151,'HB11 Model'!$B151)</f>
        <v>=C9*C17</v>
      </c>
      <c r="O165" t="str">
        <f ca="1">SUBSTITUTE(O164,'Formula Name Creation'!$V151,'HB11 Model'!$B151)</f>
        <v>Parameter</v>
      </c>
      <c r="P165" t="str">
        <f ca="1">SUBSTITUTE(P164,'Formula Name Creation'!$V151,'HB11 Model'!$B151)</f>
        <v>Parameter</v>
      </c>
      <c r="Q165" t="str">
        <f ca="1">SUBSTITUTE(Q164,'Formula Name Creation'!$V151,'HB11 Model'!$B151)</f>
        <v>Parameter</v>
      </c>
      <c r="R165" t="str">
        <f ca="1">SUBSTITUTE(R164,'Formula Name Creation'!$V151,'HB11 Model'!$B151)</f>
        <v>=C8+C84+C100</v>
      </c>
      <c r="S165" t="str">
        <f ca="1">SUBSTITUTE(S164,'Formula Name Creation'!$V151,'HB11 Model'!$B151)</f>
        <v>=C20*C19</v>
      </c>
      <c r="T165" t="str">
        <f ca="1">SUBSTITUTE(T164,'Formula Name Creation'!$V151,'HB11 Model'!$B151)</f>
        <v>=C16-C20</v>
      </c>
      <c r="U165" t="str">
        <f ca="1">SUBSTITUTE(U164,'Formula Name Creation'!$V151,'HB11 Model'!$B151)</f>
        <v>=365*24*C14</v>
      </c>
      <c r="V165" t="str">
        <f ca="1">SUBSTITUTE(V164,'Formula Name Creation'!$V151,'HB11 Model'!$B151)</f>
        <v>=C22*C23</v>
      </c>
      <c r="W165" t="str">
        <f ca="1">SUBSTITUTE(W164,'Formula Name Creation'!$V151,'HB11 Model'!$B151)</f>
        <v>=C26/(1-C27)</v>
      </c>
      <c r="X165" t="str">
        <f ca="1">SUBSTITUTE(X164,'Formula Name Creation'!$V151,'HB11 Model'!$B151)</f>
        <v>=C4*C14*365*24*3600</v>
      </c>
      <c r="Y165" t="str">
        <f ca="1">SUBSTITUTE(Y164,'Formula Name Creation'!$V151,'HB11 Model'!$B151)</f>
        <v>Parameter</v>
      </c>
      <c r="Z165" t="str">
        <f ca="1">SUBSTITUTE(Z164,'Formula Name Creation'!$V151,'HB11 Model'!$B151)</f>
        <v>=C29+C37+C40+C48</v>
      </c>
      <c r="AA165" t="str">
        <f ca="1">SUBSTITUTE(AA164,'Formula Name Creation'!$V151,'HB11 Model'!$B151)</f>
        <v>=C30*(C33*C34)/(1000)+C35</v>
      </c>
      <c r="AB165" t="str">
        <f ca="1">SUBSTITUTE(AB164,'Formula Name Creation'!$V151,'HB11 Model'!$B151)</f>
        <v>Parameter</v>
      </c>
      <c r="AC165" t="str">
        <f ca="1">SUBSTITUTE(AC164,'Formula Name Creation'!$V151,'HB11 Model'!$B151)</f>
        <v>Parameter</v>
      </c>
      <c r="AD165" t="str">
        <f ca="1">SUBSTITUTE(AD164,'Formula Name Creation'!$V151,'HB11 Model'!$B151)</f>
        <v>Parameter</v>
      </c>
      <c r="AE165" t="str">
        <f ca="1">SUBSTITUTE(AE164,'Formula Name Creation'!$V151,'HB11 Model'!$B151)</f>
        <v>Parameter</v>
      </c>
      <c r="AF165" t="str">
        <f ca="1">SUBSTITUTE(AF164,'Formula Name Creation'!$V151,'HB11 Model'!$B151)</f>
        <v>Parameter</v>
      </c>
      <c r="AG165" t="str">
        <f ca="1">SUBSTITUTE(AG164,'Formula Name Creation'!$V151,'HB11 Model'!$B151)</f>
        <v>Parameter</v>
      </c>
      <c r="AH165" t="str">
        <f ca="1">SUBSTITUTE(AH164,'Formula Name Creation'!$V151,'HB11 Model'!$B151)</f>
        <v>Parameter</v>
      </c>
      <c r="AI165" t="str">
        <f ca="1">SUBSTITUTE(AI164,'Formula Name Creation'!$V151,'HB11 Model'!$B151)</f>
        <v>=C36*(C38)</v>
      </c>
      <c r="AJ165" t="str">
        <f ca="1">SUBSTITUTE(AJ164,'Formula Name Creation'!$V151,'HB11 Model'!$B151)</f>
        <v>Parameter</v>
      </c>
      <c r="AK165" t="str">
        <f ca="1">SUBSTITUTE(AK164,'Formula Name Creation'!$V151,'HB11 Model'!$B151)</f>
        <v>Parameter</v>
      </c>
      <c r="AL165" t="str">
        <f ca="1">SUBSTITUTE(AL164,'Formula Name Creation'!$V151,'HB11 Model'!$B151)</f>
        <v>=C39*(C41+C42)</v>
      </c>
      <c r="AM165" t="str">
        <f ca="1">SUBSTITUTE(AM164,'Formula Name Creation'!$V151,'HB11 Model'!$B151)</f>
        <v>=0.04+(C31*C32)/(1000)</v>
      </c>
      <c r="AN165" t="str">
        <f ca="1">SUBSTITUTE(AN164,'Formula Name Creation'!$V151,'HB11 Model'!$B151)</f>
        <v>Parameter</v>
      </c>
      <c r="AO165" t="str">
        <f ca="1">SUBSTITUTE(AO164,'Formula Name Creation'!$V151,'HB11 Model'!$B151)</f>
        <v>Parameter</v>
      </c>
      <c r="AP165" t="str">
        <f ca="1">SUBSTITUTE(AP164,'Formula Name Creation'!$V151,'HB11 Model'!$B151)</f>
        <v>Parameter</v>
      </c>
      <c r="AQ165" t="str">
        <f ca="1">SUBSTITUTE(AQ164,'Formula Name Creation'!$V151,'HB11 Model'!$B151)</f>
        <v>Parameter</v>
      </c>
      <c r="AR165" t="e">
        <f ca="1">SUBSTITUTE(AR164,'Formula Name Creation'!$V151,'HB11 Model'!$B151)</f>
        <v>#N/A</v>
      </c>
      <c r="AS165" t="str">
        <f ca="1">SUBSTITUTE(AS164,'Formula Name Creation'!$V151,'HB11 Model'!$B151)</f>
        <v>=C45+C25*(C28)</v>
      </c>
      <c r="AT165" t="str">
        <f ca="1">SUBSTITUTE(AT164,'Formula Name Creation'!$V151,'HB11 Model'!$B151)</f>
        <v>Parameter</v>
      </c>
      <c r="AU165" t="str">
        <f ca="1">SUBSTITUTE(AU164,'Formula Name Creation'!$V151,'HB11 Model'!$B151)</f>
        <v>Parameter</v>
      </c>
      <c r="AV165" t="str">
        <f ca="1">SUBSTITUTE(AV164,'Formula Name Creation'!$V151,'HB11 Model'!$B151)</f>
        <v>Parameter</v>
      </c>
      <c r="AW165" t="str">
        <f ca="1">SUBSTITUTE(AW164,'Formula Name Creation'!$V151,'HB11 Model'!$B151)</f>
        <v>Parameter</v>
      </c>
      <c r="AX165" t="str">
        <f ca="1">SUBSTITUTE(AX164,'Formula Name Creation'!$V151,'HB11 Model'!$B151)</f>
        <v>Parameter</v>
      </c>
      <c r="AY165" t="str">
        <f ca="1">SUBSTITUTE(AY164,'Formula Name Creation'!$V151,'HB11 Model'!$B151)</f>
        <v>Parameter</v>
      </c>
      <c r="AZ165" t="str">
        <f ca="1">SUBSTITUTE(AZ164,'Formula Name Creation'!$V151,'HB11 Model'!$B151)</f>
        <v>Parameter</v>
      </c>
      <c r="BA165" t="str">
        <f ca="1">SUBSTITUTE(BA164,'Formula Name Creation'!$V151,'HB11 Model'!$B151)</f>
        <v>=(C54+C53)/10^6</v>
      </c>
      <c r="BB165" t="str">
        <f ca="1">SUBSTITUTE(BB164,'Formula Name Creation'!$V151,'HB11 Model'!$B151)</f>
        <v>=C4*((C14*24)*3600)*C51</v>
      </c>
      <c r="BC165" t="str">
        <f ca="1">SUBSTITUTE(BC164,'Formula Name Creation'!$V151,'HB11 Model'!$B151)</f>
        <v>Parameter</v>
      </c>
      <c r="BD165" t="str">
        <f ca="1">SUBSTITUTE(BD164,'Formula Name Creation'!$V151,'HB11 Model'!$B151)</f>
        <v>Parameter</v>
      </c>
      <c r="BE165" t="str">
        <f ca="1">SUBSTITUTE(BE164,'Formula Name Creation'!$V151,'HB11 Model'!$B151)</f>
        <v>Parameter</v>
      </c>
      <c r="BF165" t="str">
        <f ca="1">SUBSTITUTE(BF164,'Formula Name Creation'!$V151,'HB11 Model'!$B151)</f>
        <v>Parameter</v>
      </c>
      <c r="BG165" t="str">
        <f ca="1">SUBSTITUTE(BG164,'Formula Name Creation'!$V151,'HB11 Model'!$B151)</f>
        <v>=ROUNDDOWN(C60/C64,0)*C58+C57*C3*C4*ROUNDDOWN(C60/C66,0)+C59+C87*10^6*ROUNDDOWN(C60/C65,0)+C63*C60</v>
      </c>
      <c r="BH165" t="str">
        <f ca="1">SUBSTITUTE(BH164,'Formula Name Creation'!$V151,'HB11 Model'!$B151)</f>
        <v>Parameter</v>
      </c>
      <c r="BI165" t="str">
        <f ca="1">SUBSTITUTE(BI164,'Formula Name Creation'!$V151,'HB11 Model'!$B151)</f>
        <v>=C62*1000*C24</v>
      </c>
      <c r="BJ165" t="str">
        <f ca="1">SUBSTITUTE(BJ164,'Formula Name Creation'!$V151,'HB11 Model'!$B151)</f>
        <v>Parameter</v>
      </c>
      <c r="BK165" t="str">
        <f ca="1">SUBSTITUTE(BK164,'Formula Name Creation'!$V151,'HB11 Model'!$B151)</f>
        <v>Parameter</v>
      </c>
      <c r="BL165" t="str">
        <f ca="1">SUBSTITUTE(BL164,'Formula Name Creation'!$V151,'HB11 Model'!$B151)</f>
        <v>Parameter</v>
      </c>
      <c r="BM165" t="str">
        <f ca="1">SUBSTITUTE(BM164,'Formula Name Creation'!$V151,'HB11 Model'!$B151)</f>
        <v>Parameter</v>
      </c>
      <c r="BN165" t="str">
        <f ca="1">SUBSTITUTE(BN164,'Formula Name Creation'!$V151,'HB11 Model'!$B151)</f>
        <v>Parameter</v>
      </c>
      <c r="BO165" t="str">
        <f ca="1">SUBSTITUTE(BO164,'Formula Name Creation'!$V151,'HB11 Model'!$B151)</f>
        <v>Parameter</v>
      </c>
      <c r="BP165" t="str">
        <f ca="1">SUBSTITUTE(BP164,'Formula Name Creation'!$V151,'HB11 Model'!$B151)</f>
        <v>Parameter</v>
      </c>
      <c r="BQ165" t="str">
        <f ca="1">SUBSTITUTE(BQ164,'Formula Name Creation'!$V151,'HB11 Model'!$B151)</f>
        <v>Parameter</v>
      </c>
      <c r="BR165" t="str">
        <f ca="1">SUBSTITUTE(BR164,'Formula Name Creation'!$V151,'HB11 Model'!$B151)</f>
        <v>Parameter</v>
      </c>
      <c r="BS165" t="str">
        <f ca="1">SUBSTITUTE(BS164,'Formula Name Creation'!$V151,'HB11 Model'!$B151)</f>
        <v>Parameter</v>
      </c>
      <c r="BT165" t="str">
        <f ca="1">SUBSTITUTE(BT164,'Formula Name Creation'!$V151,'HB11 Model'!$B151)</f>
        <v>Parameter</v>
      </c>
      <c r="BU165" t="str">
        <f ca="1">SUBSTITUTE(BU164,'Formula Name Creation'!$V151,'HB11 Model'!$B151)</f>
        <v>=(C67+C68+C69+C70+C71+C72+C74+C73)</v>
      </c>
      <c r="BV165" t="str">
        <f ca="1">SUBSTITUTE(BV164,'Formula Name Creation'!$V151,'HB11 Model'!$B151)</f>
        <v>Parameter</v>
      </c>
      <c r="BW165" t="str">
        <f ca="1">SUBSTITUTE(BW164,'Formula Name Creation'!$V151,'HB11 Model'!$B151)</f>
        <v>Parameter</v>
      </c>
      <c r="BX165" t="str">
        <f ca="1">SUBSTITUTE(BX164,'Formula Name Creation'!$V151,'HB11 Model'!$B151)</f>
        <v>=C77+C75</v>
      </c>
      <c r="BY165" t="str">
        <f ca="1">SUBSTITUTE(BY164,'Formula Name Creation'!$V151,'HB11 Model'!$B151)</f>
        <v>Parameter</v>
      </c>
      <c r="BZ165" t="str">
        <f ca="1">SUBSTITUTE(BZ164,'Formula Name Creation'!$V151,'HB11 Model'!$B151)</f>
        <v>=C79*C75</v>
      </c>
      <c r="CA165" t="str">
        <f ca="1">SUBSTITUTE(CA164,'Formula Name Creation'!$V151,'HB11 Model'!$B151)</f>
        <v>Parameter</v>
      </c>
      <c r="CB165" t="str">
        <f ca="1">SUBSTITUTE(CB164,'Formula Name Creation'!$V151,'HB11 Model'!$B151)</f>
        <v>Parameter</v>
      </c>
      <c r="CC165" t="str">
        <f ca="1">SUBSTITUTE(CC164,'Formula Name Creation'!$V151,'HB11 Model'!$B151)</f>
        <v>Parameter</v>
      </c>
      <c r="CD165" t="str">
        <f ca="1">SUBSTITUTE(CD164,'Formula Name Creation'!$V151,'HB11 Model'!$B151)</f>
        <v>=32*(C9/2605)</v>
      </c>
      <c r="CE165" t="str">
        <f ca="1">SUBSTITUTE(CE164,'Formula Name Creation'!$V151,'HB11 Model'!$B151)</f>
        <v>Parameter</v>
      </c>
      <c r="CF165" t="str">
        <f ca="1">SUBSTITUTE(CF164,'Formula Name Creation'!$V151,'HB11 Model'!$B151)</f>
        <v>Parameter</v>
      </c>
      <c r="CG165" t="str">
        <f ca="1">SUBSTITUTE(CG164,'Formula Name Creation'!$V151,'HB11 Model'!$B151)</f>
        <v>=(C85*C86*C83)/10^6</v>
      </c>
      <c r="CH165" t="str">
        <f ca="1">SUBSTITUTE(CH164,'Formula Name Creation'!$V151,'HB11 Model'!$B151)</f>
        <v>=C9*10^6/C81/C82</v>
      </c>
      <c r="CI165" t="str">
        <f ca="1">SUBSTITUTE(CI164,'Formula Name Creation'!$V151,'HB11 Model'!$B151)</f>
        <v>Parameter</v>
      </c>
      <c r="CJ165" t="str">
        <f ca="1">SUBSTITUTE(CJ164,'Formula Name Creation'!$V151,'HB11 Model'!$B151)</f>
        <v>Parameter</v>
      </c>
      <c r="CK165" t="str">
        <f ca="1">SUBSTITUTE(CK164,'Formula Name Creation'!$V151,'HB11 Model'!$B151)</f>
        <v>Parameter</v>
      </c>
      <c r="CL165" t="str">
        <f ca="1">SUBSTITUTE(CL164,'Formula Name Creation'!$V151,'HB11 Model'!$B151)</f>
        <v>Parameter</v>
      </c>
      <c r="CM165" t="str">
        <f ca="1">SUBSTITUTE(CM164,'Formula Name Creation'!$V151,'HB11 Model'!$B151)</f>
        <v>=C91*C92</v>
      </c>
      <c r="CN165" t="str">
        <f ca="1">SUBSTITUTE(CN164,'Formula Name Creation'!$V151,'HB11 Model'!$B151)</f>
        <v>=C93*7.6*7*52.18</v>
      </c>
      <c r="CO165" t="str">
        <f ca="1">SUBSTITUTE(CO164,'Formula Name Creation'!$V151,'HB11 Model'!$B151)</f>
        <v>Parameter</v>
      </c>
      <c r="CP165" t="str">
        <f ca="1">SUBSTITUTE(CP164,'Formula Name Creation'!$V151,'HB11 Model'!$B151)</f>
        <v>Parameter</v>
      </c>
      <c r="CQ165" t="str">
        <f ca="1">SUBSTITUTE(CQ164,'Formula Name Creation'!$V151,'HB11 Model'!$B151)</f>
        <v>Parameter</v>
      </c>
      <c r="CR165" t="str">
        <f ca="1">SUBSTITUTE(CR164,'Formula Name Creation'!$V151,'HB11 Model'!$B151)</f>
        <v>Parameter</v>
      </c>
      <c r="CS165" t="str">
        <f ca="1">SUBSTITUTE(CS164,'Formula Name Creation'!$V151,'HB11 Model'!$B151)</f>
        <v>Parameter</v>
      </c>
      <c r="CT165" t="str">
        <f ca="1">SUBSTITUTE(CT164,'Formula Name Creation'!$V151,'HB11 Model'!$B151)</f>
        <v>Parameter</v>
      </c>
      <c r="CU165" t="str">
        <f ca="1">SUBSTITUTE(CU164,'Formula Name Creation'!$V151,'HB11 Model'!$B151)</f>
        <v>=PI()*C97*(C96^2-(C96-C98)^2)*C99</v>
      </c>
      <c r="CV165" t="str">
        <f ca="1">SUBSTITUTE(CV164,'Formula Name Creation'!$V151,'HB11 Model'!$B151)</f>
        <v>Parameter</v>
      </c>
      <c r="CW165" t="str">
        <f ca="1">SUBSTITUTE(CW164,'Formula Name Creation'!$V151,'HB11 Model'!$B151)</f>
        <v>=(90.69*C101 + C95 + 13.04*C102*112.32)/10^6</v>
      </c>
      <c r="CX165" t="str">
        <f ca="1">SUBSTITUTE(CX164,'Formula Name Creation'!$V151,'HB11 Model'!$B151)</f>
        <v>0</v>
      </c>
      <c r="CY165" t="str">
        <f ca="1">SUBSTITUTE(CY164,'Formula Name Creation'!$V151,'HB11 Model'!$B151)</f>
        <v>0</v>
      </c>
      <c r="CZ165" t="str">
        <f ca="1">SUBSTITUTE(CZ164,'Formula Name Creation'!$V151,'HB11 Model'!$B151)</f>
        <v>0</v>
      </c>
      <c r="DA165" t="str">
        <f ca="1">SUBSTITUTE(DA164,'Formula Name Creation'!$V151,'HB11 Model'!$B151)</f>
        <v>0</v>
      </c>
      <c r="DB165" t="str">
        <f ca="1">SUBSTITUTE(DB164,'Formula Name Creation'!$V151,'HB11 Model'!$B151)</f>
        <v>0</v>
      </c>
      <c r="DC165" t="str">
        <f ca="1">SUBSTITUTE(DC164,'Formula Name Creation'!$V151,'HB11 Model'!$B151)</f>
        <v>0</v>
      </c>
      <c r="DD165" t="str">
        <f ca="1">SUBSTITUTE(DD164,'Formula Name Creation'!$V151,'HB11 Model'!$B151)</f>
        <v>0</v>
      </c>
      <c r="DE165" t="str">
        <f ca="1">SUBSTITUTE(DE164,'Formula Name Creation'!$V151,'HB11 Model'!$B151)</f>
        <v>0</v>
      </c>
      <c r="DF165" t="str">
        <f ca="1">SUBSTITUTE(DF164,'Formula Name Creation'!$V151,'HB11 Model'!$B151)</f>
        <v>0</v>
      </c>
      <c r="DG165" t="str">
        <f ca="1">SUBSTITUTE(DG164,'Formula Name Creation'!$V151,'HB11 Model'!$B151)</f>
        <v>0</v>
      </c>
      <c r="DH165" t="str">
        <f ca="1">SUBSTITUTE(DH164,'Formula Name Creation'!$V151,'HB11 Model'!$B151)</f>
        <v>0</v>
      </c>
      <c r="DI165" t="str">
        <f ca="1">SUBSTITUTE(DI164,'Formula Name Creation'!$V151,'HB11 Model'!$B151)</f>
        <v>0</v>
      </c>
      <c r="DJ165" t="str">
        <f ca="1">SUBSTITUTE(DJ164,'Formula Name Creation'!$V151,'HB11 Model'!$B151)</f>
        <v>0</v>
      </c>
      <c r="DK165" t="str">
        <f ca="1">SUBSTITUTE(DK164,'Formula Name Creation'!$V151,'HB11 Model'!$B151)</f>
        <v>0</v>
      </c>
      <c r="DL165" t="str">
        <f ca="1">SUBSTITUTE(DL164,'Formula Name Creation'!$V151,'HB11 Model'!$B151)</f>
        <v>0</v>
      </c>
      <c r="DM165" t="str">
        <f ca="1">SUBSTITUTE(DM164,'Formula Name Creation'!$V151,'HB11 Model'!$B151)</f>
        <v>0</v>
      </c>
      <c r="DN165" t="str">
        <f ca="1">SUBSTITUTE(DN164,'Formula Name Creation'!$V151,'HB11 Model'!$B151)</f>
        <v>0</v>
      </c>
      <c r="DO165" t="str">
        <f ca="1">SUBSTITUTE(DO164,'Formula Name Creation'!$V151,'HB11 Model'!$B151)</f>
        <v>0</v>
      </c>
      <c r="DP165" t="str">
        <f ca="1">SUBSTITUTE(DP164,'Formula Name Creation'!$V151,'HB11 Model'!$B151)</f>
        <v>0</v>
      </c>
      <c r="DQ165" t="str">
        <f ca="1">SUBSTITUTE(DQ164,'Formula Name Creation'!$V151,'HB11 Model'!$B151)</f>
        <v>0</v>
      </c>
      <c r="DR165" t="str">
        <f ca="1">SUBSTITUTE(DR164,'Formula Name Creation'!$V151,'HB11 Model'!$B151)</f>
        <v>0</v>
      </c>
      <c r="DS165" t="str">
        <f ca="1">SUBSTITUTE(DS164,'Formula Name Creation'!$V151,'HB11 Model'!$B151)</f>
        <v>0</v>
      </c>
      <c r="DT165" t="str">
        <f ca="1">SUBSTITUTE(DT164,'Formula Name Creation'!$V151,'HB11 Model'!$B151)</f>
        <v>0</v>
      </c>
      <c r="DU165" t="str">
        <f ca="1">SUBSTITUTE(DU164,'Formula Name Creation'!$V151,'HB11 Model'!$B151)</f>
        <v>0</v>
      </c>
      <c r="DV165" t="str">
        <f ca="1">SUBSTITUTE(DV164,'Formula Name Creation'!$V151,'HB11 Model'!$B151)</f>
        <v>0</v>
      </c>
      <c r="DW165" t="str">
        <f ca="1">SUBSTITUTE(DW164,'Formula Name Creation'!$V151,'HB11 Model'!$B151)</f>
        <v>0</v>
      </c>
      <c r="DX165" t="str">
        <f ca="1">SUBSTITUTE(DX164,'Formula Name Creation'!$V151,'HB11 Model'!$B151)</f>
        <v>0</v>
      </c>
      <c r="DY165" t="str">
        <f ca="1">SUBSTITUTE(DY164,'Formula Name Creation'!$V151,'HB11 Model'!$B151)</f>
        <v>0</v>
      </c>
      <c r="DZ165" t="str">
        <f ca="1">SUBSTITUTE(DZ164,'Formula Name Creation'!$V151,'HB11 Model'!$B151)</f>
        <v>0</v>
      </c>
      <c r="EA165" t="str">
        <f ca="1">SUBSTITUTE(EA164,'Formula Name Creation'!$V151,'HB11 Model'!$B151)</f>
        <v>0</v>
      </c>
      <c r="EB165" t="str">
        <f ca="1">SUBSTITUTE(EB164,'Formula Name Creation'!$V151,'HB11 Model'!$B151)</f>
        <v>0</v>
      </c>
      <c r="EC165" t="str">
        <f ca="1">SUBSTITUTE(EC164,'Formula Name Creation'!$V151,'HB11 Model'!$B151)</f>
        <v>0</v>
      </c>
      <c r="ED165" t="str">
        <f ca="1">SUBSTITUTE(ED164,'Formula Name Creation'!$V151,'HB11 Model'!$B151)</f>
        <v>0</v>
      </c>
      <c r="EE165" t="str">
        <f ca="1">SUBSTITUTE(EE164,'Formula Name Creation'!$V151,'HB11 Model'!$B151)</f>
        <v>0</v>
      </c>
      <c r="EF165" t="str">
        <f ca="1">SUBSTITUTE(EF164,'Formula Name Creation'!$V151,'HB11 Model'!$B151)</f>
        <v>0</v>
      </c>
      <c r="EG165" t="str">
        <f ca="1">SUBSTITUTE(EG164,'Formula Name Creation'!$V151,'HB11 Model'!$B151)</f>
        <v>0</v>
      </c>
      <c r="EH165" t="str">
        <f ca="1">SUBSTITUTE(EH164,'Formula Name Creation'!$V151,'HB11 Model'!$B151)</f>
        <v>0</v>
      </c>
      <c r="EI165" t="str">
        <f ca="1">SUBSTITUTE(EI164,'Formula Name Creation'!$V151,'HB11 Model'!$B151)</f>
        <v>0</v>
      </c>
      <c r="EJ165" t="str">
        <f ca="1">SUBSTITUTE(EJ164,'Formula Name Creation'!$V151,'HB11 Model'!$B151)</f>
        <v>0</v>
      </c>
      <c r="EK165" t="str">
        <f ca="1">SUBSTITUTE(EK164,'Formula Name Creation'!$V151,'HB11 Model'!$B151)</f>
        <v>0</v>
      </c>
      <c r="EL165" t="str">
        <f ca="1">SUBSTITUTE(EL164,'Formula Name Creation'!$V151,'HB11 Model'!$B151)</f>
        <v>0</v>
      </c>
      <c r="EM165" t="str">
        <f ca="1">SUBSTITUTE(EM164,'Formula Name Creation'!$V151,'HB11 Model'!$B151)</f>
        <v>0</v>
      </c>
      <c r="EN165" t="str">
        <f ca="1">SUBSTITUTE(EN164,'Formula Name Creation'!$V151,'HB11 Model'!$B151)</f>
        <v>0</v>
      </c>
      <c r="EO165" t="str">
        <f ca="1">SUBSTITUTE(EO164,'Formula Name Creation'!$V151,'HB11 Model'!$B151)</f>
        <v>0</v>
      </c>
      <c r="EP165" t="str">
        <f ca="1">SUBSTITUTE(EP164,'Formula Name Creation'!$V151,'HB11 Model'!$B151)</f>
        <v>0</v>
      </c>
      <c r="EQ165" t="str">
        <f ca="1">SUBSTITUTE(EQ164,'Formula Name Creation'!$V151,'HB11 Model'!$B151)</f>
        <v>0</v>
      </c>
      <c r="ER165" t="str">
        <f ca="1">SUBSTITUTE(ER164,'Formula Name Creation'!$V151,'HB11 Model'!$B151)</f>
        <v>0</v>
      </c>
      <c r="ES165" t="str">
        <f ca="1">SUBSTITUTE(ES164,'Formula Name Creation'!$V151,'HB11 Model'!$B151)</f>
        <v>0</v>
      </c>
      <c r="ET165" t="str">
        <f ca="1">SUBSTITUTE(ET164,'Formula Name Creation'!$V151,'HB11 Model'!$B151)</f>
        <v>0</v>
      </c>
      <c r="EU165">
        <v>149</v>
      </c>
    </row>
    <row r="166" spans="1:151" x14ac:dyDescent="0.25">
      <c r="A166" t="str">
        <f ca="1">SUBSTITUTE(A165,'Formula Name Creation'!$V150,'HB11 Model'!$B150)</f>
        <v>Parameter</v>
      </c>
      <c r="B166" t="str">
        <f ca="1">SUBSTITUTE(B165,'Formula Name Creation'!$V150,'HB11 Model'!$B150)</f>
        <v>Parameter</v>
      </c>
      <c r="C166" t="str">
        <f ca="1">SUBSTITUTE(C165,'Formula Name Creation'!$V150,'HB11 Model'!$B150)</f>
        <v>=(1400*C22*1000)/10^6</v>
      </c>
      <c r="D166" t="str">
        <f ca="1">SUBSTITUTE(D165,'Formula Name Creation'!$V150,'HB11 Model'!$B150)</f>
        <v>Parameter</v>
      </c>
      <c r="E166" t="str">
        <f ca="1">SUBSTITUTE(E165,'Formula Name Creation'!$V150,'HB11 Model'!$B150)</f>
        <v>=C3*C4</v>
      </c>
      <c r="F166" t="str">
        <f ca="1">SUBSTITUTE(F165,'Formula Name Creation'!$V150,'HB11 Model'!$B150)</f>
        <v>=C7/(C6)</v>
      </c>
      <c r="G166" t="str">
        <f ca="1">SUBSTITUTE(G165,'Formula Name Creation'!$V150,'HB11 Model'!$B150)</f>
        <v>=IF(C36=0,C7*C10,C7*C10*C13)</v>
      </c>
      <c r="H166" t="str">
        <f ca="1">SUBSTITUTE(H165,'Formula Name Creation'!$V150,'HB11 Model'!$B150)</f>
        <v>Parameter</v>
      </c>
      <c r="I166" t="str">
        <f ca="1">SUBSTITUTE(I165,'Formula Name Creation'!$V150,'HB11 Model'!$B150)</f>
        <v>Parameter</v>
      </c>
      <c r="J166" t="str">
        <f ca="1">SUBSTITUTE(J165,'Formula Name Creation'!$V150,'HB11 Model'!$B150)</f>
        <v>Parameter</v>
      </c>
      <c r="K166" t="str">
        <f ca="1">SUBSTITUTE(K165,'Formula Name Creation'!$V150,'HB11 Model'!$B150)</f>
        <v>Parameter</v>
      </c>
      <c r="L166" t="str">
        <f ca="1">SUBSTITUTE(L165,'Formula Name Creation'!$V150,'HB11 Model'!$B150)</f>
        <v>Parameter</v>
      </c>
      <c r="M166" t="str">
        <f ca="1">SUBSTITUTE(M165,'Formula Name Creation'!$V150,'HB11 Model'!$B150)</f>
        <v>=C16/C8</v>
      </c>
      <c r="N166" t="str">
        <f ca="1">SUBSTITUTE(N165,'Formula Name Creation'!$V150,'HB11 Model'!$B150)</f>
        <v>=C9*C17</v>
      </c>
      <c r="O166" t="str">
        <f ca="1">SUBSTITUTE(O165,'Formula Name Creation'!$V150,'HB11 Model'!$B150)</f>
        <v>Parameter</v>
      </c>
      <c r="P166" t="str">
        <f ca="1">SUBSTITUTE(P165,'Formula Name Creation'!$V150,'HB11 Model'!$B150)</f>
        <v>Parameter</v>
      </c>
      <c r="Q166" t="str">
        <f ca="1">SUBSTITUTE(Q165,'Formula Name Creation'!$V150,'HB11 Model'!$B150)</f>
        <v>Parameter</v>
      </c>
      <c r="R166" t="str">
        <f ca="1">SUBSTITUTE(R165,'Formula Name Creation'!$V150,'HB11 Model'!$B150)</f>
        <v>=C8+C84+C100</v>
      </c>
      <c r="S166" t="str">
        <f ca="1">SUBSTITUTE(S165,'Formula Name Creation'!$V150,'HB11 Model'!$B150)</f>
        <v>=C20*C19</v>
      </c>
      <c r="T166" t="str">
        <f ca="1">SUBSTITUTE(T165,'Formula Name Creation'!$V150,'HB11 Model'!$B150)</f>
        <v>=C16-C20</v>
      </c>
      <c r="U166" t="str">
        <f ca="1">SUBSTITUTE(U165,'Formula Name Creation'!$V150,'HB11 Model'!$B150)</f>
        <v>=365*24*C14</v>
      </c>
      <c r="V166" t="str">
        <f ca="1">SUBSTITUTE(V165,'Formula Name Creation'!$V150,'HB11 Model'!$B150)</f>
        <v>=C22*C23</v>
      </c>
      <c r="W166" t="str">
        <f ca="1">SUBSTITUTE(W165,'Formula Name Creation'!$V150,'HB11 Model'!$B150)</f>
        <v>=C26/(1-C27)</v>
      </c>
      <c r="X166" t="str">
        <f ca="1">SUBSTITUTE(X165,'Formula Name Creation'!$V150,'HB11 Model'!$B150)</f>
        <v>=C4*C14*365*24*3600</v>
      </c>
      <c r="Y166" t="str">
        <f ca="1">SUBSTITUTE(Y165,'Formula Name Creation'!$V150,'HB11 Model'!$B150)</f>
        <v>Parameter</v>
      </c>
      <c r="Z166" t="str">
        <f ca="1">SUBSTITUTE(Z165,'Formula Name Creation'!$V150,'HB11 Model'!$B150)</f>
        <v>=C29+C37+C40+C48</v>
      </c>
      <c r="AA166" t="str">
        <f ca="1">SUBSTITUTE(AA165,'Formula Name Creation'!$V150,'HB11 Model'!$B150)</f>
        <v>=C30*(C33*C34)/(1000)+C35</v>
      </c>
      <c r="AB166" t="str">
        <f ca="1">SUBSTITUTE(AB165,'Formula Name Creation'!$V150,'HB11 Model'!$B150)</f>
        <v>Parameter</v>
      </c>
      <c r="AC166" t="str">
        <f ca="1">SUBSTITUTE(AC165,'Formula Name Creation'!$V150,'HB11 Model'!$B150)</f>
        <v>Parameter</v>
      </c>
      <c r="AD166" t="str">
        <f ca="1">SUBSTITUTE(AD165,'Formula Name Creation'!$V150,'HB11 Model'!$B150)</f>
        <v>Parameter</v>
      </c>
      <c r="AE166" t="str">
        <f ca="1">SUBSTITUTE(AE165,'Formula Name Creation'!$V150,'HB11 Model'!$B150)</f>
        <v>Parameter</v>
      </c>
      <c r="AF166" t="str">
        <f ca="1">SUBSTITUTE(AF165,'Formula Name Creation'!$V150,'HB11 Model'!$B150)</f>
        <v>Parameter</v>
      </c>
      <c r="AG166" t="str">
        <f ca="1">SUBSTITUTE(AG165,'Formula Name Creation'!$V150,'HB11 Model'!$B150)</f>
        <v>Parameter</v>
      </c>
      <c r="AH166" t="str">
        <f ca="1">SUBSTITUTE(AH165,'Formula Name Creation'!$V150,'HB11 Model'!$B150)</f>
        <v>Parameter</v>
      </c>
      <c r="AI166" t="str">
        <f ca="1">SUBSTITUTE(AI165,'Formula Name Creation'!$V150,'HB11 Model'!$B150)</f>
        <v>=C36*(C38)</v>
      </c>
      <c r="AJ166" t="str">
        <f ca="1">SUBSTITUTE(AJ165,'Formula Name Creation'!$V150,'HB11 Model'!$B150)</f>
        <v>Parameter</v>
      </c>
      <c r="AK166" t="str">
        <f ca="1">SUBSTITUTE(AK165,'Formula Name Creation'!$V150,'HB11 Model'!$B150)</f>
        <v>Parameter</v>
      </c>
      <c r="AL166" t="str">
        <f ca="1">SUBSTITUTE(AL165,'Formula Name Creation'!$V150,'HB11 Model'!$B150)</f>
        <v>=C39*(C41+C42)</v>
      </c>
      <c r="AM166" t="str">
        <f ca="1">SUBSTITUTE(AM165,'Formula Name Creation'!$V150,'HB11 Model'!$B150)</f>
        <v>=0.04+(C31*C32)/(1000)</v>
      </c>
      <c r="AN166" t="str">
        <f ca="1">SUBSTITUTE(AN165,'Formula Name Creation'!$V150,'HB11 Model'!$B150)</f>
        <v>Parameter</v>
      </c>
      <c r="AO166" t="str">
        <f ca="1">SUBSTITUTE(AO165,'Formula Name Creation'!$V150,'HB11 Model'!$B150)</f>
        <v>Parameter</v>
      </c>
      <c r="AP166" t="str">
        <f ca="1">SUBSTITUTE(AP165,'Formula Name Creation'!$V150,'HB11 Model'!$B150)</f>
        <v>Parameter</v>
      </c>
      <c r="AQ166" t="str">
        <f ca="1">SUBSTITUTE(AQ165,'Formula Name Creation'!$V150,'HB11 Model'!$B150)</f>
        <v>Parameter</v>
      </c>
      <c r="AR166" t="e">
        <f ca="1">SUBSTITUTE(AR165,'Formula Name Creation'!$V150,'HB11 Model'!$B150)</f>
        <v>#N/A</v>
      </c>
      <c r="AS166" t="str">
        <f ca="1">SUBSTITUTE(AS165,'Formula Name Creation'!$V150,'HB11 Model'!$B150)</f>
        <v>=C45+C25*(C28)</v>
      </c>
      <c r="AT166" t="str">
        <f ca="1">SUBSTITUTE(AT165,'Formula Name Creation'!$V150,'HB11 Model'!$B150)</f>
        <v>Parameter</v>
      </c>
      <c r="AU166" t="str">
        <f ca="1">SUBSTITUTE(AU165,'Formula Name Creation'!$V150,'HB11 Model'!$B150)</f>
        <v>Parameter</v>
      </c>
      <c r="AV166" t="str">
        <f ca="1">SUBSTITUTE(AV165,'Formula Name Creation'!$V150,'HB11 Model'!$B150)</f>
        <v>Parameter</v>
      </c>
      <c r="AW166" t="str">
        <f ca="1">SUBSTITUTE(AW165,'Formula Name Creation'!$V150,'HB11 Model'!$B150)</f>
        <v>Parameter</v>
      </c>
      <c r="AX166" t="str">
        <f ca="1">SUBSTITUTE(AX165,'Formula Name Creation'!$V150,'HB11 Model'!$B150)</f>
        <v>Parameter</v>
      </c>
      <c r="AY166" t="str">
        <f ca="1">SUBSTITUTE(AY165,'Formula Name Creation'!$V150,'HB11 Model'!$B150)</f>
        <v>Parameter</v>
      </c>
      <c r="AZ166" t="str">
        <f ca="1">SUBSTITUTE(AZ165,'Formula Name Creation'!$V150,'HB11 Model'!$B150)</f>
        <v>Parameter</v>
      </c>
      <c r="BA166" t="str">
        <f ca="1">SUBSTITUTE(BA165,'Formula Name Creation'!$V150,'HB11 Model'!$B150)</f>
        <v>=(C54+C53)/10^6</v>
      </c>
      <c r="BB166" t="str">
        <f ca="1">SUBSTITUTE(BB165,'Formula Name Creation'!$V150,'HB11 Model'!$B150)</f>
        <v>=C4*((C14*24)*3600)*C51</v>
      </c>
      <c r="BC166" t="str">
        <f ca="1">SUBSTITUTE(BC165,'Formula Name Creation'!$V150,'HB11 Model'!$B150)</f>
        <v>Parameter</v>
      </c>
      <c r="BD166" t="str">
        <f ca="1">SUBSTITUTE(BD165,'Formula Name Creation'!$V150,'HB11 Model'!$B150)</f>
        <v>Parameter</v>
      </c>
      <c r="BE166" t="str">
        <f ca="1">SUBSTITUTE(BE165,'Formula Name Creation'!$V150,'HB11 Model'!$B150)</f>
        <v>Parameter</v>
      </c>
      <c r="BF166" t="str">
        <f ca="1">SUBSTITUTE(BF165,'Formula Name Creation'!$V150,'HB11 Model'!$B150)</f>
        <v>Parameter</v>
      </c>
      <c r="BG166" t="str">
        <f ca="1">SUBSTITUTE(BG165,'Formula Name Creation'!$V150,'HB11 Model'!$B150)</f>
        <v>=ROUNDDOWN(C60/C64,0)*C58+C57*C3*C4*ROUNDDOWN(C60/C66,0)+C59+C87*10^6*ROUNDDOWN(C60/C65,0)+C63*C60</v>
      </c>
      <c r="BH166" t="str">
        <f ca="1">SUBSTITUTE(BH165,'Formula Name Creation'!$V150,'HB11 Model'!$B150)</f>
        <v>Parameter</v>
      </c>
      <c r="BI166" t="str">
        <f ca="1">SUBSTITUTE(BI165,'Formula Name Creation'!$V150,'HB11 Model'!$B150)</f>
        <v>=C62*1000*C24</v>
      </c>
      <c r="BJ166" t="str">
        <f ca="1">SUBSTITUTE(BJ165,'Formula Name Creation'!$V150,'HB11 Model'!$B150)</f>
        <v>Parameter</v>
      </c>
      <c r="BK166" t="str">
        <f ca="1">SUBSTITUTE(BK165,'Formula Name Creation'!$V150,'HB11 Model'!$B150)</f>
        <v>Parameter</v>
      </c>
      <c r="BL166" t="str">
        <f ca="1">SUBSTITUTE(BL165,'Formula Name Creation'!$V150,'HB11 Model'!$B150)</f>
        <v>Parameter</v>
      </c>
      <c r="BM166" t="str">
        <f ca="1">SUBSTITUTE(BM165,'Formula Name Creation'!$V150,'HB11 Model'!$B150)</f>
        <v>Parameter</v>
      </c>
      <c r="BN166" t="str">
        <f ca="1">SUBSTITUTE(BN165,'Formula Name Creation'!$V150,'HB11 Model'!$B150)</f>
        <v>Parameter</v>
      </c>
      <c r="BO166" t="str">
        <f ca="1">SUBSTITUTE(BO165,'Formula Name Creation'!$V150,'HB11 Model'!$B150)</f>
        <v>Parameter</v>
      </c>
      <c r="BP166" t="str">
        <f ca="1">SUBSTITUTE(BP165,'Formula Name Creation'!$V150,'HB11 Model'!$B150)</f>
        <v>Parameter</v>
      </c>
      <c r="BQ166" t="str">
        <f ca="1">SUBSTITUTE(BQ165,'Formula Name Creation'!$V150,'HB11 Model'!$B150)</f>
        <v>Parameter</v>
      </c>
      <c r="BR166" t="str">
        <f ca="1">SUBSTITUTE(BR165,'Formula Name Creation'!$V150,'HB11 Model'!$B150)</f>
        <v>Parameter</v>
      </c>
      <c r="BS166" t="str">
        <f ca="1">SUBSTITUTE(BS165,'Formula Name Creation'!$V150,'HB11 Model'!$B150)</f>
        <v>Parameter</v>
      </c>
      <c r="BT166" t="str">
        <f ca="1">SUBSTITUTE(BT165,'Formula Name Creation'!$V150,'HB11 Model'!$B150)</f>
        <v>Parameter</v>
      </c>
      <c r="BU166" t="str">
        <f ca="1">SUBSTITUTE(BU165,'Formula Name Creation'!$V150,'HB11 Model'!$B150)</f>
        <v>=(C67+C68+C69+C70+C71+C72+C74+C73)</v>
      </c>
      <c r="BV166" t="str">
        <f ca="1">SUBSTITUTE(BV165,'Formula Name Creation'!$V150,'HB11 Model'!$B150)</f>
        <v>Parameter</v>
      </c>
      <c r="BW166" t="str">
        <f ca="1">SUBSTITUTE(BW165,'Formula Name Creation'!$V150,'HB11 Model'!$B150)</f>
        <v>Parameter</v>
      </c>
      <c r="BX166" t="str">
        <f ca="1">SUBSTITUTE(BX165,'Formula Name Creation'!$V150,'HB11 Model'!$B150)</f>
        <v>=C77+C75</v>
      </c>
      <c r="BY166" t="str">
        <f ca="1">SUBSTITUTE(BY165,'Formula Name Creation'!$V150,'HB11 Model'!$B150)</f>
        <v>Parameter</v>
      </c>
      <c r="BZ166" t="str">
        <f ca="1">SUBSTITUTE(BZ165,'Formula Name Creation'!$V150,'HB11 Model'!$B150)</f>
        <v>=C79*C75</v>
      </c>
      <c r="CA166" t="str">
        <f ca="1">SUBSTITUTE(CA165,'Formula Name Creation'!$V150,'HB11 Model'!$B150)</f>
        <v>Parameter</v>
      </c>
      <c r="CB166" t="str">
        <f ca="1">SUBSTITUTE(CB165,'Formula Name Creation'!$V150,'HB11 Model'!$B150)</f>
        <v>Parameter</v>
      </c>
      <c r="CC166" t="str">
        <f ca="1">SUBSTITUTE(CC165,'Formula Name Creation'!$V150,'HB11 Model'!$B150)</f>
        <v>Parameter</v>
      </c>
      <c r="CD166" t="str">
        <f ca="1">SUBSTITUTE(CD165,'Formula Name Creation'!$V150,'HB11 Model'!$B150)</f>
        <v>=32*(C9/2605)</v>
      </c>
      <c r="CE166" t="str">
        <f ca="1">SUBSTITUTE(CE165,'Formula Name Creation'!$V150,'HB11 Model'!$B150)</f>
        <v>Parameter</v>
      </c>
      <c r="CF166" t="str">
        <f ca="1">SUBSTITUTE(CF165,'Formula Name Creation'!$V150,'HB11 Model'!$B150)</f>
        <v>Parameter</v>
      </c>
      <c r="CG166" t="str">
        <f ca="1">SUBSTITUTE(CG165,'Formula Name Creation'!$V150,'HB11 Model'!$B150)</f>
        <v>=(C85*C86*C83)/10^6</v>
      </c>
      <c r="CH166" t="str">
        <f ca="1">SUBSTITUTE(CH165,'Formula Name Creation'!$V150,'HB11 Model'!$B150)</f>
        <v>=C9*10^6/C81/C82</v>
      </c>
      <c r="CI166" t="str">
        <f ca="1">SUBSTITUTE(CI165,'Formula Name Creation'!$V150,'HB11 Model'!$B150)</f>
        <v>Parameter</v>
      </c>
      <c r="CJ166" t="str">
        <f ca="1">SUBSTITUTE(CJ165,'Formula Name Creation'!$V150,'HB11 Model'!$B150)</f>
        <v>Parameter</v>
      </c>
      <c r="CK166" t="str">
        <f ca="1">SUBSTITUTE(CK165,'Formula Name Creation'!$V150,'HB11 Model'!$B150)</f>
        <v>Parameter</v>
      </c>
      <c r="CL166" t="str">
        <f ca="1">SUBSTITUTE(CL165,'Formula Name Creation'!$V150,'HB11 Model'!$B150)</f>
        <v>Parameter</v>
      </c>
      <c r="CM166" t="str">
        <f ca="1">SUBSTITUTE(CM165,'Formula Name Creation'!$V150,'HB11 Model'!$B150)</f>
        <v>=C91*C92</v>
      </c>
      <c r="CN166" t="str">
        <f ca="1">SUBSTITUTE(CN165,'Formula Name Creation'!$V150,'HB11 Model'!$B150)</f>
        <v>=C93*7.6*7*52.18</v>
      </c>
      <c r="CO166" t="str">
        <f ca="1">SUBSTITUTE(CO165,'Formula Name Creation'!$V150,'HB11 Model'!$B150)</f>
        <v>Parameter</v>
      </c>
      <c r="CP166" t="str">
        <f ca="1">SUBSTITUTE(CP165,'Formula Name Creation'!$V150,'HB11 Model'!$B150)</f>
        <v>Parameter</v>
      </c>
      <c r="CQ166" t="str">
        <f ca="1">SUBSTITUTE(CQ165,'Formula Name Creation'!$V150,'HB11 Model'!$B150)</f>
        <v>Parameter</v>
      </c>
      <c r="CR166" t="str">
        <f ca="1">SUBSTITUTE(CR165,'Formula Name Creation'!$V150,'HB11 Model'!$B150)</f>
        <v>Parameter</v>
      </c>
      <c r="CS166" t="str">
        <f ca="1">SUBSTITUTE(CS165,'Formula Name Creation'!$V150,'HB11 Model'!$B150)</f>
        <v>Parameter</v>
      </c>
      <c r="CT166" t="str">
        <f ca="1">SUBSTITUTE(CT165,'Formula Name Creation'!$V150,'HB11 Model'!$B150)</f>
        <v>Parameter</v>
      </c>
      <c r="CU166" t="str">
        <f ca="1">SUBSTITUTE(CU165,'Formula Name Creation'!$V150,'HB11 Model'!$B150)</f>
        <v>=PI()*C97*(C96^2-(C96-C98)^2)*C99</v>
      </c>
      <c r="CV166" t="str">
        <f ca="1">SUBSTITUTE(CV165,'Formula Name Creation'!$V150,'HB11 Model'!$B150)</f>
        <v>Parameter</v>
      </c>
      <c r="CW166" t="str">
        <f ca="1">SUBSTITUTE(CW165,'Formula Name Creation'!$V150,'HB11 Model'!$B150)</f>
        <v>=(90.69*C101 + C95 + 13.04*C102*112.32)/10^6</v>
      </c>
      <c r="CX166" t="str">
        <f ca="1">SUBSTITUTE(CX165,'Formula Name Creation'!$V150,'HB11 Model'!$B150)</f>
        <v>0</v>
      </c>
      <c r="CY166" t="str">
        <f ca="1">SUBSTITUTE(CY165,'Formula Name Creation'!$V150,'HB11 Model'!$B150)</f>
        <v>0</v>
      </c>
      <c r="CZ166" t="str">
        <f ca="1">SUBSTITUTE(CZ165,'Formula Name Creation'!$V150,'HB11 Model'!$B150)</f>
        <v>0</v>
      </c>
      <c r="DA166" t="str">
        <f ca="1">SUBSTITUTE(DA165,'Formula Name Creation'!$V150,'HB11 Model'!$B150)</f>
        <v>0</v>
      </c>
      <c r="DB166" t="str">
        <f ca="1">SUBSTITUTE(DB165,'Formula Name Creation'!$V150,'HB11 Model'!$B150)</f>
        <v>0</v>
      </c>
      <c r="DC166" t="str">
        <f ca="1">SUBSTITUTE(DC165,'Formula Name Creation'!$V150,'HB11 Model'!$B150)</f>
        <v>0</v>
      </c>
      <c r="DD166" t="str">
        <f ca="1">SUBSTITUTE(DD165,'Formula Name Creation'!$V150,'HB11 Model'!$B150)</f>
        <v>0</v>
      </c>
      <c r="DE166" t="str">
        <f ca="1">SUBSTITUTE(DE165,'Formula Name Creation'!$V150,'HB11 Model'!$B150)</f>
        <v>0</v>
      </c>
      <c r="DF166" t="str">
        <f ca="1">SUBSTITUTE(DF165,'Formula Name Creation'!$V150,'HB11 Model'!$B150)</f>
        <v>0</v>
      </c>
      <c r="DG166" t="str">
        <f ca="1">SUBSTITUTE(DG165,'Formula Name Creation'!$V150,'HB11 Model'!$B150)</f>
        <v>0</v>
      </c>
      <c r="DH166" t="str">
        <f ca="1">SUBSTITUTE(DH165,'Formula Name Creation'!$V150,'HB11 Model'!$B150)</f>
        <v>0</v>
      </c>
      <c r="DI166" t="str">
        <f ca="1">SUBSTITUTE(DI165,'Formula Name Creation'!$V150,'HB11 Model'!$B150)</f>
        <v>0</v>
      </c>
      <c r="DJ166" t="str">
        <f ca="1">SUBSTITUTE(DJ165,'Formula Name Creation'!$V150,'HB11 Model'!$B150)</f>
        <v>0</v>
      </c>
      <c r="DK166" t="str">
        <f ca="1">SUBSTITUTE(DK165,'Formula Name Creation'!$V150,'HB11 Model'!$B150)</f>
        <v>0</v>
      </c>
      <c r="DL166" t="str">
        <f ca="1">SUBSTITUTE(DL165,'Formula Name Creation'!$V150,'HB11 Model'!$B150)</f>
        <v>0</v>
      </c>
      <c r="DM166" t="str">
        <f ca="1">SUBSTITUTE(DM165,'Formula Name Creation'!$V150,'HB11 Model'!$B150)</f>
        <v>0</v>
      </c>
      <c r="DN166" t="str">
        <f ca="1">SUBSTITUTE(DN165,'Formula Name Creation'!$V150,'HB11 Model'!$B150)</f>
        <v>0</v>
      </c>
      <c r="DO166" t="str">
        <f ca="1">SUBSTITUTE(DO165,'Formula Name Creation'!$V150,'HB11 Model'!$B150)</f>
        <v>0</v>
      </c>
      <c r="DP166" t="str">
        <f ca="1">SUBSTITUTE(DP165,'Formula Name Creation'!$V150,'HB11 Model'!$B150)</f>
        <v>0</v>
      </c>
      <c r="DQ166" t="str">
        <f ca="1">SUBSTITUTE(DQ165,'Formula Name Creation'!$V150,'HB11 Model'!$B150)</f>
        <v>0</v>
      </c>
      <c r="DR166" t="str">
        <f ca="1">SUBSTITUTE(DR165,'Formula Name Creation'!$V150,'HB11 Model'!$B150)</f>
        <v>0</v>
      </c>
      <c r="DS166" t="str">
        <f ca="1">SUBSTITUTE(DS165,'Formula Name Creation'!$V150,'HB11 Model'!$B150)</f>
        <v>0</v>
      </c>
      <c r="DT166" t="str">
        <f ca="1">SUBSTITUTE(DT165,'Formula Name Creation'!$V150,'HB11 Model'!$B150)</f>
        <v>0</v>
      </c>
      <c r="DU166" t="str">
        <f ca="1">SUBSTITUTE(DU165,'Formula Name Creation'!$V150,'HB11 Model'!$B150)</f>
        <v>0</v>
      </c>
      <c r="DV166" t="str">
        <f ca="1">SUBSTITUTE(DV165,'Formula Name Creation'!$V150,'HB11 Model'!$B150)</f>
        <v>0</v>
      </c>
      <c r="DW166" t="str">
        <f ca="1">SUBSTITUTE(DW165,'Formula Name Creation'!$V150,'HB11 Model'!$B150)</f>
        <v>0</v>
      </c>
      <c r="DX166" t="str">
        <f ca="1">SUBSTITUTE(DX165,'Formula Name Creation'!$V150,'HB11 Model'!$B150)</f>
        <v>0</v>
      </c>
      <c r="DY166" t="str">
        <f ca="1">SUBSTITUTE(DY165,'Formula Name Creation'!$V150,'HB11 Model'!$B150)</f>
        <v>0</v>
      </c>
      <c r="DZ166" t="str">
        <f ca="1">SUBSTITUTE(DZ165,'Formula Name Creation'!$V150,'HB11 Model'!$B150)</f>
        <v>0</v>
      </c>
      <c r="EA166" t="str">
        <f ca="1">SUBSTITUTE(EA165,'Formula Name Creation'!$V150,'HB11 Model'!$B150)</f>
        <v>0</v>
      </c>
      <c r="EB166" t="str">
        <f ca="1">SUBSTITUTE(EB165,'Formula Name Creation'!$V150,'HB11 Model'!$B150)</f>
        <v>0</v>
      </c>
      <c r="EC166" t="str">
        <f ca="1">SUBSTITUTE(EC165,'Formula Name Creation'!$V150,'HB11 Model'!$B150)</f>
        <v>0</v>
      </c>
      <c r="ED166" t="str">
        <f ca="1">SUBSTITUTE(ED165,'Formula Name Creation'!$V150,'HB11 Model'!$B150)</f>
        <v>0</v>
      </c>
      <c r="EE166" t="str">
        <f ca="1">SUBSTITUTE(EE165,'Formula Name Creation'!$V150,'HB11 Model'!$B150)</f>
        <v>0</v>
      </c>
      <c r="EF166" t="str">
        <f ca="1">SUBSTITUTE(EF165,'Formula Name Creation'!$V150,'HB11 Model'!$B150)</f>
        <v>0</v>
      </c>
      <c r="EG166" t="str">
        <f ca="1">SUBSTITUTE(EG165,'Formula Name Creation'!$V150,'HB11 Model'!$B150)</f>
        <v>0</v>
      </c>
      <c r="EH166" t="str">
        <f ca="1">SUBSTITUTE(EH165,'Formula Name Creation'!$V150,'HB11 Model'!$B150)</f>
        <v>0</v>
      </c>
      <c r="EI166" t="str">
        <f ca="1">SUBSTITUTE(EI165,'Formula Name Creation'!$V150,'HB11 Model'!$B150)</f>
        <v>0</v>
      </c>
      <c r="EJ166" t="str">
        <f ca="1">SUBSTITUTE(EJ165,'Formula Name Creation'!$V150,'HB11 Model'!$B150)</f>
        <v>0</v>
      </c>
      <c r="EK166" t="str">
        <f ca="1">SUBSTITUTE(EK165,'Formula Name Creation'!$V150,'HB11 Model'!$B150)</f>
        <v>0</v>
      </c>
      <c r="EL166" t="str">
        <f ca="1">SUBSTITUTE(EL165,'Formula Name Creation'!$V150,'HB11 Model'!$B150)</f>
        <v>0</v>
      </c>
      <c r="EM166" t="str">
        <f ca="1">SUBSTITUTE(EM165,'Formula Name Creation'!$V150,'HB11 Model'!$B150)</f>
        <v>0</v>
      </c>
      <c r="EN166" t="str">
        <f ca="1">SUBSTITUTE(EN165,'Formula Name Creation'!$V150,'HB11 Model'!$B150)</f>
        <v>0</v>
      </c>
      <c r="EO166" t="str">
        <f ca="1">SUBSTITUTE(EO165,'Formula Name Creation'!$V150,'HB11 Model'!$B150)</f>
        <v>0</v>
      </c>
      <c r="EP166" t="str">
        <f ca="1">SUBSTITUTE(EP165,'Formula Name Creation'!$V150,'HB11 Model'!$B150)</f>
        <v>0</v>
      </c>
      <c r="EQ166" t="str">
        <f ca="1">SUBSTITUTE(EQ165,'Formula Name Creation'!$V150,'HB11 Model'!$B150)</f>
        <v>0</v>
      </c>
      <c r="ER166" t="str">
        <f ca="1">SUBSTITUTE(ER165,'Formula Name Creation'!$V150,'HB11 Model'!$B150)</f>
        <v>0</v>
      </c>
      <c r="ES166" t="str">
        <f ca="1">SUBSTITUTE(ES165,'Formula Name Creation'!$V150,'HB11 Model'!$B150)</f>
        <v>0</v>
      </c>
      <c r="ET166" t="str">
        <f ca="1">SUBSTITUTE(ET165,'Formula Name Creation'!$V150,'HB11 Model'!$B150)</f>
        <v>0</v>
      </c>
      <c r="EU166">
        <v>148</v>
      </c>
    </row>
    <row r="167" spans="1:151" x14ac:dyDescent="0.25">
      <c r="A167" t="str">
        <f ca="1">SUBSTITUTE(A166,'Formula Name Creation'!$V149,'HB11 Model'!$B149)</f>
        <v>Parameter</v>
      </c>
      <c r="B167" t="str">
        <f ca="1">SUBSTITUTE(B166,'Formula Name Creation'!$V149,'HB11 Model'!$B149)</f>
        <v>Parameter</v>
      </c>
      <c r="C167" t="str">
        <f ca="1">SUBSTITUTE(C166,'Formula Name Creation'!$V149,'HB11 Model'!$B149)</f>
        <v>=(1400*C22*1000)/10^6</v>
      </c>
      <c r="D167" t="str">
        <f ca="1">SUBSTITUTE(D166,'Formula Name Creation'!$V149,'HB11 Model'!$B149)</f>
        <v>Parameter</v>
      </c>
      <c r="E167" t="str">
        <f ca="1">SUBSTITUTE(E166,'Formula Name Creation'!$V149,'HB11 Model'!$B149)</f>
        <v>=C3*C4</v>
      </c>
      <c r="F167" t="str">
        <f ca="1">SUBSTITUTE(F166,'Formula Name Creation'!$V149,'HB11 Model'!$B149)</f>
        <v>=C7/(C6)</v>
      </c>
      <c r="G167" t="str">
        <f ca="1">SUBSTITUTE(G166,'Formula Name Creation'!$V149,'HB11 Model'!$B149)</f>
        <v>=IF(C36=0,C7*C10,C7*C10*C13)</v>
      </c>
      <c r="H167" t="str">
        <f ca="1">SUBSTITUTE(H166,'Formula Name Creation'!$V149,'HB11 Model'!$B149)</f>
        <v>Parameter</v>
      </c>
      <c r="I167" t="str">
        <f ca="1">SUBSTITUTE(I166,'Formula Name Creation'!$V149,'HB11 Model'!$B149)</f>
        <v>Parameter</v>
      </c>
      <c r="J167" t="str">
        <f ca="1">SUBSTITUTE(J166,'Formula Name Creation'!$V149,'HB11 Model'!$B149)</f>
        <v>Parameter</v>
      </c>
      <c r="K167" t="str">
        <f ca="1">SUBSTITUTE(K166,'Formula Name Creation'!$V149,'HB11 Model'!$B149)</f>
        <v>Parameter</v>
      </c>
      <c r="L167" t="str">
        <f ca="1">SUBSTITUTE(L166,'Formula Name Creation'!$V149,'HB11 Model'!$B149)</f>
        <v>Parameter</v>
      </c>
      <c r="M167" t="str">
        <f ca="1">SUBSTITUTE(M166,'Formula Name Creation'!$V149,'HB11 Model'!$B149)</f>
        <v>=C16/C8</v>
      </c>
      <c r="N167" t="str">
        <f ca="1">SUBSTITUTE(N166,'Formula Name Creation'!$V149,'HB11 Model'!$B149)</f>
        <v>=C9*C17</v>
      </c>
      <c r="O167" t="str">
        <f ca="1">SUBSTITUTE(O166,'Formula Name Creation'!$V149,'HB11 Model'!$B149)</f>
        <v>Parameter</v>
      </c>
      <c r="P167" t="str">
        <f ca="1">SUBSTITUTE(P166,'Formula Name Creation'!$V149,'HB11 Model'!$B149)</f>
        <v>Parameter</v>
      </c>
      <c r="Q167" t="str">
        <f ca="1">SUBSTITUTE(Q166,'Formula Name Creation'!$V149,'HB11 Model'!$B149)</f>
        <v>Parameter</v>
      </c>
      <c r="R167" t="str">
        <f ca="1">SUBSTITUTE(R166,'Formula Name Creation'!$V149,'HB11 Model'!$B149)</f>
        <v>=C8+C84+C100</v>
      </c>
      <c r="S167" t="str">
        <f ca="1">SUBSTITUTE(S166,'Formula Name Creation'!$V149,'HB11 Model'!$B149)</f>
        <v>=C20*C19</v>
      </c>
      <c r="T167" t="str">
        <f ca="1">SUBSTITUTE(T166,'Formula Name Creation'!$V149,'HB11 Model'!$B149)</f>
        <v>=C16-C20</v>
      </c>
      <c r="U167" t="str">
        <f ca="1">SUBSTITUTE(U166,'Formula Name Creation'!$V149,'HB11 Model'!$B149)</f>
        <v>=365*24*C14</v>
      </c>
      <c r="V167" t="str">
        <f ca="1">SUBSTITUTE(V166,'Formula Name Creation'!$V149,'HB11 Model'!$B149)</f>
        <v>=C22*C23</v>
      </c>
      <c r="W167" t="str">
        <f ca="1">SUBSTITUTE(W166,'Formula Name Creation'!$V149,'HB11 Model'!$B149)</f>
        <v>=C26/(1-C27)</v>
      </c>
      <c r="X167" t="str">
        <f ca="1">SUBSTITUTE(X166,'Formula Name Creation'!$V149,'HB11 Model'!$B149)</f>
        <v>=C4*C14*365*24*3600</v>
      </c>
      <c r="Y167" t="str">
        <f ca="1">SUBSTITUTE(Y166,'Formula Name Creation'!$V149,'HB11 Model'!$B149)</f>
        <v>Parameter</v>
      </c>
      <c r="Z167" t="str">
        <f ca="1">SUBSTITUTE(Z166,'Formula Name Creation'!$V149,'HB11 Model'!$B149)</f>
        <v>=C29+C37+C40+C48</v>
      </c>
      <c r="AA167" t="str">
        <f ca="1">SUBSTITUTE(AA166,'Formula Name Creation'!$V149,'HB11 Model'!$B149)</f>
        <v>=C30*(C33*C34)/(1000)+C35</v>
      </c>
      <c r="AB167" t="str">
        <f ca="1">SUBSTITUTE(AB166,'Formula Name Creation'!$V149,'HB11 Model'!$B149)</f>
        <v>Parameter</v>
      </c>
      <c r="AC167" t="str">
        <f ca="1">SUBSTITUTE(AC166,'Formula Name Creation'!$V149,'HB11 Model'!$B149)</f>
        <v>Parameter</v>
      </c>
      <c r="AD167" t="str">
        <f ca="1">SUBSTITUTE(AD166,'Formula Name Creation'!$V149,'HB11 Model'!$B149)</f>
        <v>Parameter</v>
      </c>
      <c r="AE167" t="str">
        <f ca="1">SUBSTITUTE(AE166,'Formula Name Creation'!$V149,'HB11 Model'!$B149)</f>
        <v>Parameter</v>
      </c>
      <c r="AF167" t="str">
        <f ca="1">SUBSTITUTE(AF166,'Formula Name Creation'!$V149,'HB11 Model'!$B149)</f>
        <v>Parameter</v>
      </c>
      <c r="AG167" t="str">
        <f ca="1">SUBSTITUTE(AG166,'Formula Name Creation'!$V149,'HB11 Model'!$B149)</f>
        <v>Parameter</v>
      </c>
      <c r="AH167" t="str">
        <f ca="1">SUBSTITUTE(AH166,'Formula Name Creation'!$V149,'HB11 Model'!$B149)</f>
        <v>Parameter</v>
      </c>
      <c r="AI167" t="str">
        <f ca="1">SUBSTITUTE(AI166,'Formula Name Creation'!$V149,'HB11 Model'!$B149)</f>
        <v>=C36*(C38)</v>
      </c>
      <c r="AJ167" t="str">
        <f ca="1">SUBSTITUTE(AJ166,'Formula Name Creation'!$V149,'HB11 Model'!$B149)</f>
        <v>Parameter</v>
      </c>
      <c r="AK167" t="str">
        <f ca="1">SUBSTITUTE(AK166,'Formula Name Creation'!$V149,'HB11 Model'!$B149)</f>
        <v>Parameter</v>
      </c>
      <c r="AL167" t="str">
        <f ca="1">SUBSTITUTE(AL166,'Formula Name Creation'!$V149,'HB11 Model'!$B149)</f>
        <v>=C39*(C41+C42)</v>
      </c>
      <c r="AM167" t="str">
        <f ca="1">SUBSTITUTE(AM166,'Formula Name Creation'!$V149,'HB11 Model'!$B149)</f>
        <v>=0.04+(C31*C32)/(1000)</v>
      </c>
      <c r="AN167" t="str">
        <f ca="1">SUBSTITUTE(AN166,'Formula Name Creation'!$V149,'HB11 Model'!$B149)</f>
        <v>Parameter</v>
      </c>
      <c r="AO167" t="str">
        <f ca="1">SUBSTITUTE(AO166,'Formula Name Creation'!$V149,'HB11 Model'!$B149)</f>
        <v>Parameter</v>
      </c>
      <c r="AP167" t="str">
        <f ca="1">SUBSTITUTE(AP166,'Formula Name Creation'!$V149,'HB11 Model'!$B149)</f>
        <v>Parameter</v>
      </c>
      <c r="AQ167" t="str">
        <f ca="1">SUBSTITUTE(AQ166,'Formula Name Creation'!$V149,'HB11 Model'!$B149)</f>
        <v>Parameter</v>
      </c>
      <c r="AR167" t="e">
        <f ca="1">SUBSTITUTE(AR166,'Formula Name Creation'!$V149,'HB11 Model'!$B149)</f>
        <v>#N/A</v>
      </c>
      <c r="AS167" t="str">
        <f ca="1">SUBSTITUTE(AS166,'Formula Name Creation'!$V149,'HB11 Model'!$B149)</f>
        <v>=C45+C25*(C28)</v>
      </c>
      <c r="AT167" t="str">
        <f ca="1">SUBSTITUTE(AT166,'Formula Name Creation'!$V149,'HB11 Model'!$B149)</f>
        <v>Parameter</v>
      </c>
      <c r="AU167" t="str">
        <f ca="1">SUBSTITUTE(AU166,'Formula Name Creation'!$V149,'HB11 Model'!$B149)</f>
        <v>Parameter</v>
      </c>
      <c r="AV167" t="str">
        <f ca="1">SUBSTITUTE(AV166,'Formula Name Creation'!$V149,'HB11 Model'!$B149)</f>
        <v>Parameter</v>
      </c>
      <c r="AW167" t="str">
        <f ca="1">SUBSTITUTE(AW166,'Formula Name Creation'!$V149,'HB11 Model'!$B149)</f>
        <v>Parameter</v>
      </c>
      <c r="AX167" t="str">
        <f ca="1">SUBSTITUTE(AX166,'Formula Name Creation'!$V149,'HB11 Model'!$B149)</f>
        <v>Parameter</v>
      </c>
      <c r="AY167" t="str">
        <f ca="1">SUBSTITUTE(AY166,'Formula Name Creation'!$V149,'HB11 Model'!$B149)</f>
        <v>Parameter</v>
      </c>
      <c r="AZ167" t="str">
        <f ca="1">SUBSTITUTE(AZ166,'Formula Name Creation'!$V149,'HB11 Model'!$B149)</f>
        <v>Parameter</v>
      </c>
      <c r="BA167" t="str">
        <f ca="1">SUBSTITUTE(BA166,'Formula Name Creation'!$V149,'HB11 Model'!$B149)</f>
        <v>=(C54+C53)/10^6</v>
      </c>
      <c r="BB167" t="str">
        <f ca="1">SUBSTITUTE(BB166,'Formula Name Creation'!$V149,'HB11 Model'!$B149)</f>
        <v>=C4*((C14*24)*3600)*C51</v>
      </c>
      <c r="BC167" t="str">
        <f ca="1">SUBSTITUTE(BC166,'Formula Name Creation'!$V149,'HB11 Model'!$B149)</f>
        <v>Parameter</v>
      </c>
      <c r="BD167" t="str">
        <f ca="1">SUBSTITUTE(BD166,'Formula Name Creation'!$V149,'HB11 Model'!$B149)</f>
        <v>Parameter</v>
      </c>
      <c r="BE167" t="str">
        <f ca="1">SUBSTITUTE(BE166,'Formula Name Creation'!$V149,'HB11 Model'!$B149)</f>
        <v>Parameter</v>
      </c>
      <c r="BF167" t="str">
        <f ca="1">SUBSTITUTE(BF166,'Formula Name Creation'!$V149,'HB11 Model'!$B149)</f>
        <v>Parameter</v>
      </c>
      <c r="BG167" t="str">
        <f ca="1">SUBSTITUTE(BG166,'Formula Name Creation'!$V149,'HB11 Model'!$B149)</f>
        <v>=ROUNDDOWN(C60/C64,0)*C58+C57*C3*C4*ROUNDDOWN(C60/C66,0)+C59+C87*10^6*ROUNDDOWN(C60/C65,0)+C63*C60</v>
      </c>
      <c r="BH167" t="str">
        <f ca="1">SUBSTITUTE(BH166,'Formula Name Creation'!$V149,'HB11 Model'!$B149)</f>
        <v>Parameter</v>
      </c>
      <c r="BI167" t="str">
        <f ca="1">SUBSTITUTE(BI166,'Formula Name Creation'!$V149,'HB11 Model'!$B149)</f>
        <v>=C62*1000*C24</v>
      </c>
      <c r="BJ167" t="str">
        <f ca="1">SUBSTITUTE(BJ166,'Formula Name Creation'!$V149,'HB11 Model'!$B149)</f>
        <v>Parameter</v>
      </c>
      <c r="BK167" t="str">
        <f ca="1">SUBSTITUTE(BK166,'Formula Name Creation'!$V149,'HB11 Model'!$B149)</f>
        <v>Parameter</v>
      </c>
      <c r="BL167" t="str">
        <f ca="1">SUBSTITUTE(BL166,'Formula Name Creation'!$V149,'HB11 Model'!$B149)</f>
        <v>Parameter</v>
      </c>
      <c r="BM167" t="str">
        <f ca="1">SUBSTITUTE(BM166,'Formula Name Creation'!$V149,'HB11 Model'!$B149)</f>
        <v>Parameter</v>
      </c>
      <c r="BN167" t="str">
        <f ca="1">SUBSTITUTE(BN166,'Formula Name Creation'!$V149,'HB11 Model'!$B149)</f>
        <v>Parameter</v>
      </c>
      <c r="BO167" t="str">
        <f ca="1">SUBSTITUTE(BO166,'Formula Name Creation'!$V149,'HB11 Model'!$B149)</f>
        <v>Parameter</v>
      </c>
      <c r="BP167" t="str">
        <f ca="1">SUBSTITUTE(BP166,'Formula Name Creation'!$V149,'HB11 Model'!$B149)</f>
        <v>Parameter</v>
      </c>
      <c r="BQ167" t="str">
        <f ca="1">SUBSTITUTE(BQ166,'Formula Name Creation'!$V149,'HB11 Model'!$B149)</f>
        <v>Parameter</v>
      </c>
      <c r="BR167" t="str">
        <f ca="1">SUBSTITUTE(BR166,'Formula Name Creation'!$V149,'HB11 Model'!$B149)</f>
        <v>Parameter</v>
      </c>
      <c r="BS167" t="str">
        <f ca="1">SUBSTITUTE(BS166,'Formula Name Creation'!$V149,'HB11 Model'!$B149)</f>
        <v>Parameter</v>
      </c>
      <c r="BT167" t="str">
        <f ca="1">SUBSTITUTE(BT166,'Formula Name Creation'!$V149,'HB11 Model'!$B149)</f>
        <v>Parameter</v>
      </c>
      <c r="BU167" t="str">
        <f ca="1">SUBSTITUTE(BU166,'Formula Name Creation'!$V149,'HB11 Model'!$B149)</f>
        <v>=(C67+C68+C69+C70+C71+C72+C74+C73)</v>
      </c>
      <c r="BV167" t="str">
        <f ca="1">SUBSTITUTE(BV166,'Formula Name Creation'!$V149,'HB11 Model'!$B149)</f>
        <v>Parameter</v>
      </c>
      <c r="BW167" t="str">
        <f ca="1">SUBSTITUTE(BW166,'Formula Name Creation'!$V149,'HB11 Model'!$B149)</f>
        <v>Parameter</v>
      </c>
      <c r="BX167" t="str">
        <f ca="1">SUBSTITUTE(BX166,'Formula Name Creation'!$V149,'HB11 Model'!$B149)</f>
        <v>=C77+C75</v>
      </c>
      <c r="BY167" t="str">
        <f ca="1">SUBSTITUTE(BY166,'Formula Name Creation'!$V149,'HB11 Model'!$B149)</f>
        <v>Parameter</v>
      </c>
      <c r="BZ167" t="str">
        <f ca="1">SUBSTITUTE(BZ166,'Formula Name Creation'!$V149,'HB11 Model'!$B149)</f>
        <v>=C79*C75</v>
      </c>
      <c r="CA167" t="str">
        <f ca="1">SUBSTITUTE(CA166,'Formula Name Creation'!$V149,'HB11 Model'!$B149)</f>
        <v>Parameter</v>
      </c>
      <c r="CB167" t="str">
        <f ca="1">SUBSTITUTE(CB166,'Formula Name Creation'!$V149,'HB11 Model'!$B149)</f>
        <v>Parameter</v>
      </c>
      <c r="CC167" t="str">
        <f ca="1">SUBSTITUTE(CC166,'Formula Name Creation'!$V149,'HB11 Model'!$B149)</f>
        <v>Parameter</v>
      </c>
      <c r="CD167" t="str">
        <f ca="1">SUBSTITUTE(CD166,'Formula Name Creation'!$V149,'HB11 Model'!$B149)</f>
        <v>=32*(C9/2605)</v>
      </c>
      <c r="CE167" t="str">
        <f ca="1">SUBSTITUTE(CE166,'Formula Name Creation'!$V149,'HB11 Model'!$B149)</f>
        <v>Parameter</v>
      </c>
      <c r="CF167" t="str">
        <f ca="1">SUBSTITUTE(CF166,'Formula Name Creation'!$V149,'HB11 Model'!$B149)</f>
        <v>Parameter</v>
      </c>
      <c r="CG167" t="str">
        <f ca="1">SUBSTITUTE(CG166,'Formula Name Creation'!$V149,'HB11 Model'!$B149)</f>
        <v>=(C85*C86*C83)/10^6</v>
      </c>
      <c r="CH167" t="str">
        <f ca="1">SUBSTITUTE(CH166,'Formula Name Creation'!$V149,'HB11 Model'!$B149)</f>
        <v>=C9*10^6/C81/C82</v>
      </c>
      <c r="CI167" t="str">
        <f ca="1">SUBSTITUTE(CI166,'Formula Name Creation'!$V149,'HB11 Model'!$B149)</f>
        <v>Parameter</v>
      </c>
      <c r="CJ167" t="str">
        <f ca="1">SUBSTITUTE(CJ166,'Formula Name Creation'!$V149,'HB11 Model'!$B149)</f>
        <v>Parameter</v>
      </c>
      <c r="CK167" t="str">
        <f ca="1">SUBSTITUTE(CK166,'Formula Name Creation'!$V149,'HB11 Model'!$B149)</f>
        <v>Parameter</v>
      </c>
      <c r="CL167" t="str">
        <f ca="1">SUBSTITUTE(CL166,'Formula Name Creation'!$V149,'HB11 Model'!$B149)</f>
        <v>Parameter</v>
      </c>
      <c r="CM167" t="str">
        <f ca="1">SUBSTITUTE(CM166,'Formula Name Creation'!$V149,'HB11 Model'!$B149)</f>
        <v>=C91*C92</v>
      </c>
      <c r="CN167" t="str">
        <f ca="1">SUBSTITUTE(CN166,'Formula Name Creation'!$V149,'HB11 Model'!$B149)</f>
        <v>=C93*7.6*7*52.18</v>
      </c>
      <c r="CO167" t="str">
        <f ca="1">SUBSTITUTE(CO166,'Formula Name Creation'!$V149,'HB11 Model'!$B149)</f>
        <v>Parameter</v>
      </c>
      <c r="CP167" t="str">
        <f ca="1">SUBSTITUTE(CP166,'Formula Name Creation'!$V149,'HB11 Model'!$B149)</f>
        <v>Parameter</v>
      </c>
      <c r="CQ167" t="str">
        <f ca="1">SUBSTITUTE(CQ166,'Formula Name Creation'!$V149,'HB11 Model'!$B149)</f>
        <v>Parameter</v>
      </c>
      <c r="CR167" t="str">
        <f ca="1">SUBSTITUTE(CR166,'Formula Name Creation'!$V149,'HB11 Model'!$B149)</f>
        <v>Parameter</v>
      </c>
      <c r="CS167" t="str">
        <f ca="1">SUBSTITUTE(CS166,'Formula Name Creation'!$V149,'HB11 Model'!$B149)</f>
        <v>Parameter</v>
      </c>
      <c r="CT167" t="str">
        <f ca="1">SUBSTITUTE(CT166,'Formula Name Creation'!$V149,'HB11 Model'!$B149)</f>
        <v>Parameter</v>
      </c>
      <c r="CU167" t="str">
        <f ca="1">SUBSTITUTE(CU166,'Formula Name Creation'!$V149,'HB11 Model'!$B149)</f>
        <v>=PI()*C97*(C96^2-(C96-C98)^2)*C99</v>
      </c>
      <c r="CV167" t="str">
        <f ca="1">SUBSTITUTE(CV166,'Formula Name Creation'!$V149,'HB11 Model'!$B149)</f>
        <v>Parameter</v>
      </c>
      <c r="CW167" t="str">
        <f ca="1">SUBSTITUTE(CW166,'Formula Name Creation'!$V149,'HB11 Model'!$B149)</f>
        <v>=(90.69*C101 + C95 + 13.04*C102*112.32)/10^6</v>
      </c>
      <c r="CX167" t="str">
        <f ca="1">SUBSTITUTE(CX166,'Formula Name Creation'!$V149,'HB11 Model'!$B149)</f>
        <v>0</v>
      </c>
      <c r="CY167" t="str">
        <f ca="1">SUBSTITUTE(CY166,'Formula Name Creation'!$V149,'HB11 Model'!$B149)</f>
        <v>0</v>
      </c>
      <c r="CZ167" t="str">
        <f ca="1">SUBSTITUTE(CZ166,'Formula Name Creation'!$V149,'HB11 Model'!$B149)</f>
        <v>0</v>
      </c>
      <c r="DA167" t="str">
        <f ca="1">SUBSTITUTE(DA166,'Formula Name Creation'!$V149,'HB11 Model'!$B149)</f>
        <v>0</v>
      </c>
      <c r="DB167" t="str">
        <f ca="1">SUBSTITUTE(DB166,'Formula Name Creation'!$V149,'HB11 Model'!$B149)</f>
        <v>0</v>
      </c>
      <c r="DC167" t="str">
        <f ca="1">SUBSTITUTE(DC166,'Formula Name Creation'!$V149,'HB11 Model'!$B149)</f>
        <v>0</v>
      </c>
      <c r="DD167" t="str">
        <f ca="1">SUBSTITUTE(DD166,'Formula Name Creation'!$V149,'HB11 Model'!$B149)</f>
        <v>0</v>
      </c>
      <c r="DE167" t="str">
        <f ca="1">SUBSTITUTE(DE166,'Formula Name Creation'!$V149,'HB11 Model'!$B149)</f>
        <v>0</v>
      </c>
      <c r="DF167" t="str">
        <f ca="1">SUBSTITUTE(DF166,'Formula Name Creation'!$V149,'HB11 Model'!$B149)</f>
        <v>0</v>
      </c>
      <c r="DG167" t="str">
        <f ca="1">SUBSTITUTE(DG166,'Formula Name Creation'!$V149,'HB11 Model'!$B149)</f>
        <v>0</v>
      </c>
      <c r="DH167" t="str">
        <f ca="1">SUBSTITUTE(DH166,'Formula Name Creation'!$V149,'HB11 Model'!$B149)</f>
        <v>0</v>
      </c>
      <c r="DI167" t="str">
        <f ca="1">SUBSTITUTE(DI166,'Formula Name Creation'!$V149,'HB11 Model'!$B149)</f>
        <v>0</v>
      </c>
      <c r="DJ167" t="str">
        <f ca="1">SUBSTITUTE(DJ166,'Formula Name Creation'!$V149,'HB11 Model'!$B149)</f>
        <v>0</v>
      </c>
      <c r="DK167" t="str">
        <f ca="1">SUBSTITUTE(DK166,'Formula Name Creation'!$V149,'HB11 Model'!$B149)</f>
        <v>0</v>
      </c>
      <c r="DL167" t="str">
        <f ca="1">SUBSTITUTE(DL166,'Formula Name Creation'!$V149,'HB11 Model'!$B149)</f>
        <v>0</v>
      </c>
      <c r="DM167" t="str">
        <f ca="1">SUBSTITUTE(DM166,'Formula Name Creation'!$V149,'HB11 Model'!$B149)</f>
        <v>0</v>
      </c>
      <c r="DN167" t="str">
        <f ca="1">SUBSTITUTE(DN166,'Formula Name Creation'!$V149,'HB11 Model'!$B149)</f>
        <v>0</v>
      </c>
      <c r="DO167" t="str">
        <f ca="1">SUBSTITUTE(DO166,'Formula Name Creation'!$V149,'HB11 Model'!$B149)</f>
        <v>0</v>
      </c>
      <c r="DP167" t="str">
        <f ca="1">SUBSTITUTE(DP166,'Formula Name Creation'!$V149,'HB11 Model'!$B149)</f>
        <v>0</v>
      </c>
      <c r="DQ167" t="str">
        <f ca="1">SUBSTITUTE(DQ166,'Formula Name Creation'!$V149,'HB11 Model'!$B149)</f>
        <v>0</v>
      </c>
      <c r="DR167" t="str">
        <f ca="1">SUBSTITUTE(DR166,'Formula Name Creation'!$V149,'HB11 Model'!$B149)</f>
        <v>0</v>
      </c>
      <c r="DS167" t="str">
        <f ca="1">SUBSTITUTE(DS166,'Formula Name Creation'!$V149,'HB11 Model'!$B149)</f>
        <v>0</v>
      </c>
      <c r="DT167" t="str">
        <f ca="1">SUBSTITUTE(DT166,'Formula Name Creation'!$V149,'HB11 Model'!$B149)</f>
        <v>0</v>
      </c>
      <c r="DU167" t="str">
        <f ca="1">SUBSTITUTE(DU166,'Formula Name Creation'!$V149,'HB11 Model'!$B149)</f>
        <v>0</v>
      </c>
      <c r="DV167" t="str">
        <f ca="1">SUBSTITUTE(DV166,'Formula Name Creation'!$V149,'HB11 Model'!$B149)</f>
        <v>0</v>
      </c>
      <c r="DW167" t="str">
        <f ca="1">SUBSTITUTE(DW166,'Formula Name Creation'!$V149,'HB11 Model'!$B149)</f>
        <v>0</v>
      </c>
      <c r="DX167" t="str">
        <f ca="1">SUBSTITUTE(DX166,'Formula Name Creation'!$V149,'HB11 Model'!$B149)</f>
        <v>0</v>
      </c>
      <c r="DY167" t="str">
        <f ca="1">SUBSTITUTE(DY166,'Formula Name Creation'!$V149,'HB11 Model'!$B149)</f>
        <v>0</v>
      </c>
      <c r="DZ167" t="str">
        <f ca="1">SUBSTITUTE(DZ166,'Formula Name Creation'!$V149,'HB11 Model'!$B149)</f>
        <v>0</v>
      </c>
      <c r="EA167" t="str">
        <f ca="1">SUBSTITUTE(EA166,'Formula Name Creation'!$V149,'HB11 Model'!$B149)</f>
        <v>0</v>
      </c>
      <c r="EB167" t="str">
        <f ca="1">SUBSTITUTE(EB166,'Formula Name Creation'!$V149,'HB11 Model'!$B149)</f>
        <v>0</v>
      </c>
      <c r="EC167" t="str">
        <f ca="1">SUBSTITUTE(EC166,'Formula Name Creation'!$V149,'HB11 Model'!$B149)</f>
        <v>0</v>
      </c>
      <c r="ED167" t="str">
        <f ca="1">SUBSTITUTE(ED166,'Formula Name Creation'!$V149,'HB11 Model'!$B149)</f>
        <v>0</v>
      </c>
      <c r="EE167" t="str">
        <f ca="1">SUBSTITUTE(EE166,'Formula Name Creation'!$V149,'HB11 Model'!$B149)</f>
        <v>0</v>
      </c>
      <c r="EF167" t="str">
        <f ca="1">SUBSTITUTE(EF166,'Formula Name Creation'!$V149,'HB11 Model'!$B149)</f>
        <v>0</v>
      </c>
      <c r="EG167" t="str">
        <f ca="1">SUBSTITUTE(EG166,'Formula Name Creation'!$V149,'HB11 Model'!$B149)</f>
        <v>0</v>
      </c>
      <c r="EH167" t="str">
        <f ca="1">SUBSTITUTE(EH166,'Formula Name Creation'!$V149,'HB11 Model'!$B149)</f>
        <v>0</v>
      </c>
      <c r="EI167" t="str">
        <f ca="1">SUBSTITUTE(EI166,'Formula Name Creation'!$V149,'HB11 Model'!$B149)</f>
        <v>0</v>
      </c>
      <c r="EJ167" t="str">
        <f ca="1">SUBSTITUTE(EJ166,'Formula Name Creation'!$V149,'HB11 Model'!$B149)</f>
        <v>0</v>
      </c>
      <c r="EK167" t="str">
        <f ca="1">SUBSTITUTE(EK166,'Formula Name Creation'!$V149,'HB11 Model'!$B149)</f>
        <v>0</v>
      </c>
      <c r="EL167" t="str">
        <f ca="1">SUBSTITUTE(EL166,'Formula Name Creation'!$V149,'HB11 Model'!$B149)</f>
        <v>0</v>
      </c>
      <c r="EM167" t="str">
        <f ca="1">SUBSTITUTE(EM166,'Formula Name Creation'!$V149,'HB11 Model'!$B149)</f>
        <v>0</v>
      </c>
      <c r="EN167" t="str">
        <f ca="1">SUBSTITUTE(EN166,'Formula Name Creation'!$V149,'HB11 Model'!$B149)</f>
        <v>0</v>
      </c>
      <c r="EO167" t="str">
        <f ca="1">SUBSTITUTE(EO166,'Formula Name Creation'!$V149,'HB11 Model'!$B149)</f>
        <v>0</v>
      </c>
      <c r="EP167" t="str">
        <f ca="1">SUBSTITUTE(EP166,'Formula Name Creation'!$V149,'HB11 Model'!$B149)</f>
        <v>0</v>
      </c>
      <c r="EQ167" t="str">
        <f ca="1">SUBSTITUTE(EQ166,'Formula Name Creation'!$V149,'HB11 Model'!$B149)</f>
        <v>0</v>
      </c>
      <c r="ER167" t="str">
        <f ca="1">SUBSTITUTE(ER166,'Formula Name Creation'!$V149,'HB11 Model'!$B149)</f>
        <v>0</v>
      </c>
      <c r="ES167" t="str">
        <f ca="1">SUBSTITUTE(ES166,'Formula Name Creation'!$V149,'HB11 Model'!$B149)</f>
        <v>0</v>
      </c>
      <c r="ET167" t="str">
        <f ca="1">SUBSTITUTE(ET166,'Formula Name Creation'!$V149,'HB11 Model'!$B149)</f>
        <v>0</v>
      </c>
      <c r="EU167">
        <v>147</v>
      </c>
    </row>
    <row r="168" spans="1:151" x14ac:dyDescent="0.25">
      <c r="A168" t="str">
        <f ca="1">SUBSTITUTE(A167,'Formula Name Creation'!$V148,'HB11 Model'!$B148)</f>
        <v>Parameter</v>
      </c>
      <c r="B168" t="str">
        <f ca="1">SUBSTITUTE(B167,'Formula Name Creation'!$V148,'HB11 Model'!$B148)</f>
        <v>Parameter</v>
      </c>
      <c r="C168" t="str">
        <f ca="1">SUBSTITUTE(C167,'Formula Name Creation'!$V148,'HB11 Model'!$B148)</f>
        <v>=(1400*C22*1000)/10^6</v>
      </c>
      <c r="D168" t="str">
        <f ca="1">SUBSTITUTE(D167,'Formula Name Creation'!$V148,'HB11 Model'!$B148)</f>
        <v>Parameter</v>
      </c>
      <c r="E168" t="str">
        <f ca="1">SUBSTITUTE(E167,'Formula Name Creation'!$V148,'HB11 Model'!$B148)</f>
        <v>=C3*C4</v>
      </c>
      <c r="F168" t="str">
        <f ca="1">SUBSTITUTE(F167,'Formula Name Creation'!$V148,'HB11 Model'!$B148)</f>
        <v>=C7/(C6)</v>
      </c>
      <c r="G168" t="str">
        <f ca="1">SUBSTITUTE(G167,'Formula Name Creation'!$V148,'HB11 Model'!$B148)</f>
        <v>=IF(C36=0,C7*C10,C7*C10*C13)</v>
      </c>
      <c r="H168" t="str">
        <f ca="1">SUBSTITUTE(H167,'Formula Name Creation'!$V148,'HB11 Model'!$B148)</f>
        <v>Parameter</v>
      </c>
      <c r="I168" t="str">
        <f ca="1">SUBSTITUTE(I167,'Formula Name Creation'!$V148,'HB11 Model'!$B148)</f>
        <v>Parameter</v>
      </c>
      <c r="J168" t="str">
        <f ca="1">SUBSTITUTE(J167,'Formula Name Creation'!$V148,'HB11 Model'!$B148)</f>
        <v>Parameter</v>
      </c>
      <c r="K168" t="str">
        <f ca="1">SUBSTITUTE(K167,'Formula Name Creation'!$V148,'HB11 Model'!$B148)</f>
        <v>Parameter</v>
      </c>
      <c r="L168" t="str">
        <f ca="1">SUBSTITUTE(L167,'Formula Name Creation'!$V148,'HB11 Model'!$B148)</f>
        <v>Parameter</v>
      </c>
      <c r="M168" t="str">
        <f ca="1">SUBSTITUTE(M167,'Formula Name Creation'!$V148,'HB11 Model'!$B148)</f>
        <v>=C16/C8</v>
      </c>
      <c r="N168" t="str">
        <f ca="1">SUBSTITUTE(N167,'Formula Name Creation'!$V148,'HB11 Model'!$B148)</f>
        <v>=C9*C17</v>
      </c>
      <c r="O168" t="str">
        <f ca="1">SUBSTITUTE(O167,'Formula Name Creation'!$V148,'HB11 Model'!$B148)</f>
        <v>Parameter</v>
      </c>
      <c r="P168" t="str">
        <f ca="1">SUBSTITUTE(P167,'Formula Name Creation'!$V148,'HB11 Model'!$B148)</f>
        <v>Parameter</v>
      </c>
      <c r="Q168" t="str">
        <f ca="1">SUBSTITUTE(Q167,'Formula Name Creation'!$V148,'HB11 Model'!$B148)</f>
        <v>Parameter</v>
      </c>
      <c r="R168" t="str">
        <f ca="1">SUBSTITUTE(R167,'Formula Name Creation'!$V148,'HB11 Model'!$B148)</f>
        <v>=C8+C84+C100</v>
      </c>
      <c r="S168" t="str">
        <f ca="1">SUBSTITUTE(S167,'Formula Name Creation'!$V148,'HB11 Model'!$B148)</f>
        <v>=C20*C19</v>
      </c>
      <c r="T168" t="str">
        <f ca="1">SUBSTITUTE(T167,'Formula Name Creation'!$V148,'HB11 Model'!$B148)</f>
        <v>=C16-C20</v>
      </c>
      <c r="U168" t="str">
        <f ca="1">SUBSTITUTE(U167,'Formula Name Creation'!$V148,'HB11 Model'!$B148)</f>
        <v>=365*24*C14</v>
      </c>
      <c r="V168" t="str">
        <f ca="1">SUBSTITUTE(V167,'Formula Name Creation'!$V148,'HB11 Model'!$B148)</f>
        <v>=C22*C23</v>
      </c>
      <c r="W168" t="str">
        <f ca="1">SUBSTITUTE(W167,'Formula Name Creation'!$V148,'HB11 Model'!$B148)</f>
        <v>=C26/(1-C27)</v>
      </c>
      <c r="X168" t="str">
        <f ca="1">SUBSTITUTE(X167,'Formula Name Creation'!$V148,'HB11 Model'!$B148)</f>
        <v>=C4*C14*365*24*3600</v>
      </c>
      <c r="Y168" t="str">
        <f ca="1">SUBSTITUTE(Y167,'Formula Name Creation'!$V148,'HB11 Model'!$B148)</f>
        <v>Parameter</v>
      </c>
      <c r="Z168" t="str">
        <f ca="1">SUBSTITUTE(Z167,'Formula Name Creation'!$V148,'HB11 Model'!$B148)</f>
        <v>=C29+C37+C40+C48</v>
      </c>
      <c r="AA168" t="str">
        <f ca="1">SUBSTITUTE(AA167,'Formula Name Creation'!$V148,'HB11 Model'!$B148)</f>
        <v>=C30*(C33*C34)/(1000)+C35</v>
      </c>
      <c r="AB168" t="str">
        <f ca="1">SUBSTITUTE(AB167,'Formula Name Creation'!$V148,'HB11 Model'!$B148)</f>
        <v>Parameter</v>
      </c>
      <c r="AC168" t="str">
        <f ca="1">SUBSTITUTE(AC167,'Formula Name Creation'!$V148,'HB11 Model'!$B148)</f>
        <v>Parameter</v>
      </c>
      <c r="AD168" t="str">
        <f ca="1">SUBSTITUTE(AD167,'Formula Name Creation'!$V148,'HB11 Model'!$B148)</f>
        <v>Parameter</v>
      </c>
      <c r="AE168" t="str">
        <f ca="1">SUBSTITUTE(AE167,'Formula Name Creation'!$V148,'HB11 Model'!$B148)</f>
        <v>Parameter</v>
      </c>
      <c r="AF168" t="str">
        <f ca="1">SUBSTITUTE(AF167,'Formula Name Creation'!$V148,'HB11 Model'!$B148)</f>
        <v>Parameter</v>
      </c>
      <c r="AG168" t="str">
        <f ca="1">SUBSTITUTE(AG167,'Formula Name Creation'!$V148,'HB11 Model'!$B148)</f>
        <v>Parameter</v>
      </c>
      <c r="AH168" t="str">
        <f ca="1">SUBSTITUTE(AH167,'Formula Name Creation'!$V148,'HB11 Model'!$B148)</f>
        <v>Parameter</v>
      </c>
      <c r="AI168" t="str">
        <f ca="1">SUBSTITUTE(AI167,'Formula Name Creation'!$V148,'HB11 Model'!$B148)</f>
        <v>=C36*(C38)</v>
      </c>
      <c r="AJ168" t="str">
        <f ca="1">SUBSTITUTE(AJ167,'Formula Name Creation'!$V148,'HB11 Model'!$B148)</f>
        <v>Parameter</v>
      </c>
      <c r="AK168" t="str">
        <f ca="1">SUBSTITUTE(AK167,'Formula Name Creation'!$V148,'HB11 Model'!$B148)</f>
        <v>Parameter</v>
      </c>
      <c r="AL168" t="str">
        <f ca="1">SUBSTITUTE(AL167,'Formula Name Creation'!$V148,'HB11 Model'!$B148)</f>
        <v>=C39*(C41+C42)</v>
      </c>
      <c r="AM168" t="str">
        <f ca="1">SUBSTITUTE(AM167,'Formula Name Creation'!$V148,'HB11 Model'!$B148)</f>
        <v>=0.04+(C31*C32)/(1000)</v>
      </c>
      <c r="AN168" t="str">
        <f ca="1">SUBSTITUTE(AN167,'Formula Name Creation'!$V148,'HB11 Model'!$B148)</f>
        <v>Parameter</v>
      </c>
      <c r="AO168" t="str">
        <f ca="1">SUBSTITUTE(AO167,'Formula Name Creation'!$V148,'HB11 Model'!$B148)</f>
        <v>Parameter</v>
      </c>
      <c r="AP168" t="str">
        <f ca="1">SUBSTITUTE(AP167,'Formula Name Creation'!$V148,'HB11 Model'!$B148)</f>
        <v>Parameter</v>
      </c>
      <c r="AQ168" t="str">
        <f ca="1">SUBSTITUTE(AQ167,'Formula Name Creation'!$V148,'HB11 Model'!$B148)</f>
        <v>Parameter</v>
      </c>
      <c r="AR168" t="e">
        <f ca="1">SUBSTITUTE(AR167,'Formula Name Creation'!$V148,'HB11 Model'!$B148)</f>
        <v>#N/A</v>
      </c>
      <c r="AS168" t="str">
        <f ca="1">SUBSTITUTE(AS167,'Formula Name Creation'!$V148,'HB11 Model'!$B148)</f>
        <v>=C45+C25*(C28)</v>
      </c>
      <c r="AT168" t="str">
        <f ca="1">SUBSTITUTE(AT167,'Formula Name Creation'!$V148,'HB11 Model'!$B148)</f>
        <v>Parameter</v>
      </c>
      <c r="AU168" t="str">
        <f ca="1">SUBSTITUTE(AU167,'Formula Name Creation'!$V148,'HB11 Model'!$B148)</f>
        <v>Parameter</v>
      </c>
      <c r="AV168" t="str">
        <f ca="1">SUBSTITUTE(AV167,'Formula Name Creation'!$V148,'HB11 Model'!$B148)</f>
        <v>Parameter</v>
      </c>
      <c r="AW168" t="str">
        <f ca="1">SUBSTITUTE(AW167,'Formula Name Creation'!$V148,'HB11 Model'!$B148)</f>
        <v>Parameter</v>
      </c>
      <c r="AX168" t="str">
        <f ca="1">SUBSTITUTE(AX167,'Formula Name Creation'!$V148,'HB11 Model'!$B148)</f>
        <v>Parameter</v>
      </c>
      <c r="AY168" t="str">
        <f ca="1">SUBSTITUTE(AY167,'Formula Name Creation'!$V148,'HB11 Model'!$B148)</f>
        <v>Parameter</v>
      </c>
      <c r="AZ168" t="str">
        <f ca="1">SUBSTITUTE(AZ167,'Formula Name Creation'!$V148,'HB11 Model'!$B148)</f>
        <v>Parameter</v>
      </c>
      <c r="BA168" t="str">
        <f ca="1">SUBSTITUTE(BA167,'Formula Name Creation'!$V148,'HB11 Model'!$B148)</f>
        <v>=(C54+C53)/10^6</v>
      </c>
      <c r="BB168" t="str">
        <f ca="1">SUBSTITUTE(BB167,'Formula Name Creation'!$V148,'HB11 Model'!$B148)</f>
        <v>=C4*((C14*24)*3600)*C51</v>
      </c>
      <c r="BC168" t="str">
        <f ca="1">SUBSTITUTE(BC167,'Formula Name Creation'!$V148,'HB11 Model'!$B148)</f>
        <v>Parameter</v>
      </c>
      <c r="BD168" t="str">
        <f ca="1">SUBSTITUTE(BD167,'Formula Name Creation'!$V148,'HB11 Model'!$B148)</f>
        <v>Parameter</v>
      </c>
      <c r="BE168" t="str">
        <f ca="1">SUBSTITUTE(BE167,'Formula Name Creation'!$V148,'HB11 Model'!$B148)</f>
        <v>Parameter</v>
      </c>
      <c r="BF168" t="str">
        <f ca="1">SUBSTITUTE(BF167,'Formula Name Creation'!$V148,'HB11 Model'!$B148)</f>
        <v>Parameter</v>
      </c>
      <c r="BG168" t="str">
        <f ca="1">SUBSTITUTE(BG167,'Formula Name Creation'!$V148,'HB11 Model'!$B148)</f>
        <v>=ROUNDDOWN(C60/C64,0)*C58+C57*C3*C4*ROUNDDOWN(C60/C66,0)+C59+C87*10^6*ROUNDDOWN(C60/C65,0)+C63*C60</v>
      </c>
      <c r="BH168" t="str">
        <f ca="1">SUBSTITUTE(BH167,'Formula Name Creation'!$V148,'HB11 Model'!$B148)</f>
        <v>Parameter</v>
      </c>
      <c r="BI168" t="str">
        <f ca="1">SUBSTITUTE(BI167,'Formula Name Creation'!$V148,'HB11 Model'!$B148)</f>
        <v>=C62*1000*C24</v>
      </c>
      <c r="BJ168" t="str">
        <f ca="1">SUBSTITUTE(BJ167,'Formula Name Creation'!$V148,'HB11 Model'!$B148)</f>
        <v>Parameter</v>
      </c>
      <c r="BK168" t="str">
        <f ca="1">SUBSTITUTE(BK167,'Formula Name Creation'!$V148,'HB11 Model'!$B148)</f>
        <v>Parameter</v>
      </c>
      <c r="BL168" t="str">
        <f ca="1">SUBSTITUTE(BL167,'Formula Name Creation'!$V148,'HB11 Model'!$B148)</f>
        <v>Parameter</v>
      </c>
      <c r="BM168" t="str">
        <f ca="1">SUBSTITUTE(BM167,'Formula Name Creation'!$V148,'HB11 Model'!$B148)</f>
        <v>Parameter</v>
      </c>
      <c r="BN168" t="str">
        <f ca="1">SUBSTITUTE(BN167,'Formula Name Creation'!$V148,'HB11 Model'!$B148)</f>
        <v>Parameter</v>
      </c>
      <c r="BO168" t="str">
        <f ca="1">SUBSTITUTE(BO167,'Formula Name Creation'!$V148,'HB11 Model'!$B148)</f>
        <v>Parameter</v>
      </c>
      <c r="BP168" t="str">
        <f ca="1">SUBSTITUTE(BP167,'Formula Name Creation'!$V148,'HB11 Model'!$B148)</f>
        <v>Parameter</v>
      </c>
      <c r="BQ168" t="str">
        <f ca="1">SUBSTITUTE(BQ167,'Formula Name Creation'!$V148,'HB11 Model'!$B148)</f>
        <v>Parameter</v>
      </c>
      <c r="BR168" t="str">
        <f ca="1">SUBSTITUTE(BR167,'Formula Name Creation'!$V148,'HB11 Model'!$B148)</f>
        <v>Parameter</v>
      </c>
      <c r="BS168" t="str">
        <f ca="1">SUBSTITUTE(BS167,'Formula Name Creation'!$V148,'HB11 Model'!$B148)</f>
        <v>Parameter</v>
      </c>
      <c r="BT168" t="str">
        <f ca="1">SUBSTITUTE(BT167,'Formula Name Creation'!$V148,'HB11 Model'!$B148)</f>
        <v>Parameter</v>
      </c>
      <c r="BU168" t="str">
        <f ca="1">SUBSTITUTE(BU167,'Formula Name Creation'!$V148,'HB11 Model'!$B148)</f>
        <v>=(C67+C68+C69+C70+C71+C72+C74+C73)</v>
      </c>
      <c r="BV168" t="str">
        <f ca="1">SUBSTITUTE(BV167,'Formula Name Creation'!$V148,'HB11 Model'!$B148)</f>
        <v>Parameter</v>
      </c>
      <c r="BW168" t="str">
        <f ca="1">SUBSTITUTE(BW167,'Formula Name Creation'!$V148,'HB11 Model'!$B148)</f>
        <v>Parameter</v>
      </c>
      <c r="BX168" t="str">
        <f ca="1">SUBSTITUTE(BX167,'Formula Name Creation'!$V148,'HB11 Model'!$B148)</f>
        <v>=C77+C75</v>
      </c>
      <c r="BY168" t="str">
        <f ca="1">SUBSTITUTE(BY167,'Formula Name Creation'!$V148,'HB11 Model'!$B148)</f>
        <v>Parameter</v>
      </c>
      <c r="BZ168" t="str">
        <f ca="1">SUBSTITUTE(BZ167,'Formula Name Creation'!$V148,'HB11 Model'!$B148)</f>
        <v>=C79*C75</v>
      </c>
      <c r="CA168" t="str">
        <f ca="1">SUBSTITUTE(CA167,'Formula Name Creation'!$V148,'HB11 Model'!$B148)</f>
        <v>Parameter</v>
      </c>
      <c r="CB168" t="str">
        <f ca="1">SUBSTITUTE(CB167,'Formula Name Creation'!$V148,'HB11 Model'!$B148)</f>
        <v>Parameter</v>
      </c>
      <c r="CC168" t="str">
        <f ca="1">SUBSTITUTE(CC167,'Formula Name Creation'!$V148,'HB11 Model'!$B148)</f>
        <v>Parameter</v>
      </c>
      <c r="CD168" t="str">
        <f ca="1">SUBSTITUTE(CD167,'Formula Name Creation'!$V148,'HB11 Model'!$B148)</f>
        <v>=32*(C9/2605)</v>
      </c>
      <c r="CE168" t="str">
        <f ca="1">SUBSTITUTE(CE167,'Formula Name Creation'!$V148,'HB11 Model'!$B148)</f>
        <v>Parameter</v>
      </c>
      <c r="CF168" t="str">
        <f ca="1">SUBSTITUTE(CF167,'Formula Name Creation'!$V148,'HB11 Model'!$B148)</f>
        <v>Parameter</v>
      </c>
      <c r="CG168" t="str">
        <f ca="1">SUBSTITUTE(CG167,'Formula Name Creation'!$V148,'HB11 Model'!$B148)</f>
        <v>=(C85*C86*C83)/10^6</v>
      </c>
      <c r="CH168" t="str">
        <f ca="1">SUBSTITUTE(CH167,'Formula Name Creation'!$V148,'HB11 Model'!$B148)</f>
        <v>=C9*10^6/C81/C82</v>
      </c>
      <c r="CI168" t="str">
        <f ca="1">SUBSTITUTE(CI167,'Formula Name Creation'!$V148,'HB11 Model'!$B148)</f>
        <v>Parameter</v>
      </c>
      <c r="CJ168" t="str">
        <f ca="1">SUBSTITUTE(CJ167,'Formula Name Creation'!$V148,'HB11 Model'!$B148)</f>
        <v>Parameter</v>
      </c>
      <c r="CK168" t="str">
        <f ca="1">SUBSTITUTE(CK167,'Formula Name Creation'!$V148,'HB11 Model'!$B148)</f>
        <v>Parameter</v>
      </c>
      <c r="CL168" t="str">
        <f ca="1">SUBSTITUTE(CL167,'Formula Name Creation'!$V148,'HB11 Model'!$B148)</f>
        <v>Parameter</v>
      </c>
      <c r="CM168" t="str">
        <f ca="1">SUBSTITUTE(CM167,'Formula Name Creation'!$V148,'HB11 Model'!$B148)</f>
        <v>=C91*C92</v>
      </c>
      <c r="CN168" t="str">
        <f ca="1">SUBSTITUTE(CN167,'Formula Name Creation'!$V148,'HB11 Model'!$B148)</f>
        <v>=C93*7.6*7*52.18</v>
      </c>
      <c r="CO168" t="str">
        <f ca="1">SUBSTITUTE(CO167,'Formula Name Creation'!$V148,'HB11 Model'!$B148)</f>
        <v>Parameter</v>
      </c>
      <c r="CP168" t="str">
        <f ca="1">SUBSTITUTE(CP167,'Formula Name Creation'!$V148,'HB11 Model'!$B148)</f>
        <v>Parameter</v>
      </c>
      <c r="CQ168" t="str">
        <f ca="1">SUBSTITUTE(CQ167,'Formula Name Creation'!$V148,'HB11 Model'!$B148)</f>
        <v>Parameter</v>
      </c>
      <c r="CR168" t="str">
        <f ca="1">SUBSTITUTE(CR167,'Formula Name Creation'!$V148,'HB11 Model'!$B148)</f>
        <v>Parameter</v>
      </c>
      <c r="CS168" t="str">
        <f ca="1">SUBSTITUTE(CS167,'Formula Name Creation'!$V148,'HB11 Model'!$B148)</f>
        <v>Parameter</v>
      </c>
      <c r="CT168" t="str">
        <f ca="1">SUBSTITUTE(CT167,'Formula Name Creation'!$V148,'HB11 Model'!$B148)</f>
        <v>Parameter</v>
      </c>
      <c r="CU168" t="str">
        <f ca="1">SUBSTITUTE(CU167,'Formula Name Creation'!$V148,'HB11 Model'!$B148)</f>
        <v>=PI()*C97*(C96^2-(C96-C98)^2)*C99</v>
      </c>
      <c r="CV168" t="str">
        <f ca="1">SUBSTITUTE(CV167,'Formula Name Creation'!$V148,'HB11 Model'!$B148)</f>
        <v>Parameter</v>
      </c>
      <c r="CW168" t="str">
        <f ca="1">SUBSTITUTE(CW167,'Formula Name Creation'!$V148,'HB11 Model'!$B148)</f>
        <v>=(90.69*C101 + C95 + 13.04*C102*112.32)/10^6</v>
      </c>
      <c r="CX168" t="str">
        <f ca="1">SUBSTITUTE(CX167,'Formula Name Creation'!$V148,'HB11 Model'!$B148)</f>
        <v>0</v>
      </c>
      <c r="CY168" t="str">
        <f ca="1">SUBSTITUTE(CY167,'Formula Name Creation'!$V148,'HB11 Model'!$B148)</f>
        <v>0</v>
      </c>
      <c r="CZ168" t="str">
        <f ca="1">SUBSTITUTE(CZ167,'Formula Name Creation'!$V148,'HB11 Model'!$B148)</f>
        <v>0</v>
      </c>
      <c r="DA168" t="str">
        <f ca="1">SUBSTITUTE(DA167,'Formula Name Creation'!$V148,'HB11 Model'!$B148)</f>
        <v>0</v>
      </c>
      <c r="DB168" t="str">
        <f ca="1">SUBSTITUTE(DB167,'Formula Name Creation'!$V148,'HB11 Model'!$B148)</f>
        <v>0</v>
      </c>
      <c r="DC168" t="str">
        <f ca="1">SUBSTITUTE(DC167,'Formula Name Creation'!$V148,'HB11 Model'!$B148)</f>
        <v>0</v>
      </c>
      <c r="DD168" t="str">
        <f ca="1">SUBSTITUTE(DD167,'Formula Name Creation'!$V148,'HB11 Model'!$B148)</f>
        <v>0</v>
      </c>
      <c r="DE168" t="str">
        <f ca="1">SUBSTITUTE(DE167,'Formula Name Creation'!$V148,'HB11 Model'!$B148)</f>
        <v>0</v>
      </c>
      <c r="DF168" t="str">
        <f ca="1">SUBSTITUTE(DF167,'Formula Name Creation'!$V148,'HB11 Model'!$B148)</f>
        <v>0</v>
      </c>
      <c r="DG168" t="str">
        <f ca="1">SUBSTITUTE(DG167,'Formula Name Creation'!$V148,'HB11 Model'!$B148)</f>
        <v>0</v>
      </c>
      <c r="DH168" t="str">
        <f ca="1">SUBSTITUTE(DH167,'Formula Name Creation'!$V148,'HB11 Model'!$B148)</f>
        <v>0</v>
      </c>
      <c r="DI168" t="str">
        <f ca="1">SUBSTITUTE(DI167,'Formula Name Creation'!$V148,'HB11 Model'!$B148)</f>
        <v>0</v>
      </c>
      <c r="DJ168" t="str">
        <f ca="1">SUBSTITUTE(DJ167,'Formula Name Creation'!$V148,'HB11 Model'!$B148)</f>
        <v>0</v>
      </c>
      <c r="DK168" t="str">
        <f ca="1">SUBSTITUTE(DK167,'Formula Name Creation'!$V148,'HB11 Model'!$B148)</f>
        <v>0</v>
      </c>
      <c r="DL168" t="str">
        <f ca="1">SUBSTITUTE(DL167,'Formula Name Creation'!$V148,'HB11 Model'!$B148)</f>
        <v>0</v>
      </c>
      <c r="DM168" t="str">
        <f ca="1">SUBSTITUTE(DM167,'Formula Name Creation'!$V148,'HB11 Model'!$B148)</f>
        <v>0</v>
      </c>
      <c r="DN168" t="str">
        <f ca="1">SUBSTITUTE(DN167,'Formula Name Creation'!$V148,'HB11 Model'!$B148)</f>
        <v>0</v>
      </c>
      <c r="DO168" t="str">
        <f ca="1">SUBSTITUTE(DO167,'Formula Name Creation'!$V148,'HB11 Model'!$B148)</f>
        <v>0</v>
      </c>
      <c r="DP168" t="str">
        <f ca="1">SUBSTITUTE(DP167,'Formula Name Creation'!$V148,'HB11 Model'!$B148)</f>
        <v>0</v>
      </c>
      <c r="DQ168" t="str">
        <f ca="1">SUBSTITUTE(DQ167,'Formula Name Creation'!$V148,'HB11 Model'!$B148)</f>
        <v>0</v>
      </c>
      <c r="DR168" t="str">
        <f ca="1">SUBSTITUTE(DR167,'Formula Name Creation'!$V148,'HB11 Model'!$B148)</f>
        <v>0</v>
      </c>
      <c r="DS168" t="str">
        <f ca="1">SUBSTITUTE(DS167,'Formula Name Creation'!$V148,'HB11 Model'!$B148)</f>
        <v>0</v>
      </c>
      <c r="DT168" t="str">
        <f ca="1">SUBSTITUTE(DT167,'Formula Name Creation'!$V148,'HB11 Model'!$B148)</f>
        <v>0</v>
      </c>
      <c r="DU168" t="str">
        <f ca="1">SUBSTITUTE(DU167,'Formula Name Creation'!$V148,'HB11 Model'!$B148)</f>
        <v>0</v>
      </c>
      <c r="DV168" t="str">
        <f ca="1">SUBSTITUTE(DV167,'Formula Name Creation'!$V148,'HB11 Model'!$B148)</f>
        <v>0</v>
      </c>
      <c r="DW168" t="str">
        <f ca="1">SUBSTITUTE(DW167,'Formula Name Creation'!$V148,'HB11 Model'!$B148)</f>
        <v>0</v>
      </c>
      <c r="DX168" t="str">
        <f ca="1">SUBSTITUTE(DX167,'Formula Name Creation'!$V148,'HB11 Model'!$B148)</f>
        <v>0</v>
      </c>
      <c r="DY168" t="str">
        <f ca="1">SUBSTITUTE(DY167,'Formula Name Creation'!$V148,'HB11 Model'!$B148)</f>
        <v>0</v>
      </c>
      <c r="DZ168" t="str">
        <f ca="1">SUBSTITUTE(DZ167,'Formula Name Creation'!$V148,'HB11 Model'!$B148)</f>
        <v>0</v>
      </c>
      <c r="EA168" t="str">
        <f ca="1">SUBSTITUTE(EA167,'Formula Name Creation'!$V148,'HB11 Model'!$B148)</f>
        <v>0</v>
      </c>
      <c r="EB168" t="str">
        <f ca="1">SUBSTITUTE(EB167,'Formula Name Creation'!$V148,'HB11 Model'!$B148)</f>
        <v>0</v>
      </c>
      <c r="EC168" t="str">
        <f ca="1">SUBSTITUTE(EC167,'Formula Name Creation'!$V148,'HB11 Model'!$B148)</f>
        <v>0</v>
      </c>
      <c r="ED168" t="str">
        <f ca="1">SUBSTITUTE(ED167,'Formula Name Creation'!$V148,'HB11 Model'!$B148)</f>
        <v>0</v>
      </c>
      <c r="EE168" t="str">
        <f ca="1">SUBSTITUTE(EE167,'Formula Name Creation'!$V148,'HB11 Model'!$B148)</f>
        <v>0</v>
      </c>
      <c r="EF168" t="str">
        <f ca="1">SUBSTITUTE(EF167,'Formula Name Creation'!$V148,'HB11 Model'!$B148)</f>
        <v>0</v>
      </c>
      <c r="EG168" t="str">
        <f ca="1">SUBSTITUTE(EG167,'Formula Name Creation'!$V148,'HB11 Model'!$B148)</f>
        <v>0</v>
      </c>
      <c r="EH168" t="str">
        <f ca="1">SUBSTITUTE(EH167,'Formula Name Creation'!$V148,'HB11 Model'!$B148)</f>
        <v>0</v>
      </c>
      <c r="EI168" t="str">
        <f ca="1">SUBSTITUTE(EI167,'Formula Name Creation'!$V148,'HB11 Model'!$B148)</f>
        <v>0</v>
      </c>
      <c r="EJ168" t="str">
        <f ca="1">SUBSTITUTE(EJ167,'Formula Name Creation'!$V148,'HB11 Model'!$B148)</f>
        <v>0</v>
      </c>
      <c r="EK168" t="str">
        <f ca="1">SUBSTITUTE(EK167,'Formula Name Creation'!$V148,'HB11 Model'!$B148)</f>
        <v>0</v>
      </c>
      <c r="EL168" t="str">
        <f ca="1">SUBSTITUTE(EL167,'Formula Name Creation'!$V148,'HB11 Model'!$B148)</f>
        <v>0</v>
      </c>
      <c r="EM168" t="str">
        <f ca="1">SUBSTITUTE(EM167,'Formula Name Creation'!$V148,'HB11 Model'!$B148)</f>
        <v>0</v>
      </c>
      <c r="EN168" t="str">
        <f ca="1">SUBSTITUTE(EN167,'Formula Name Creation'!$V148,'HB11 Model'!$B148)</f>
        <v>0</v>
      </c>
      <c r="EO168" t="str">
        <f ca="1">SUBSTITUTE(EO167,'Formula Name Creation'!$V148,'HB11 Model'!$B148)</f>
        <v>0</v>
      </c>
      <c r="EP168" t="str">
        <f ca="1">SUBSTITUTE(EP167,'Formula Name Creation'!$V148,'HB11 Model'!$B148)</f>
        <v>0</v>
      </c>
      <c r="EQ168" t="str">
        <f ca="1">SUBSTITUTE(EQ167,'Formula Name Creation'!$V148,'HB11 Model'!$B148)</f>
        <v>0</v>
      </c>
      <c r="ER168" t="str">
        <f ca="1">SUBSTITUTE(ER167,'Formula Name Creation'!$V148,'HB11 Model'!$B148)</f>
        <v>0</v>
      </c>
      <c r="ES168" t="str">
        <f ca="1">SUBSTITUTE(ES167,'Formula Name Creation'!$V148,'HB11 Model'!$B148)</f>
        <v>0</v>
      </c>
      <c r="ET168" t="str">
        <f ca="1">SUBSTITUTE(ET167,'Formula Name Creation'!$V148,'HB11 Model'!$B148)</f>
        <v>0</v>
      </c>
      <c r="EU168">
        <v>146</v>
      </c>
    </row>
    <row r="169" spans="1:151" x14ac:dyDescent="0.25">
      <c r="A169" t="str">
        <f ca="1">SUBSTITUTE(A168,'Formula Name Creation'!$V147,'HB11 Model'!$B147)</f>
        <v>Parameter</v>
      </c>
      <c r="B169" t="str">
        <f ca="1">SUBSTITUTE(B168,'Formula Name Creation'!$V147,'HB11 Model'!$B147)</f>
        <v>Parameter</v>
      </c>
      <c r="C169" t="str">
        <f ca="1">SUBSTITUTE(C168,'Formula Name Creation'!$V147,'HB11 Model'!$B147)</f>
        <v>=(1400*C22*1000)/10^6</v>
      </c>
      <c r="D169" t="str">
        <f ca="1">SUBSTITUTE(D168,'Formula Name Creation'!$V147,'HB11 Model'!$B147)</f>
        <v>Parameter</v>
      </c>
      <c r="E169" t="str">
        <f ca="1">SUBSTITUTE(E168,'Formula Name Creation'!$V147,'HB11 Model'!$B147)</f>
        <v>=C3*C4</v>
      </c>
      <c r="F169" t="str">
        <f ca="1">SUBSTITUTE(F168,'Formula Name Creation'!$V147,'HB11 Model'!$B147)</f>
        <v>=C7/(C6)</v>
      </c>
      <c r="G169" t="str">
        <f ca="1">SUBSTITUTE(G168,'Formula Name Creation'!$V147,'HB11 Model'!$B147)</f>
        <v>=IF(C36=0,C7*C10,C7*C10*C13)</v>
      </c>
      <c r="H169" t="str">
        <f ca="1">SUBSTITUTE(H168,'Formula Name Creation'!$V147,'HB11 Model'!$B147)</f>
        <v>Parameter</v>
      </c>
      <c r="I169" t="str">
        <f ca="1">SUBSTITUTE(I168,'Formula Name Creation'!$V147,'HB11 Model'!$B147)</f>
        <v>Parameter</v>
      </c>
      <c r="J169" t="str">
        <f ca="1">SUBSTITUTE(J168,'Formula Name Creation'!$V147,'HB11 Model'!$B147)</f>
        <v>Parameter</v>
      </c>
      <c r="K169" t="str">
        <f ca="1">SUBSTITUTE(K168,'Formula Name Creation'!$V147,'HB11 Model'!$B147)</f>
        <v>Parameter</v>
      </c>
      <c r="L169" t="str">
        <f ca="1">SUBSTITUTE(L168,'Formula Name Creation'!$V147,'HB11 Model'!$B147)</f>
        <v>Parameter</v>
      </c>
      <c r="M169" t="str">
        <f ca="1">SUBSTITUTE(M168,'Formula Name Creation'!$V147,'HB11 Model'!$B147)</f>
        <v>=C16/C8</v>
      </c>
      <c r="N169" t="str">
        <f ca="1">SUBSTITUTE(N168,'Formula Name Creation'!$V147,'HB11 Model'!$B147)</f>
        <v>=C9*C17</v>
      </c>
      <c r="O169" t="str">
        <f ca="1">SUBSTITUTE(O168,'Formula Name Creation'!$V147,'HB11 Model'!$B147)</f>
        <v>Parameter</v>
      </c>
      <c r="P169" t="str">
        <f ca="1">SUBSTITUTE(P168,'Formula Name Creation'!$V147,'HB11 Model'!$B147)</f>
        <v>Parameter</v>
      </c>
      <c r="Q169" t="str">
        <f ca="1">SUBSTITUTE(Q168,'Formula Name Creation'!$V147,'HB11 Model'!$B147)</f>
        <v>Parameter</v>
      </c>
      <c r="R169" t="str">
        <f ca="1">SUBSTITUTE(R168,'Formula Name Creation'!$V147,'HB11 Model'!$B147)</f>
        <v>=C8+C84+C100</v>
      </c>
      <c r="S169" t="str">
        <f ca="1">SUBSTITUTE(S168,'Formula Name Creation'!$V147,'HB11 Model'!$B147)</f>
        <v>=C20*C19</v>
      </c>
      <c r="T169" t="str">
        <f ca="1">SUBSTITUTE(T168,'Formula Name Creation'!$V147,'HB11 Model'!$B147)</f>
        <v>=C16-C20</v>
      </c>
      <c r="U169" t="str">
        <f ca="1">SUBSTITUTE(U168,'Formula Name Creation'!$V147,'HB11 Model'!$B147)</f>
        <v>=365*24*C14</v>
      </c>
      <c r="V169" t="str">
        <f ca="1">SUBSTITUTE(V168,'Formula Name Creation'!$V147,'HB11 Model'!$B147)</f>
        <v>=C22*C23</v>
      </c>
      <c r="W169" t="str">
        <f ca="1">SUBSTITUTE(W168,'Formula Name Creation'!$V147,'HB11 Model'!$B147)</f>
        <v>=C26/(1-C27)</v>
      </c>
      <c r="X169" t="str">
        <f ca="1">SUBSTITUTE(X168,'Formula Name Creation'!$V147,'HB11 Model'!$B147)</f>
        <v>=C4*C14*365*24*3600</v>
      </c>
      <c r="Y169" t="str">
        <f ca="1">SUBSTITUTE(Y168,'Formula Name Creation'!$V147,'HB11 Model'!$B147)</f>
        <v>Parameter</v>
      </c>
      <c r="Z169" t="str">
        <f ca="1">SUBSTITUTE(Z168,'Formula Name Creation'!$V147,'HB11 Model'!$B147)</f>
        <v>=C29+C37+C40+C48</v>
      </c>
      <c r="AA169" t="str">
        <f ca="1">SUBSTITUTE(AA168,'Formula Name Creation'!$V147,'HB11 Model'!$B147)</f>
        <v>=C30*(C33*C34)/(1000)+C35</v>
      </c>
      <c r="AB169" t="str">
        <f ca="1">SUBSTITUTE(AB168,'Formula Name Creation'!$V147,'HB11 Model'!$B147)</f>
        <v>Parameter</v>
      </c>
      <c r="AC169" t="str">
        <f ca="1">SUBSTITUTE(AC168,'Formula Name Creation'!$V147,'HB11 Model'!$B147)</f>
        <v>Parameter</v>
      </c>
      <c r="AD169" t="str">
        <f ca="1">SUBSTITUTE(AD168,'Formula Name Creation'!$V147,'HB11 Model'!$B147)</f>
        <v>Parameter</v>
      </c>
      <c r="AE169" t="str">
        <f ca="1">SUBSTITUTE(AE168,'Formula Name Creation'!$V147,'HB11 Model'!$B147)</f>
        <v>Parameter</v>
      </c>
      <c r="AF169" t="str">
        <f ca="1">SUBSTITUTE(AF168,'Formula Name Creation'!$V147,'HB11 Model'!$B147)</f>
        <v>Parameter</v>
      </c>
      <c r="AG169" t="str">
        <f ca="1">SUBSTITUTE(AG168,'Formula Name Creation'!$V147,'HB11 Model'!$B147)</f>
        <v>Parameter</v>
      </c>
      <c r="AH169" t="str">
        <f ca="1">SUBSTITUTE(AH168,'Formula Name Creation'!$V147,'HB11 Model'!$B147)</f>
        <v>Parameter</v>
      </c>
      <c r="AI169" t="str">
        <f ca="1">SUBSTITUTE(AI168,'Formula Name Creation'!$V147,'HB11 Model'!$B147)</f>
        <v>=C36*(C38)</v>
      </c>
      <c r="AJ169" t="str">
        <f ca="1">SUBSTITUTE(AJ168,'Formula Name Creation'!$V147,'HB11 Model'!$B147)</f>
        <v>Parameter</v>
      </c>
      <c r="AK169" t="str">
        <f ca="1">SUBSTITUTE(AK168,'Formula Name Creation'!$V147,'HB11 Model'!$B147)</f>
        <v>Parameter</v>
      </c>
      <c r="AL169" t="str">
        <f ca="1">SUBSTITUTE(AL168,'Formula Name Creation'!$V147,'HB11 Model'!$B147)</f>
        <v>=C39*(C41+C42)</v>
      </c>
      <c r="AM169" t="str">
        <f ca="1">SUBSTITUTE(AM168,'Formula Name Creation'!$V147,'HB11 Model'!$B147)</f>
        <v>=0.04+(C31*C32)/(1000)</v>
      </c>
      <c r="AN169" t="str">
        <f ca="1">SUBSTITUTE(AN168,'Formula Name Creation'!$V147,'HB11 Model'!$B147)</f>
        <v>Parameter</v>
      </c>
      <c r="AO169" t="str">
        <f ca="1">SUBSTITUTE(AO168,'Formula Name Creation'!$V147,'HB11 Model'!$B147)</f>
        <v>Parameter</v>
      </c>
      <c r="AP169" t="str">
        <f ca="1">SUBSTITUTE(AP168,'Formula Name Creation'!$V147,'HB11 Model'!$B147)</f>
        <v>Parameter</v>
      </c>
      <c r="AQ169" t="str">
        <f ca="1">SUBSTITUTE(AQ168,'Formula Name Creation'!$V147,'HB11 Model'!$B147)</f>
        <v>Parameter</v>
      </c>
      <c r="AR169" t="e">
        <f ca="1">SUBSTITUTE(AR168,'Formula Name Creation'!$V147,'HB11 Model'!$B147)</f>
        <v>#N/A</v>
      </c>
      <c r="AS169" t="str">
        <f ca="1">SUBSTITUTE(AS168,'Formula Name Creation'!$V147,'HB11 Model'!$B147)</f>
        <v>=C45+C25*(C28)</v>
      </c>
      <c r="AT169" t="str">
        <f ca="1">SUBSTITUTE(AT168,'Formula Name Creation'!$V147,'HB11 Model'!$B147)</f>
        <v>Parameter</v>
      </c>
      <c r="AU169" t="str">
        <f ca="1">SUBSTITUTE(AU168,'Formula Name Creation'!$V147,'HB11 Model'!$B147)</f>
        <v>Parameter</v>
      </c>
      <c r="AV169" t="str">
        <f ca="1">SUBSTITUTE(AV168,'Formula Name Creation'!$V147,'HB11 Model'!$B147)</f>
        <v>Parameter</v>
      </c>
      <c r="AW169" t="str">
        <f ca="1">SUBSTITUTE(AW168,'Formula Name Creation'!$V147,'HB11 Model'!$B147)</f>
        <v>Parameter</v>
      </c>
      <c r="AX169" t="str">
        <f ca="1">SUBSTITUTE(AX168,'Formula Name Creation'!$V147,'HB11 Model'!$B147)</f>
        <v>Parameter</v>
      </c>
      <c r="AY169" t="str">
        <f ca="1">SUBSTITUTE(AY168,'Formula Name Creation'!$V147,'HB11 Model'!$B147)</f>
        <v>Parameter</v>
      </c>
      <c r="AZ169" t="str">
        <f ca="1">SUBSTITUTE(AZ168,'Formula Name Creation'!$V147,'HB11 Model'!$B147)</f>
        <v>Parameter</v>
      </c>
      <c r="BA169" t="str">
        <f ca="1">SUBSTITUTE(BA168,'Formula Name Creation'!$V147,'HB11 Model'!$B147)</f>
        <v>=(C54+C53)/10^6</v>
      </c>
      <c r="BB169" t="str">
        <f ca="1">SUBSTITUTE(BB168,'Formula Name Creation'!$V147,'HB11 Model'!$B147)</f>
        <v>=C4*((C14*24)*3600)*C51</v>
      </c>
      <c r="BC169" t="str">
        <f ca="1">SUBSTITUTE(BC168,'Formula Name Creation'!$V147,'HB11 Model'!$B147)</f>
        <v>Parameter</v>
      </c>
      <c r="BD169" t="str">
        <f ca="1">SUBSTITUTE(BD168,'Formula Name Creation'!$V147,'HB11 Model'!$B147)</f>
        <v>Parameter</v>
      </c>
      <c r="BE169" t="str">
        <f ca="1">SUBSTITUTE(BE168,'Formula Name Creation'!$V147,'HB11 Model'!$B147)</f>
        <v>Parameter</v>
      </c>
      <c r="BF169" t="str">
        <f ca="1">SUBSTITUTE(BF168,'Formula Name Creation'!$V147,'HB11 Model'!$B147)</f>
        <v>Parameter</v>
      </c>
      <c r="BG169" t="str">
        <f ca="1">SUBSTITUTE(BG168,'Formula Name Creation'!$V147,'HB11 Model'!$B147)</f>
        <v>=ROUNDDOWN(C60/C64,0)*C58+C57*C3*C4*ROUNDDOWN(C60/C66,0)+C59+C87*10^6*ROUNDDOWN(C60/C65,0)+C63*C60</v>
      </c>
      <c r="BH169" t="str">
        <f ca="1">SUBSTITUTE(BH168,'Formula Name Creation'!$V147,'HB11 Model'!$B147)</f>
        <v>Parameter</v>
      </c>
      <c r="BI169" t="str">
        <f ca="1">SUBSTITUTE(BI168,'Formula Name Creation'!$V147,'HB11 Model'!$B147)</f>
        <v>=C62*1000*C24</v>
      </c>
      <c r="BJ169" t="str">
        <f ca="1">SUBSTITUTE(BJ168,'Formula Name Creation'!$V147,'HB11 Model'!$B147)</f>
        <v>Parameter</v>
      </c>
      <c r="BK169" t="str">
        <f ca="1">SUBSTITUTE(BK168,'Formula Name Creation'!$V147,'HB11 Model'!$B147)</f>
        <v>Parameter</v>
      </c>
      <c r="BL169" t="str">
        <f ca="1">SUBSTITUTE(BL168,'Formula Name Creation'!$V147,'HB11 Model'!$B147)</f>
        <v>Parameter</v>
      </c>
      <c r="BM169" t="str">
        <f ca="1">SUBSTITUTE(BM168,'Formula Name Creation'!$V147,'HB11 Model'!$B147)</f>
        <v>Parameter</v>
      </c>
      <c r="BN169" t="str">
        <f ca="1">SUBSTITUTE(BN168,'Formula Name Creation'!$V147,'HB11 Model'!$B147)</f>
        <v>Parameter</v>
      </c>
      <c r="BO169" t="str">
        <f ca="1">SUBSTITUTE(BO168,'Formula Name Creation'!$V147,'HB11 Model'!$B147)</f>
        <v>Parameter</v>
      </c>
      <c r="BP169" t="str">
        <f ca="1">SUBSTITUTE(BP168,'Formula Name Creation'!$V147,'HB11 Model'!$B147)</f>
        <v>Parameter</v>
      </c>
      <c r="BQ169" t="str">
        <f ca="1">SUBSTITUTE(BQ168,'Formula Name Creation'!$V147,'HB11 Model'!$B147)</f>
        <v>Parameter</v>
      </c>
      <c r="BR169" t="str">
        <f ca="1">SUBSTITUTE(BR168,'Formula Name Creation'!$V147,'HB11 Model'!$B147)</f>
        <v>Parameter</v>
      </c>
      <c r="BS169" t="str">
        <f ca="1">SUBSTITUTE(BS168,'Formula Name Creation'!$V147,'HB11 Model'!$B147)</f>
        <v>Parameter</v>
      </c>
      <c r="BT169" t="str">
        <f ca="1">SUBSTITUTE(BT168,'Formula Name Creation'!$V147,'HB11 Model'!$B147)</f>
        <v>Parameter</v>
      </c>
      <c r="BU169" t="str">
        <f ca="1">SUBSTITUTE(BU168,'Formula Name Creation'!$V147,'HB11 Model'!$B147)</f>
        <v>=(C67+C68+C69+C70+C71+C72+C74+C73)</v>
      </c>
      <c r="BV169" t="str">
        <f ca="1">SUBSTITUTE(BV168,'Formula Name Creation'!$V147,'HB11 Model'!$B147)</f>
        <v>Parameter</v>
      </c>
      <c r="BW169" t="str">
        <f ca="1">SUBSTITUTE(BW168,'Formula Name Creation'!$V147,'HB11 Model'!$B147)</f>
        <v>Parameter</v>
      </c>
      <c r="BX169" t="str">
        <f ca="1">SUBSTITUTE(BX168,'Formula Name Creation'!$V147,'HB11 Model'!$B147)</f>
        <v>=C77+C75</v>
      </c>
      <c r="BY169" t="str">
        <f ca="1">SUBSTITUTE(BY168,'Formula Name Creation'!$V147,'HB11 Model'!$B147)</f>
        <v>Parameter</v>
      </c>
      <c r="BZ169" t="str">
        <f ca="1">SUBSTITUTE(BZ168,'Formula Name Creation'!$V147,'HB11 Model'!$B147)</f>
        <v>=C79*C75</v>
      </c>
      <c r="CA169" t="str">
        <f ca="1">SUBSTITUTE(CA168,'Formula Name Creation'!$V147,'HB11 Model'!$B147)</f>
        <v>Parameter</v>
      </c>
      <c r="CB169" t="str">
        <f ca="1">SUBSTITUTE(CB168,'Formula Name Creation'!$V147,'HB11 Model'!$B147)</f>
        <v>Parameter</v>
      </c>
      <c r="CC169" t="str">
        <f ca="1">SUBSTITUTE(CC168,'Formula Name Creation'!$V147,'HB11 Model'!$B147)</f>
        <v>Parameter</v>
      </c>
      <c r="CD169" t="str">
        <f ca="1">SUBSTITUTE(CD168,'Formula Name Creation'!$V147,'HB11 Model'!$B147)</f>
        <v>=32*(C9/2605)</v>
      </c>
      <c r="CE169" t="str">
        <f ca="1">SUBSTITUTE(CE168,'Formula Name Creation'!$V147,'HB11 Model'!$B147)</f>
        <v>Parameter</v>
      </c>
      <c r="CF169" t="str">
        <f ca="1">SUBSTITUTE(CF168,'Formula Name Creation'!$V147,'HB11 Model'!$B147)</f>
        <v>Parameter</v>
      </c>
      <c r="CG169" t="str">
        <f ca="1">SUBSTITUTE(CG168,'Formula Name Creation'!$V147,'HB11 Model'!$B147)</f>
        <v>=(C85*C86*C83)/10^6</v>
      </c>
      <c r="CH169" t="str">
        <f ca="1">SUBSTITUTE(CH168,'Formula Name Creation'!$V147,'HB11 Model'!$B147)</f>
        <v>=C9*10^6/C81/C82</v>
      </c>
      <c r="CI169" t="str">
        <f ca="1">SUBSTITUTE(CI168,'Formula Name Creation'!$V147,'HB11 Model'!$B147)</f>
        <v>Parameter</v>
      </c>
      <c r="CJ169" t="str">
        <f ca="1">SUBSTITUTE(CJ168,'Formula Name Creation'!$V147,'HB11 Model'!$B147)</f>
        <v>Parameter</v>
      </c>
      <c r="CK169" t="str">
        <f ca="1">SUBSTITUTE(CK168,'Formula Name Creation'!$V147,'HB11 Model'!$B147)</f>
        <v>Parameter</v>
      </c>
      <c r="CL169" t="str">
        <f ca="1">SUBSTITUTE(CL168,'Formula Name Creation'!$V147,'HB11 Model'!$B147)</f>
        <v>Parameter</v>
      </c>
      <c r="CM169" t="str">
        <f ca="1">SUBSTITUTE(CM168,'Formula Name Creation'!$V147,'HB11 Model'!$B147)</f>
        <v>=C91*C92</v>
      </c>
      <c r="CN169" t="str">
        <f ca="1">SUBSTITUTE(CN168,'Formula Name Creation'!$V147,'HB11 Model'!$B147)</f>
        <v>=C93*7.6*7*52.18</v>
      </c>
      <c r="CO169" t="str">
        <f ca="1">SUBSTITUTE(CO168,'Formula Name Creation'!$V147,'HB11 Model'!$B147)</f>
        <v>Parameter</v>
      </c>
      <c r="CP169" t="str">
        <f ca="1">SUBSTITUTE(CP168,'Formula Name Creation'!$V147,'HB11 Model'!$B147)</f>
        <v>Parameter</v>
      </c>
      <c r="CQ169" t="str">
        <f ca="1">SUBSTITUTE(CQ168,'Formula Name Creation'!$V147,'HB11 Model'!$B147)</f>
        <v>Parameter</v>
      </c>
      <c r="CR169" t="str">
        <f ca="1">SUBSTITUTE(CR168,'Formula Name Creation'!$V147,'HB11 Model'!$B147)</f>
        <v>Parameter</v>
      </c>
      <c r="CS169" t="str">
        <f ca="1">SUBSTITUTE(CS168,'Formula Name Creation'!$V147,'HB11 Model'!$B147)</f>
        <v>Parameter</v>
      </c>
      <c r="CT169" t="str">
        <f ca="1">SUBSTITUTE(CT168,'Formula Name Creation'!$V147,'HB11 Model'!$B147)</f>
        <v>Parameter</v>
      </c>
      <c r="CU169" t="str">
        <f ca="1">SUBSTITUTE(CU168,'Formula Name Creation'!$V147,'HB11 Model'!$B147)</f>
        <v>=PI()*C97*(C96^2-(C96-C98)^2)*C99</v>
      </c>
      <c r="CV169" t="str">
        <f ca="1">SUBSTITUTE(CV168,'Formula Name Creation'!$V147,'HB11 Model'!$B147)</f>
        <v>Parameter</v>
      </c>
      <c r="CW169" t="str">
        <f ca="1">SUBSTITUTE(CW168,'Formula Name Creation'!$V147,'HB11 Model'!$B147)</f>
        <v>=(90.69*C101 + C95 + 13.04*C102*112.32)/10^6</v>
      </c>
      <c r="CX169" t="str">
        <f ca="1">SUBSTITUTE(CX168,'Formula Name Creation'!$V147,'HB11 Model'!$B147)</f>
        <v>0</v>
      </c>
      <c r="CY169" t="str">
        <f ca="1">SUBSTITUTE(CY168,'Formula Name Creation'!$V147,'HB11 Model'!$B147)</f>
        <v>0</v>
      </c>
      <c r="CZ169" t="str">
        <f ca="1">SUBSTITUTE(CZ168,'Formula Name Creation'!$V147,'HB11 Model'!$B147)</f>
        <v>0</v>
      </c>
      <c r="DA169" t="str">
        <f ca="1">SUBSTITUTE(DA168,'Formula Name Creation'!$V147,'HB11 Model'!$B147)</f>
        <v>0</v>
      </c>
      <c r="DB169" t="str">
        <f ca="1">SUBSTITUTE(DB168,'Formula Name Creation'!$V147,'HB11 Model'!$B147)</f>
        <v>0</v>
      </c>
      <c r="DC169" t="str">
        <f ca="1">SUBSTITUTE(DC168,'Formula Name Creation'!$V147,'HB11 Model'!$B147)</f>
        <v>0</v>
      </c>
      <c r="DD169" t="str">
        <f ca="1">SUBSTITUTE(DD168,'Formula Name Creation'!$V147,'HB11 Model'!$B147)</f>
        <v>0</v>
      </c>
      <c r="DE169" t="str">
        <f ca="1">SUBSTITUTE(DE168,'Formula Name Creation'!$V147,'HB11 Model'!$B147)</f>
        <v>0</v>
      </c>
      <c r="DF169" t="str">
        <f ca="1">SUBSTITUTE(DF168,'Formula Name Creation'!$V147,'HB11 Model'!$B147)</f>
        <v>0</v>
      </c>
      <c r="DG169" t="str">
        <f ca="1">SUBSTITUTE(DG168,'Formula Name Creation'!$V147,'HB11 Model'!$B147)</f>
        <v>0</v>
      </c>
      <c r="DH169" t="str">
        <f ca="1">SUBSTITUTE(DH168,'Formula Name Creation'!$V147,'HB11 Model'!$B147)</f>
        <v>0</v>
      </c>
      <c r="DI169" t="str">
        <f ca="1">SUBSTITUTE(DI168,'Formula Name Creation'!$V147,'HB11 Model'!$B147)</f>
        <v>0</v>
      </c>
      <c r="DJ169" t="str">
        <f ca="1">SUBSTITUTE(DJ168,'Formula Name Creation'!$V147,'HB11 Model'!$B147)</f>
        <v>0</v>
      </c>
      <c r="DK169" t="str">
        <f ca="1">SUBSTITUTE(DK168,'Formula Name Creation'!$V147,'HB11 Model'!$B147)</f>
        <v>0</v>
      </c>
      <c r="DL169" t="str">
        <f ca="1">SUBSTITUTE(DL168,'Formula Name Creation'!$V147,'HB11 Model'!$B147)</f>
        <v>0</v>
      </c>
      <c r="DM169" t="str">
        <f ca="1">SUBSTITUTE(DM168,'Formula Name Creation'!$V147,'HB11 Model'!$B147)</f>
        <v>0</v>
      </c>
      <c r="DN169" t="str">
        <f ca="1">SUBSTITUTE(DN168,'Formula Name Creation'!$V147,'HB11 Model'!$B147)</f>
        <v>0</v>
      </c>
      <c r="DO169" t="str">
        <f ca="1">SUBSTITUTE(DO168,'Formula Name Creation'!$V147,'HB11 Model'!$B147)</f>
        <v>0</v>
      </c>
      <c r="DP169" t="str">
        <f ca="1">SUBSTITUTE(DP168,'Formula Name Creation'!$V147,'HB11 Model'!$B147)</f>
        <v>0</v>
      </c>
      <c r="DQ169" t="str">
        <f ca="1">SUBSTITUTE(DQ168,'Formula Name Creation'!$V147,'HB11 Model'!$B147)</f>
        <v>0</v>
      </c>
      <c r="DR169" t="str">
        <f ca="1">SUBSTITUTE(DR168,'Formula Name Creation'!$V147,'HB11 Model'!$B147)</f>
        <v>0</v>
      </c>
      <c r="DS169" t="str">
        <f ca="1">SUBSTITUTE(DS168,'Formula Name Creation'!$V147,'HB11 Model'!$B147)</f>
        <v>0</v>
      </c>
      <c r="DT169" t="str">
        <f ca="1">SUBSTITUTE(DT168,'Formula Name Creation'!$V147,'HB11 Model'!$B147)</f>
        <v>0</v>
      </c>
      <c r="DU169" t="str">
        <f ca="1">SUBSTITUTE(DU168,'Formula Name Creation'!$V147,'HB11 Model'!$B147)</f>
        <v>0</v>
      </c>
      <c r="DV169" t="str">
        <f ca="1">SUBSTITUTE(DV168,'Formula Name Creation'!$V147,'HB11 Model'!$B147)</f>
        <v>0</v>
      </c>
      <c r="DW169" t="str">
        <f ca="1">SUBSTITUTE(DW168,'Formula Name Creation'!$V147,'HB11 Model'!$B147)</f>
        <v>0</v>
      </c>
      <c r="DX169" t="str">
        <f ca="1">SUBSTITUTE(DX168,'Formula Name Creation'!$V147,'HB11 Model'!$B147)</f>
        <v>0</v>
      </c>
      <c r="DY169" t="str">
        <f ca="1">SUBSTITUTE(DY168,'Formula Name Creation'!$V147,'HB11 Model'!$B147)</f>
        <v>0</v>
      </c>
      <c r="DZ169" t="str">
        <f ca="1">SUBSTITUTE(DZ168,'Formula Name Creation'!$V147,'HB11 Model'!$B147)</f>
        <v>0</v>
      </c>
      <c r="EA169" t="str">
        <f ca="1">SUBSTITUTE(EA168,'Formula Name Creation'!$V147,'HB11 Model'!$B147)</f>
        <v>0</v>
      </c>
      <c r="EB169" t="str">
        <f ca="1">SUBSTITUTE(EB168,'Formula Name Creation'!$V147,'HB11 Model'!$B147)</f>
        <v>0</v>
      </c>
      <c r="EC169" t="str">
        <f ca="1">SUBSTITUTE(EC168,'Formula Name Creation'!$V147,'HB11 Model'!$B147)</f>
        <v>0</v>
      </c>
      <c r="ED169" t="str">
        <f ca="1">SUBSTITUTE(ED168,'Formula Name Creation'!$V147,'HB11 Model'!$B147)</f>
        <v>0</v>
      </c>
      <c r="EE169" t="str">
        <f ca="1">SUBSTITUTE(EE168,'Formula Name Creation'!$V147,'HB11 Model'!$B147)</f>
        <v>0</v>
      </c>
      <c r="EF169" t="str">
        <f ca="1">SUBSTITUTE(EF168,'Formula Name Creation'!$V147,'HB11 Model'!$B147)</f>
        <v>0</v>
      </c>
      <c r="EG169" t="str">
        <f ca="1">SUBSTITUTE(EG168,'Formula Name Creation'!$V147,'HB11 Model'!$B147)</f>
        <v>0</v>
      </c>
      <c r="EH169" t="str">
        <f ca="1">SUBSTITUTE(EH168,'Formula Name Creation'!$V147,'HB11 Model'!$B147)</f>
        <v>0</v>
      </c>
      <c r="EI169" t="str">
        <f ca="1">SUBSTITUTE(EI168,'Formula Name Creation'!$V147,'HB11 Model'!$B147)</f>
        <v>0</v>
      </c>
      <c r="EJ169" t="str">
        <f ca="1">SUBSTITUTE(EJ168,'Formula Name Creation'!$V147,'HB11 Model'!$B147)</f>
        <v>0</v>
      </c>
      <c r="EK169" t="str">
        <f ca="1">SUBSTITUTE(EK168,'Formula Name Creation'!$V147,'HB11 Model'!$B147)</f>
        <v>0</v>
      </c>
      <c r="EL169" t="str">
        <f ca="1">SUBSTITUTE(EL168,'Formula Name Creation'!$V147,'HB11 Model'!$B147)</f>
        <v>0</v>
      </c>
      <c r="EM169" t="str">
        <f ca="1">SUBSTITUTE(EM168,'Formula Name Creation'!$V147,'HB11 Model'!$B147)</f>
        <v>0</v>
      </c>
      <c r="EN169" t="str">
        <f ca="1">SUBSTITUTE(EN168,'Formula Name Creation'!$V147,'HB11 Model'!$B147)</f>
        <v>0</v>
      </c>
      <c r="EO169" t="str">
        <f ca="1">SUBSTITUTE(EO168,'Formula Name Creation'!$V147,'HB11 Model'!$B147)</f>
        <v>0</v>
      </c>
      <c r="EP169" t="str">
        <f ca="1">SUBSTITUTE(EP168,'Formula Name Creation'!$V147,'HB11 Model'!$B147)</f>
        <v>0</v>
      </c>
      <c r="EQ169" t="str">
        <f ca="1">SUBSTITUTE(EQ168,'Formula Name Creation'!$V147,'HB11 Model'!$B147)</f>
        <v>0</v>
      </c>
      <c r="ER169" t="str">
        <f ca="1">SUBSTITUTE(ER168,'Formula Name Creation'!$V147,'HB11 Model'!$B147)</f>
        <v>0</v>
      </c>
      <c r="ES169" t="str">
        <f ca="1">SUBSTITUTE(ES168,'Formula Name Creation'!$V147,'HB11 Model'!$B147)</f>
        <v>0</v>
      </c>
      <c r="ET169" t="str">
        <f ca="1">SUBSTITUTE(ET168,'Formula Name Creation'!$V147,'HB11 Model'!$B147)</f>
        <v>0</v>
      </c>
      <c r="EU169">
        <v>145</v>
      </c>
    </row>
    <row r="170" spans="1:151" x14ac:dyDescent="0.25">
      <c r="A170" t="str">
        <f ca="1">SUBSTITUTE(A169,'Formula Name Creation'!$V146,'HB11 Model'!$B146)</f>
        <v>Parameter</v>
      </c>
      <c r="B170" t="str">
        <f ca="1">SUBSTITUTE(B169,'Formula Name Creation'!$V146,'HB11 Model'!$B146)</f>
        <v>Parameter</v>
      </c>
      <c r="C170" t="str">
        <f ca="1">SUBSTITUTE(C169,'Formula Name Creation'!$V146,'HB11 Model'!$B146)</f>
        <v>=(1400*C22*1000)/10^6</v>
      </c>
      <c r="D170" t="str">
        <f ca="1">SUBSTITUTE(D169,'Formula Name Creation'!$V146,'HB11 Model'!$B146)</f>
        <v>Parameter</v>
      </c>
      <c r="E170" t="str">
        <f ca="1">SUBSTITUTE(E169,'Formula Name Creation'!$V146,'HB11 Model'!$B146)</f>
        <v>=C3*C4</v>
      </c>
      <c r="F170" t="str">
        <f ca="1">SUBSTITUTE(F169,'Formula Name Creation'!$V146,'HB11 Model'!$B146)</f>
        <v>=C7/(C6)</v>
      </c>
      <c r="G170" t="str">
        <f ca="1">SUBSTITUTE(G169,'Formula Name Creation'!$V146,'HB11 Model'!$B146)</f>
        <v>=IF(C36=0,C7*C10,C7*C10*C13)</v>
      </c>
      <c r="H170" t="str">
        <f ca="1">SUBSTITUTE(H169,'Formula Name Creation'!$V146,'HB11 Model'!$B146)</f>
        <v>Parameter</v>
      </c>
      <c r="I170" t="str">
        <f ca="1">SUBSTITUTE(I169,'Formula Name Creation'!$V146,'HB11 Model'!$B146)</f>
        <v>Parameter</v>
      </c>
      <c r="J170" t="str">
        <f ca="1">SUBSTITUTE(J169,'Formula Name Creation'!$V146,'HB11 Model'!$B146)</f>
        <v>Parameter</v>
      </c>
      <c r="K170" t="str">
        <f ca="1">SUBSTITUTE(K169,'Formula Name Creation'!$V146,'HB11 Model'!$B146)</f>
        <v>Parameter</v>
      </c>
      <c r="L170" t="str">
        <f ca="1">SUBSTITUTE(L169,'Formula Name Creation'!$V146,'HB11 Model'!$B146)</f>
        <v>Parameter</v>
      </c>
      <c r="M170" t="str">
        <f ca="1">SUBSTITUTE(M169,'Formula Name Creation'!$V146,'HB11 Model'!$B146)</f>
        <v>=C16/C8</v>
      </c>
      <c r="N170" t="str">
        <f ca="1">SUBSTITUTE(N169,'Formula Name Creation'!$V146,'HB11 Model'!$B146)</f>
        <v>=C9*C17</v>
      </c>
      <c r="O170" t="str">
        <f ca="1">SUBSTITUTE(O169,'Formula Name Creation'!$V146,'HB11 Model'!$B146)</f>
        <v>Parameter</v>
      </c>
      <c r="P170" t="str">
        <f ca="1">SUBSTITUTE(P169,'Formula Name Creation'!$V146,'HB11 Model'!$B146)</f>
        <v>Parameter</v>
      </c>
      <c r="Q170" t="str">
        <f ca="1">SUBSTITUTE(Q169,'Formula Name Creation'!$V146,'HB11 Model'!$B146)</f>
        <v>Parameter</v>
      </c>
      <c r="R170" t="str">
        <f ca="1">SUBSTITUTE(R169,'Formula Name Creation'!$V146,'HB11 Model'!$B146)</f>
        <v>=C8+C84+C100</v>
      </c>
      <c r="S170" t="str">
        <f ca="1">SUBSTITUTE(S169,'Formula Name Creation'!$V146,'HB11 Model'!$B146)</f>
        <v>=C20*C19</v>
      </c>
      <c r="T170" t="str">
        <f ca="1">SUBSTITUTE(T169,'Formula Name Creation'!$V146,'HB11 Model'!$B146)</f>
        <v>=C16-C20</v>
      </c>
      <c r="U170" t="str">
        <f ca="1">SUBSTITUTE(U169,'Formula Name Creation'!$V146,'HB11 Model'!$B146)</f>
        <v>=365*24*C14</v>
      </c>
      <c r="V170" t="str">
        <f ca="1">SUBSTITUTE(V169,'Formula Name Creation'!$V146,'HB11 Model'!$B146)</f>
        <v>=C22*C23</v>
      </c>
      <c r="W170" t="str">
        <f ca="1">SUBSTITUTE(W169,'Formula Name Creation'!$V146,'HB11 Model'!$B146)</f>
        <v>=C26/(1-C27)</v>
      </c>
      <c r="X170" t="str">
        <f ca="1">SUBSTITUTE(X169,'Formula Name Creation'!$V146,'HB11 Model'!$B146)</f>
        <v>=C4*C14*365*24*3600</v>
      </c>
      <c r="Y170" t="str">
        <f ca="1">SUBSTITUTE(Y169,'Formula Name Creation'!$V146,'HB11 Model'!$B146)</f>
        <v>Parameter</v>
      </c>
      <c r="Z170" t="str">
        <f ca="1">SUBSTITUTE(Z169,'Formula Name Creation'!$V146,'HB11 Model'!$B146)</f>
        <v>=C29+C37+C40+C48</v>
      </c>
      <c r="AA170" t="str">
        <f ca="1">SUBSTITUTE(AA169,'Formula Name Creation'!$V146,'HB11 Model'!$B146)</f>
        <v>=C30*(C33*C34)/(1000)+C35</v>
      </c>
      <c r="AB170" t="str">
        <f ca="1">SUBSTITUTE(AB169,'Formula Name Creation'!$V146,'HB11 Model'!$B146)</f>
        <v>Parameter</v>
      </c>
      <c r="AC170" t="str">
        <f ca="1">SUBSTITUTE(AC169,'Formula Name Creation'!$V146,'HB11 Model'!$B146)</f>
        <v>Parameter</v>
      </c>
      <c r="AD170" t="str">
        <f ca="1">SUBSTITUTE(AD169,'Formula Name Creation'!$V146,'HB11 Model'!$B146)</f>
        <v>Parameter</v>
      </c>
      <c r="AE170" t="str">
        <f ca="1">SUBSTITUTE(AE169,'Formula Name Creation'!$V146,'HB11 Model'!$B146)</f>
        <v>Parameter</v>
      </c>
      <c r="AF170" t="str">
        <f ca="1">SUBSTITUTE(AF169,'Formula Name Creation'!$V146,'HB11 Model'!$B146)</f>
        <v>Parameter</v>
      </c>
      <c r="AG170" t="str">
        <f ca="1">SUBSTITUTE(AG169,'Formula Name Creation'!$V146,'HB11 Model'!$B146)</f>
        <v>Parameter</v>
      </c>
      <c r="AH170" t="str">
        <f ca="1">SUBSTITUTE(AH169,'Formula Name Creation'!$V146,'HB11 Model'!$B146)</f>
        <v>Parameter</v>
      </c>
      <c r="AI170" t="str">
        <f ca="1">SUBSTITUTE(AI169,'Formula Name Creation'!$V146,'HB11 Model'!$B146)</f>
        <v>=C36*(C38)</v>
      </c>
      <c r="AJ170" t="str">
        <f ca="1">SUBSTITUTE(AJ169,'Formula Name Creation'!$V146,'HB11 Model'!$B146)</f>
        <v>Parameter</v>
      </c>
      <c r="AK170" t="str">
        <f ca="1">SUBSTITUTE(AK169,'Formula Name Creation'!$V146,'HB11 Model'!$B146)</f>
        <v>Parameter</v>
      </c>
      <c r="AL170" t="str">
        <f ca="1">SUBSTITUTE(AL169,'Formula Name Creation'!$V146,'HB11 Model'!$B146)</f>
        <v>=C39*(C41+C42)</v>
      </c>
      <c r="AM170" t="str">
        <f ca="1">SUBSTITUTE(AM169,'Formula Name Creation'!$V146,'HB11 Model'!$B146)</f>
        <v>=0.04+(C31*C32)/(1000)</v>
      </c>
      <c r="AN170" t="str">
        <f ca="1">SUBSTITUTE(AN169,'Formula Name Creation'!$V146,'HB11 Model'!$B146)</f>
        <v>Parameter</v>
      </c>
      <c r="AO170" t="str">
        <f ca="1">SUBSTITUTE(AO169,'Formula Name Creation'!$V146,'HB11 Model'!$B146)</f>
        <v>Parameter</v>
      </c>
      <c r="AP170" t="str">
        <f ca="1">SUBSTITUTE(AP169,'Formula Name Creation'!$V146,'HB11 Model'!$B146)</f>
        <v>Parameter</v>
      </c>
      <c r="AQ170" t="str">
        <f ca="1">SUBSTITUTE(AQ169,'Formula Name Creation'!$V146,'HB11 Model'!$B146)</f>
        <v>Parameter</v>
      </c>
      <c r="AR170" t="e">
        <f ca="1">SUBSTITUTE(AR169,'Formula Name Creation'!$V146,'HB11 Model'!$B146)</f>
        <v>#N/A</v>
      </c>
      <c r="AS170" t="str">
        <f ca="1">SUBSTITUTE(AS169,'Formula Name Creation'!$V146,'HB11 Model'!$B146)</f>
        <v>=C45+C25*(C28)</v>
      </c>
      <c r="AT170" t="str">
        <f ca="1">SUBSTITUTE(AT169,'Formula Name Creation'!$V146,'HB11 Model'!$B146)</f>
        <v>Parameter</v>
      </c>
      <c r="AU170" t="str">
        <f ca="1">SUBSTITUTE(AU169,'Formula Name Creation'!$V146,'HB11 Model'!$B146)</f>
        <v>Parameter</v>
      </c>
      <c r="AV170" t="str">
        <f ca="1">SUBSTITUTE(AV169,'Formula Name Creation'!$V146,'HB11 Model'!$B146)</f>
        <v>Parameter</v>
      </c>
      <c r="AW170" t="str">
        <f ca="1">SUBSTITUTE(AW169,'Formula Name Creation'!$V146,'HB11 Model'!$B146)</f>
        <v>Parameter</v>
      </c>
      <c r="AX170" t="str">
        <f ca="1">SUBSTITUTE(AX169,'Formula Name Creation'!$V146,'HB11 Model'!$B146)</f>
        <v>Parameter</v>
      </c>
      <c r="AY170" t="str">
        <f ca="1">SUBSTITUTE(AY169,'Formula Name Creation'!$V146,'HB11 Model'!$B146)</f>
        <v>Parameter</v>
      </c>
      <c r="AZ170" t="str">
        <f ca="1">SUBSTITUTE(AZ169,'Formula Name Creation'!$V146,'HB11 Model'!$B146)</f>
        <v>Parameter</v>
      </c>
      <c r="BA170" t="str">
        <f ca="1">SUBSTITUTE(BA169,'Formula Name Creation'!$V146,'HB11 Model'!$B146)</f>
        <v>=(C54+C53)/10^6</v>
      </c>
      <c r="BB170" t="str">
        <f ca="1">SUBSTITUTE(BB169,'Formula Name Creation'!$V146,'HB11 Model'!$B146)</f>
        <v>=C4*((C14*24)*3600)*C51</v>
      </c>
      <c r="BC170" t="str">
        <f ca="1">SUBSTITUTE(BC169,'Formula Name Creation'!$V146,'HB11 Model'!$B146)</f>
        <v>Parameter</v>
      </c>
      <c r="BD170" t="str">
        <f ca="1">SUBSTITUTE(BD169,'Formula Name Creation'!$V146,'HB11 Model'!$B146)</f>
        <v>Parameter</v>
      </c>
      <c r="BE170" t="str">
        <f ca="1">SUBSTITUTE(BE169,'Formula Name Creation'!$V146,'HB11 Model'!$B146)</f>
        <v>Parameter</v>
      </c>
      <c r="BF170" t="str">
        <f ca="1">SUBSTITUTE(BF169,'Formula Name Creation'!$V146,'HB11 Model'!$B146)</f>
        <v>Parameter</v>
      </c>
      <c r="BG170" t="str">
        <f ca="1">SUBSTITUTE(BG169,'Formula Name Creation'!$V146,'HB11 Model'!$B146)</f>
        <v>=ROUNDDOWN(C60/C64,0)*C58+C57*C3*C4*ROUNDDOWN(C60/C66,0)+C59+C87*10^6*ROUNDDOWN(C60/C65,0)+C63*C60</v>
      </c>
      <c r="BH170" t="str">
        <f ca="1">SUBSTITUTE(BH169,'Formula Name Creation'!$V146,'HB11 Model'!$B146)</f>
        <v>Parameter</v>
      </c>
      <c r="BI170" t="str">
        <f ca="1">SUBSTITUTE(BI169,'Formula Name Creation'!$V146,'HB11 Model'!$B146)</f>
        <v>=C62*1000*C24</v>
      </c>
      <c r="BJ170" t="str">
        <f ca="1">SUBSTITUTE(BJ169,'Formula Name Creation'!$V146,'HB11 Model'!$B146)</f>
        <v>Parameter</v>
      </c>
      <c r="BK170" t="str">
        <f ca="1">SUBSTITUTE(BK169,'Formula Name Creation'!$V146,'HB11 Model'!$B146)</f>
        <v>Parameter</v>
      </c>
      <c r="BL170" t="str">
        <f ca="1">SUBSTITUTE(BL169,'Formula Name Creation'!$V146,'HB11 Model'!$B146)</f>
        <v>Parameter</v>
      </c>
      <c r="BM170" t="str">
        <f ca="1">SUBSTITUTE(BM169,'Formula Name Creation'!$V146,'HB11 Model'!$B146)</f>
        <v>Parameter</v>
      </c>
      <c r="BN170" t="str">
        <f ca="1">SUBSTITUTE(BN169,'Formula Name Creation'!$V146,'HB11 Model'!$B146)</f>
        <v>Parameter</v>
      </c>
      <c r="BO170" t="str">
        <f ca="1">SUBSTITUTE(BO169,'Formula Name Creation'!$V146,'HB11 Model'!$B146)</f>
        <v>Parameter</v>
      </c>
      <c r="BP170" t="str">
        <f ca="1">SUBSTITUTE(BP169,'Formula Name Creation'!$V146,'HB11 Model'!$B146)</f>
        <v>Parameter</v>
      </c>
      <c r="BQ170" t="str">
        <f ca="1">SUBSTITUTE(BQ169,'Formula Name Creation'!$V146,'HB11 Model'!$B146)</f>
        <v>Parameter</v>
      </c>
      <c r="BR170" t="str">
        <f ca="1">SUBSTITUTE(BR169,'Formula Name Creation'!$V146,'HB11 Model'!$B146)</f>
        <v>Parameter</v>
      </c>
      <c r="BS170" t="str">
        <f ca="1">SUBSTITUTE(BS169,'Formula Name Creation'!$V146,'HB11 Model'!$B146)</f>
        <v>Parameter</v>
      </c>
      <c r="BT170" t="str">
        <f ca="1">SUBSTITUTE(BT169,'Formula Name Creation'!$V146,'HB11 Model'!$B146)</f>
        <v>Parameter</v>
      </c>
      <c r="BU170" t="str">
        <f ca="1">SUBSTITUTE(BU169,'Formula Name Creation'!$V146,'HB11 Model'!$B146)</f>
        <v>=(C67+C68+C69+C70+C71+C72+C74+C73)</v>
      </c>
      <c r="BV170" t="str">
        <f ca="1">SUBSTITUTE(BV169,'Formula Name Creation'!$V146,'HB11 Model'!$B146)</f>
        <v>Parameter</v>
      </c>
      <c r="BW170" t="str">
        <f ca="1">SUBSTITUTE(BW169,'Formula Name Creation'!$V146,'HB11 Model'!$B146)</f>
        <v>Parameter</v>
      </c>
      <c r="BX170" t="str">
        <f ca="1">SUBSTITUTE(BX169,'Formula Name Creation'!$V146,'HB11 Model'!$B146)</f>
        <v>=C77+C75</v>
      </c>
      <c r="BY170" t="str">
        <f ca="1">SUBSTITUTE(BY169,'Formula Name Creation'!$V146,'HB11 Model'!$B146)</f>
        <v>Parameter</v>
      </c>
      <c r="BZ170" t="str">
        <f ca="1">SUBSTITUTE(BZ169,'Formula Name Creation'!$V146,'HB11 Model'!$B146)</f>
        <v>=C79*C75</v>
      </c>
      <c r="CA170" t="str">
        <f ca="1">SUBSTITUTE(CA169,'Formula Name Creation'!$V146,'HB11 Model'!$B146)</f>
        <v>Parameter</v>
      </c>
      <c r="CB170" t="str">
        <f ca="1">SUBSTITUTE(CB169,'Formula Name Creation'!$V146,'HB11 Model'!$B146)</f>
        <v>Parameter</v>
      </c>
      <c r="CC170" t="str">
        <f ca="1">SUBSTITUTE(CC169,'Formula Name Creation'!$V146,'HB11 Model'!$B146)</f>
        <v>Parameter</v>
      </c>
      <c r="CD170" t="str">
        <f ca="1">SUBSTITUTE(CD169,'Formula Name Creation'!$V146,'HB11 Model'!$B146)</f>
        <v>=32*(C9/2605)</v>
      </c>
      <c r="CE170" t="str">
        <f ca="1">SUBSTITUTE(CE169,'Formula Name Creation'!$V146,'HB11 Model'!$B146)</f>
        <v>Parameter</v>
      </c>
      <c r="CF170" t="str">
        <f ca="1">SUBSTITUTE(CF169,'Formula Name Creation'!$V146,'HB11 Model'!$B146)</f>
        <v>Parameter</v>
      </c>
      <c r="CG170" t="str">
        <f ca="1">SUBSTITUTE(CG169,'Formula Name Creation'!$V146,'HB11 Model'!$B146)</f>
        <v>=(C85*C86*C83)/10^6</v>
      </c>
      <c r="CH170" t="str">
        <f ca="1">SUBSTITUTE(CH169,'Formula Name Creation'!$V146,'HB11 Model'!$B146)</f>
        <v>=C9*10^6/C81/C82</v>
      </c>
      <c r="CI170" t="str">
        <f ca="1">SUBSTITUTE(CI169,'Formula Name Creation'!$V146,'HB11 Model'!$B146)</f>
        <v>Parameter</v>
      </c>
      <c r="CJ170" t="str">
        <f ca="1">SUBSTITUTE(CJ169,'Formula Name Creation'!$V146,'HB11 Model'!$B146)</f>
        <v>Parameter</v>
      </c>
      <c r="CK170" t="str">
        <f ca="1">SUBSTITUTE(CK169,'Formula Name Creation'!$V146,'HB11 Model'!$B146)</f>
        <v>Parameter</v>
      </c>
      <c r="CL170" t="str">
        <f ca="1">SUBSTITUTE(CL169,'Formula Name Creation'!$V146,'HB11 Model'!$B146)</f>
        <v>Parameter</v>
      </c>
      <c r="CM170" t="str">
        <f ca="1">SUBSTITUTE(CM169,'Formula Name Creation'!$V146,'HB11 Model'!$B146)</f>
        <v>=C91*C92</v>
      </c>
      <c r="CN170" t="str">
        <f ca="1">SUBSTITUTE(CN169,'Formula Name Creation'!$V146,'HB11 Model'!$B146)</f>
        <v>=C93*7.6*7*52.18</v>
      </c>
      <c r="CO170" t="str">
        <f ca="1">SUBSTITUTE(CO169,'Formula Name Creation'!$V146,'HB11 Model'!$B146)</f>
        <v>Parameter</v>
      </c>
      <c r="CP170" t="str">
        <f ca="1">SUBSTITUTE(CP169,'Formula Name Creation'!$V146,'HB11 Model'!$B146)</f>
        <v>Parameter</v>
      </c>
      <c r="CQ170" t="str">
        <f ca="1">SUBSTITUTE(CQ169,'Formula Name Creation'!$V146,'HB11 Model'!$B146)</f>
        <v>Parameter</v>
      </c>
      <c r="CR170" t="str">
        <f ca="1">SUBSTITUTE(CR169,'Formula Name Creation'!$V146,'HB11 Model'!$B146)</f>
        <v>Parameter</v>
      </c>
      <c r="CS170" t="str">
        <f ca="1">SUBSTITUTE(CS169,'Formula Name Creation'!$V146,'HB11 Model'!$B146)</f>
        <v>Parameter</v>
      </c>
      <c r="CT170" t="str">
        <f ca="1">SUBSTITUTE(CT169,'Formula Name Creation'!$V146,'HB11 Model'!$B146)</f>
        <v>Parameter</v>
      </c>
      <c r="CU170" t="str">
        <f ca="1">SUBSTITUTE(CU169,'Formula Name Creation'!$V146,'HB11 Model'!$B146)</f>
        <v>=PI()*C97*(C96^2-(C96-C98)^2)*C99</v>
      </c>
      <c r="CV170" t="str">
        <f ca="1">SUBSTITUTE(CV169,'Formula Name Creation'!$V146,'HB11 Model'!$B146)</f>
        <v>Parameter</v>
      </c>
      <c r="CW170" t="str">
        <f ca="1">SUBSTITUTE(CW169,'Formula Name Creation'!$V146,'HB11 Model'!$B146)</f>
        <v>=(90.69*C101 + C95 + 13.04*C102*112.32)/10^6</v>
      </c>
      <c r="CX170" t="str">
        <f ca="1">SUBSTITUTE(CX169,'Formula Name Creation'!$V146,'HB11 Model'!$B146)</f>
        <v>0</v>
      </c>
      <c r="CY170" t="str">
        <f ca="1">SUBSTITUTE(CY169,'Formula Name Creation'!$V146,'HB11 Model'!$B146)</f>
        <v>0</v>
      </c>
      <c r="CZ170" t="str">
        <f ca="1">SUBSTITUTE(CZ169,'Formula Name Creation'!$V146,'HB11 Model'!$B146)</f>
        <v>0</v>
      </c>
      <c r="DA170" t="str">
        <f ca="1">SUBSTITUTE(DA169,'Formula Name Creation'!$V146,'HB11 Model'!$B146)</f>
        <v>0</v>
      </c>
      <c r="DB170" t="str">
        <f ca="1">SUBSTITUTE(DB169,'Formula Name Creation'!$V146,'HB11 Model'!$B146)</f>
        <v>0</v>
      </c>
      <c r="DC170" t="str">
        <f ca="1">SUBSTITUTE(DC169,'Formula Name Creation'!$V146,'HB11 Model'!$B146)</f>
        <v>0</v>
      </c>
      <c r="DD170" t="str">
        <f ca="1">SUBSTITUTE(DD169,'Formula Name Creation'!$V146,'HB11 Model'!$B146)</f>
        <v>0</v>
      </c>
      <c r="DE170" t="str">
        <f ca="1">SUBSTITUTE(DE169,'Formula Name Creation'!$V146,'HB11 Model'!$B146)</f>
        <v>0</v>
      </c>
      <c r="DF170" t="str">
        <f ca="1">SUBSTITUTE(DF169,'Formula Name Creation'!$V146,'HB11 Model'!$B146)</f>
        <v>0</v>
      </c>
      <c r="DG170" t="str">
        <f ca="1">SUBSTITUTE(DG169,'Formula Name Creation'!$V146,'HB11 Model'!$B146)</f>
        <v>0</v>
      </c>
      <c r="DH170" t="str">
        <f ca="1">SUBSTITUTE(DH169,'Formula Name Creation'!$V146,'HB11 Model'!$B146)</f>
        <v>0</v>
      </c>
      <c r="DI170" t="str">
        <f ca="1">SUBSTITUTE(DI169,'Formula Name Creation'!$V146,'HB11 Model'!$B146)</f>
        <v>0</v>
      </c>
      <c r="DJ170" t="str">
        <f ca="1">SUBSTITUTE(DJ169,'Formula Name Creation'!$V146,'HB11 Model'!$B146)</f>
        <v>0</v>
      </c>
      <c r="DK170" t="str">
        <f ca="1">SUBSTITUTE(DK169,'Formula Name Creation'!$V146,'HB11 Model'!$B146)</f>
        <v>0</v>
      </c>
      <c r="DL170" t="str">
        <f ca="1">SUBSTITUTE(DL169,'Formula Name Creation'!$V146,'HB11 Model'!$B146)</f>
        <v>0</v>
      </c>
      <c r="DM170" t="str">
        <f ca="1">SUBSTITUTE(DM169,'Formula Name Creation'!$V146,'HB11 Model'!$B146)</f>
        <v>0</v>
      </c>
      <c r="DN170" t="str">
        <f ca="1">SUBSTITUTE(DN169,'Formula Name Creation'!$V146,'HB11 Model'!$B146)</f>
        <v>0</v>
      </c>
      <c r="DO170" t="str">
        <f ca="1">SUBSTITUTE(DO169,'Formula Name Creation'!$V146,'HB11 Model'!$B146)</f>
        <v>0</v>
      </c>
      <c r="DP170" t="str">
        <f ca="1">SUBSTITUTE(DP169,'Formula Name Creation'!$V146,'HB11 Model'!$B146)</f>
        <v>0</v>
      </c>
      <c r="DQ170" t="str">
        <f ca="1">SUBSTITUTE(DQ169,'Formula Name Creation'!$V146,'HB11 Model'!$B146)</f>
        <v>0</v>
      </c>
      <c r="DR170" t="str">
        <f ca="1">SUBSTITUTE(DR169,'Formula Name Creation'!$V146,'HB11 Model'!$B146)</f>
        <v>0</v>
      </c>
      <c r="DS170" t="str">
        <f ca="1">SUBSTITUTE(DS169,'Formula Name Creation'!$V146,'HB11 Model'!$B146)</f>
        <v>0</v>
      </c>
      <c r="DT170" t="str">
        <f ca="1">SUBSTITUTE(DT169,'Formula Name Creation'!$V146,'HB11 Model'!$B146)</f>
        <v>0</v>
      </c>
      <c r="DU170" t="str">
        <f ca="1">SUBSTITUTE(DU169,'Formula Name Creation'!$V146,'HB11 Model'!$B146)</f>
        <v>0</v>
      </c>
      <c r="DV170" t="str">
        <f ca="1">SUBSTITUTE(DV169,'Formula Name Creation'!$V146,'HB11 Model'!$B146)</f>
        <v>0</v>
      </c>
      <c r="DW170" t="str">
        <f ca="1">SUBSTITUTE(DW169,'Formula Name Creation'!$V146,'HB11 Model'!$B146)</f>
        <v>0</v>
      </c>
      <c r="DX170" t="str">
        <f ca="1">SUBSTITUTE(DX169,'Formula Name Creation'!$V146,'HB11 Model'!$B146)</f>
        <v>0</v>
      </c>
      <c r="DY170" t="str">
        <f ca="1">SUBSTITUTE(DY169,'Formula Name Creation'!$V146,'HB11 Model'!$B146)</f>
        <v>0</v>
      </c>
      <c r="DZ170" t="str">
        <f ca="1">SUBSTITUTE(DZ169,'Formula Name Creation'!$V146,'HB11 Model'!$B146)</f>
        <v>0</v>
      </c>
      <c r="EA170" t="str">
        <f ca="1">SUBSTITUTE(EA169,'Formula Name Creation'!$V146,'HB11 Model'!$B146)</f>
        <v>0</v>
      </c>
      <c r="EB170" t="str">
        <f ca="1">SUBSTITUTE(EB169,'Formula Name Creation'!$V146,'HB11 Model'!$B146)</f>
        <v>0</v>
      </c>
      <c r="EC170" t="str">
        <f ca="1">SUBSTITUTE(EC169,'Formula Name Creation'!$V146,'HB11 Model'!$B146)</f>
        <v>0</v>
      </c>
      <c r="ED170" t="str">
        <f ca="1">SUBSTITUTE(ED169,'Formula Name Creation'!$V146,'HB11 Model'!$B146)</f>
        <v>0</v>
      </c>
      <c r="EE170" t="str">
        <f ca="1">SUBSTITUTE(EE169,'Formula Name Creation'!$V146,'HB11 Model'!$B146)</f>
        <v>0</v>
      </c>
      <c r="EF170" t="str">
        <f ca="1">SUBSTITUTE(EF169,'Formula Name Creation'!$V146,'HB11 Model'!$B146)</f>
        <v>0</v>
      </c>
      <c r="EG170" t="str">
        <f ca="1">SUBSTITUTE(EG169,'Formula Name Creation'!$V146,'HB11 Model'!$B146)</f>
        <v>0</v>
      </c>
      <c r="EH170" t="str">
        <f ca="1">SUBSTITUTE(EH169,'Formula Name Creation'!$V146,'HB11 Model'!$B146)</f>
        <v>0</v>
      </c>
      <c r="EI170" t="str">
        <f ca="1">SUBSTITUTE(EI169,'Formula Name Creation'!$V146,'HB11 Model'!$B146)</f>
        <v>0</v>
      </c>
      <c r="EJ170" t="str">
        <f ca="1">SUBSTITUTE(EJ169,'Formula Name Creation'!$V146,'HB11 Model'!$B146)</f>
        <v>0</v>
      </c>
      <c r="EK170" t="str">
        <f ca="1">SUBSTITUTE(EK169,'Formula Name Creation'!$V146,'HB11 Model'!$B146)</f>
        <v>0</v>
      </c>
      <c r="EL170" t="str">
        <f ca="1">SUBSTITUTE(EL169,'Formula Name Creation'!$V146,'HB11 Model'!$B146)</f>
        <v>0</v>
      </c>
      <c r="EM170" t="str">
        <f ca="1">SUBSTITUTE(EM169,'Formula Name Creation'!$V146,'HB11 Model'!$B146)</f>
        <v>0</v>
      </c>
      <c r="EN170" t="str">
        <f ca="1">SUBSTITUTE(EN169,'Formula Name Creation'!$V146,'HB11 Model'!$B146)</f>
        <v>0</v>
      </c>
      <c r="EO170" t="str">
        <f ca="1">SUBSTITUTE(EO169,'Formula Name Creation'!$V146,'HB11 Model'!$B146)</f>
        <v>0</v>
      </c>
      <c r="EP170" t="str">
        <f ca="1">SUBSTITUTE(EP169,'Formula Name Creation'!$V146,'HB11 Model'!$B146)</f>
        <v>0</v>
      </c>
      <c r="EQ170" t="str">
        <f ca="1">SUBSTITUTE(EQ169,'Formula Name Creation'!$V146,'HB11 Model'!$B146)</f>
        <v>0</v>
      </c>
      <c r="ER170" t="str">
        <f ca="1">SUBSTITUTE(ER169,'Formula Name Creation'!$V146,'HB11 Model'!$B146)</f>
        <v>0</v>
      </c>
      <c r="ES170" t="str">
        <f ca="1">SUBSTITUTE(ES169,'Formula Name Creation'!$V146,'HB11 Model'!$B146)</f>
        <v>0</v>
      </c>
      <c r="ET170" t="str">
        <f ca="1">SUBSTITUTE(ET169,'Formula Name Creation'!$V146,'HB11 Model'!$B146)</f>
        <v>0</v>
      </c>
      <c r="EU170">
        <v>144</v>
      </c>
    </row>
    <row r="171" spans="1:151" x14ac:dyDescent="0.25">
      <c r="A171" t="str">
        <f ca="1">SUBSTITUTE(A170,'Formula Name Creation'!$V145,'HB11 Model'!$B145)</f>
        <v>Parameter</v>
      </c>
      <c r="B171" t="str">
        <f ca="1">SUBSTITUTE(B170,'Formula Name Creation'!$V145,'HB11 Model'!$B145)</f>
        <v>Parameter</v>
      </c>
      <c r="C171" t="str">
        <f ca="1">SUBSTITUTE(C170,'Formula Name Creation'!$V145,'HB11 Model'!$B145)</f>
        <v>=(1400*C22*1000)/10^6</v>
      </c>
      <c r="D171" t="str">
        <f ca="1">SUBSTITUTE(D170,'Formula Name Creation'!$V145,'HB11 Model'!$B145)</f>
        <v>Parameter</v>
      </c>
      <c r="E171" t="str">
        <f ca="1">SUBSTITUTE(E170,'Formula Name Creation'!$V145,'HB11 Model'!$B145)</f>
        <v>=C3*C4</v>
      </c>
      <c r="F171" t="str">
        <f ca="1">SUBSTITUTE(F170,'Formula Name Creation'!$V145,'HB11 Model'!$B145)</f>
        <v>=C7/(C6)</v>
      </c>
      <c r="G171" t="str">
        <f ca="1">SUBSTITUTE(G170,'Formula Name Creation'!$V145,'HB11 Model'!$B145)</f>
        <v>=IF(C36=0,C7*C10,C7*C10*C13)</v>
      </c>
      <c r="H171" t="str">
        <f ca="1">SUBSTITUTE(H170,'Formula Name Creation'!$V145,'HB11 Model'!$B145)</f>
        <v>Parameter</v>
      </c>
      <c r="I171" t="str">
        <f ca="1">SUBSTITUTE(I170,'Formula Name Creation'!$V145,'HB11 Model'!$B145)</f>
        <v>Parameter</v>
      </c>
      <c r="J171" t="str">
        <f ca="1">SUBSTITUTE(J170,'Formula Name Creation'!$V145,'HB11 Model'!$B145)</f>
        <v>Parameter</v>
      </c>
      <c r="K171" t="str">
        <f ca="1">SUBSTITUTE(K170,'Formula Name Creation'!$V145,'HB11 Model'!$B145)</f>
        <v>Parameter</v>
      </c>
      <c r="L171" t="str">
        <f ca="1">SUBSTITUTE(L170,'Formula Name Creation'!$V145,'HB11 Model'!$B145)</f>
        <v>Parameter</v>
      </c>
      <c r="M171" t="str">
        <f ca="1">SUBSTITUTE(M170,'Formula Name Creation'!$V145,'HB11 Model'!$B145)</f>
        <v>=C16/C8</v>
      </c>
      <c r="N171" t="str">
        <f ca="1">SUBSTITUTE(N170,'Formula Name Creation'!$V145,'HB11 Model'!$B145)</f>
        <v>=C9*C17</v>
      </c>
      <c r="O171" t="str">
        <f ca="1">SUBSTITUTE(O170,'Formula Name Creation'!$V145,'HB11 Model'!$B145)</f>
        <v>Parameter</v>
      </c>
      <c r="P171" t="str">
        <f ca="1">SUBSTITUTE(P170,'Formula Name Creation'!$V145,'HB11 Model'!$B145)</f>
        <v>Parameter</v>
      </c>
      <c r="Q171" t="str">
        <f ca="1">SUBSTITUTE(Q170,'Formula Name Creation'!$V145,'HB11 Model'!$B145)</f>
        <v>Parameter</v>
      </c>
      <c r="R171" t="str">
        <f ca="1">SUBSTITUTE(R170,'Formula Name Creation'!$V145,'HB11 Model'!$B145)</f>
        <v>=C8+C84+C100</v>
      </c>
      <c r="S171" t="str">
        <f ca="1">SUBSTITUTE(S170,'Formula Name Creation'!$V145,'HB11 Model'!$B145)</f>
        <v>=C20*C19</v>
      </c>
      <c r="T171" t="str">
        <f ca="1">SUBSTITUTE(T170,'Formula Name Creation'!$V145,'HB11 Model'!$B145)</f>
        <v>=C16-C20</v>
      </c>
      <c r="U171" t="str">
        <f ca="1">SUBSTITUTE(U170,'Formula Name Creation'!$V145,'HB11 Model'!$B145)</f>
        <v>=365*24*C14</v>
      </c>
      <c r="V171" t="str">
        <f ca="1">SUBSTITUTE(V170,'Formula Name Creation'!$V145,'HB11 Model'!$B145)</f>
        <v>=C22*C23</v>
      </c>
      <c r="W171" t="str">
        <f ca="1">SUBSTITUTE(W170,'Formula Name Creation'!$V145,'HB11 Model'!$B145)</f>
        <v>=C26/(1-C27)</v>
      </c>
      <c r="X171" t="str">
        <f ca="1">SUBSTITUTE(X170,'Formula Name Creation'!$V145,'HB11 Model'!$B145)</f>
        <v>=C4*C14*365*24*3600</v>
      </c>
      <c r="Y171" t="str">
        <f ca="1">SUBSTITUTE(Y170,'Formula Name Creation'!$V145,'HB11 Model'!$B145)</f>
        <v>Parameter</v>
      </c>
      <c r="Z171" t="str">
        <f ca="1">SUBSTITUTE(Z170,'Formula Name Creation'!$V145,'HB11 Model'!$B145)</f>
        <v>=C29+C37+C40+C48</v>
      </c>
      <c r="AA171" t="str">
        <f ca="1">SUBSTITUTE(AA170,'Formula Name Creation'!$V145,'HB11 Model'!$B145)</f>
        <v>=C30*(C33*C34)/(1000)+C35</v>
      </c>
      <c r="AB171" t="str">
        <f ca="1">SUBSTITUTE(AB170,'Formula Name Creation'!$V145,'HB11 Model'!$B145)</f>
        <v>Parameter</v>
      </c>
      <c r="AC171" t="str">
        <f ca="1">SUBSTITUTE(AC170,'Formula Name Creation'!$V145,'HB11 Model'!$B145)</f>
        <v>Parameter</v>
      </c>
      <c r="AD171" t="str">
        <f ca="1">SUBSTITUTE(AD170,'Formula Name Creation'!$V145,'HB11 Model'!$B145)</f>
        <v>Parameter</v>
      </c>
      <c r="AE171" t="str">
        <f ca="1">SUBSTITUTE(AE170,'Formula Name Creation'!$V145,'HB11 Model'!$B145)</f>
        <v>Parameter</v>
      </c>
      <c r="AF171" t="str">
        <f ca="1">SUBSTITUTE(AF170,'Formula Name Creation'!$V145,'HB11 Model'!$B145)</f>
        <v>Parameter</v>
      </c>
      <c r="AG171" t="str">
        <f ca="1">SUBSTITUTE(AG170,'Formula Name Creation'!$V145,'HB11 Model'!$B145)</f>
        <v>Parameter</v>
      </c>
      <c r="AH171" t="str">
        <f ca="1">SUBSTITUTE(AH170,'Formula Name Creation'!$V145,'HB11 Model'!$B145)</f>
        <v>Parameter</v>
      </c>
      <c r="AI171" t="str">
        <f ca="1">SUBSTITUTE(AI170,'Formula Name Creation'!$V145,'HB11 Model'!$B145)</f>
        <v>=C36*(C38)</v>
      </c>
      <c r="AJ171" t="str">
        <f ca="1">SUBSTITUTE(AJ170,'Formula Name Creation'!$V145,'HB11 Model'!$B145)</f>
        <v>Parameter</v>
      </c>
      <c r="AK171" t="str">
        <f ca="1">SUBSTITUTE(AK170,'Formula Name Creation'!$V145,'HB11 Model'!$B145)</f>
        <v>Parameter</v>
      </c>
      <c r="AL171" t="str">
        <f ca="1">SUBSTITUTE(AL170,'Formula Name Creation'!$V145,'HB11 Model'!$B145)</f>
        <v>=C39*(C41+C42)</v>
      </c>
      <c r="AM171" t="str">
        <f ca="1">SUBSTITUTE(AM170,'Formula Name Creation'!$V145,'HB11 Model'!$B145)</f>
        <v>=0.04+(C31*C32)/(1000)</v>
      </c>
      <c r="AN171" t="str">
        <f ca="1">SUBSTITUTE(AN170,'Formula Name Creation'!$V145,'HB11 Model'!$B145)</f>
        <v>Parameter</v>
      </c>
      <c r="AO171" t="str">
        <f ca="1">SUBSTITUTE(AO170,'Formula Name Creation'!$V145,'HB11 Model'!$B145)</f>
        <v>Parameter</v>
      </c>
      <c r="AP171" t="str">
        <f ca="1">SUBSTITUTE(AP170,'Formula Name Creation'!$V145,'HB11 Model'!$B145)</f>
        <v>Parameter</v>
      </c>
      <c r="AQ171" t="str">
        <f ca="1">SUBSTITUTE(AQ170,'Formula Name Creation'!$V145,'HB11 Model'!$B145)</f>
        <v>Parameter</v>
      </c>
      <c r="AR171" t="e">
        <f ca="1">SUBSTITUTE(AR170,'Formula Name Creation'!$V145,'HB11 Model'!$B145)</f>
        <v>#N/A</v>
      </c>
      <c r="AS171" t="str">
        <f ca="1">SUBSTITUTE(AS170,'Formula Name Creation'!$V145,'HB11 Model'!$B145)</f>
        <v>=C45+C25*(C28)</v>
      </c>
      <c r="AT171" t="str">
        <f ca="1">SUBSTITUTE(AT170,'Formula Name Creation'!$V145,'HB11 Model'!$B145)</f>
        <v>Parameter</v>
      </c>
      <c r="AU171" t="str">
        <f ca="1">SUBSTITUTE(AU170,'Formula Name Creation'!$V145,'HB11 Model'!$B145)</f>
        <v>Parameter</v>
      </c>
      <c r="AV171" t="str">
        <f ca="1">SUBSTITUTE(AV170,'Formula Name Creation'!$V145,'HB11 Model'!$B145)</f>
        <v>Parameter</v>
      </c>
      <c r="AW171" t="str">
        <f ca="1">SUBSTITUTE(AW170,'Formula Name Creation'!$V145,'HB11 Model'!$B145)</f>
        <v>Parameter</v>
      </c>
      <c r="AX171" t="str">
        <f ca="1">SUBSTITUTE(AX170,'Formula Name Creation'!$V145,'HB11 Model'!$B145)</f>
        <v>Parameter</v>
      </c>
      <c r="AY171" t="str">
        <f ca="1">SUBSTITUTE(AY170,'Formula Name Creation'!$V145,'HB11 Model'!$B145)</f>
        <v>Parameter</v>
      </c>
      <c r="AZ171" t="str">
        <f ca="1">SUBSTITUTE(AZ170,'Formula Name Creation'!$V145,'HB11 Model'!$B145)</f>
        <v>Parameter</v>
      </c>
      <c r="BA171" t="str">
        <f ca="1">SUBSTITUTE(BA170,'Formula Name Creation'!$V145,'HB11 Model'!$B145)</f>
        <v>=(C54+C53)/10^6</v>
      </c>
      <c r="BB171" t="str">
        <f ca="1">SUBSTITUTE(BB170,'Formula Name Creation'!$V145,'HB11 Model'!$B145)</f>
        <v>=C4*((C14*24)*3600)*C51</v>
      </c>
      <c r="BC171" t="str">
        <f ca="1">SUBSTITUTE(BC170,'Formula Name Creation'!$V145,'HB11 Model'!$B145)</f>
        <v>Parameter</v>
      </c>
      <c r="BD171" t="str">
        <f ca="1">SUBSTITUTE(BD170,'Formula Name Creation'!$V145,'HB11 Model'!$B145)</f>
        <v>Parameter</v>
      </c>
      <c r="BE171" t="str">
        <f ca="1">SUBSTITUTE(BE170,'Formula Name Creation'!$V145,'HB11 Model'!$B145)</f>
        <v>Parameter</v>
      </c>
      <c r="BF171" t="str">
        <f ca="1">SUBSTITUTE(BF170,'Formula Name Creation'!$V145,'HB11 Model'!$B145)</f>
        <v>Parameter</v>
      </c>
      <c r="BG171" t="str">
        <f ca="1">SUBSTITUTE(BG170,'Formula Name Creation'!$V145,'HB11 Model'!$B145)</f>
        <v>=ROUNDDOWN(C60/C64,0)*C58+C57*C3*C4*ROUNDDOWN(C60/C66,0)+C59+C87*10^6*ROUNDDOWN(C60/C65,0)+C63*C60</v>
      </c>
      <c r="BH171" t="str">
        <f ca="1">SUBSTITUTE(BH170,'Formula Name Creation'!$V145,'HB11 Model'!$B145)</f>
        <v>Parameter</v>
      </c>
      <c r="BI171" t="str">
        <f ca="1">SUBSTITUTE(BI170,'Formula Name Creation'!$V145,'HB11 Model'!$B145)</f>
        <v>=C62*1000*C24</v>
      </c>
      <c r="BJ171" t="str">
        <f ca="1">SUBSTITUTE(BJ170,'Formula Name Creation'!$V145,'HB11 Model'!$B145)</f>
        <v>Parameter</v>
      </c>
      <c r="BK171" t="str">
        <f ca="1">SUBSTITUTE(BK170,'Formula Name Creation'!$V145,'HB11 Model'!$B145)</f>
        <v>Parameter</v>
      </c>
      <c r="BL171" t="str">
        <f ca="1">SUBSTITUTE(BL170,'Formula Name Creation'!$V145,'HB11 Model'!$B145)</f>
        <v>Parameter</v>
      </c>
      <c r="BM171" t="str">
        <f ca="1">SUBSTITUTE(BM170,'Formula Name Creation'!$V145,'HB11 Model'!$B145)</f>
        <v>Parameter</v>
      </c>
      <c r="BN171" t="str">
        <f ca="1">SUBSTITUTE(BN170,'Formula Name Creation'!$V145,'HB11 Model'!$B145)</f>
        <v>Parameter</v>
      </c>
      <c r="BO171" t="str">
        <f ca="1">SUBSTITUTE(BO170,'Formula Name Creation'!$V145,'HB11 Model'!$B145)</f>
        <v>Parameter</v>
      </c>
      <c r="BP171" t="str">
        <f ca="1">SUBSTITUTE(BP170,'Formula Name Creation'!$V145,'HB11 Model'!$B145)</f>
        <v>Parameter</v>
      </c>
      <c r="BQ171" t="str">
        <f ca="1">SUBSTITUTE(BQ170,'Formula Name Creation'!$V145,'HB11 Model'!$B145)</f>
        <v>Parameter</v>
      </c>
      <c r="BR171" t="str">
        <f ca="1">SUBSTITUTE(BR170,'Formula Name Creation'!$V145,'HB11 Model'!$B145)</f>
        <v>Parameter</v>
      </c>
      <c r="BS171" t="str">
        <f ca="1">SUBSTITUTE(BS170,'Formula Name Creation'!$V145,'HB11 Model'!$B145)</f>
        <v>Parameter</v>
      </c>
      <c r="BT171" t="str">
        <f ca="1">SUBSTITUTE(BT170,'Formula Name Creation'!$V145,'HB11 Model'!$B145)</f>
        <v>Parameter</v>
      </c>
      <c r="BU171" t="str">
        <f ca="1">SUBSTITUTE(BU170,'Formula Name Creation'!$V145,'HB11 Model'!$B145)</f>
        <v>=(C67+C68+C69+C70+C71+C72+C74+C73)</v>
      </c>
      <c r="BV171" t="str">
        <f ca="1">SUBSTITUTE(BV170,'Formula Name Creation'!$V145,'HB11 Model'!$B145)</f>
        <v>Parameter</v>
      </c>
      <c r="BW171" t="str">
        <f ca="1">SUBSTITUTE(BW170,'Formula Name Creation'!$V145,'HB11 Model'!$B145)</f>
        <v>Parameter</v>
      </c>
      <c r="BX171" t="str">
        <f ca="1">SUBSTITUTE(BX170,'Formula Name Creation'!$V145,'HB11 Model'!$B145)</f>
        <v>=C77+C75</v>
      </c>
      <c r="BY171" t="str">
        <f ca="1">SUBSTITUTE(BY170,'Formula Name Creation'!$V145,'HB11 Model'!$B145)</f>
        <v>Parameter</v>
      </c>
      <c r="BZ171" t="str">
        <f ca="1">SUBSTITUTE(BZ170,'Formula Name Creation'!$V145,'HB11 Model'!$B145)</f>
        <v>=C79*C75</v>
      </c>
      <c r="CA171" t="str">
        <f ca="1">SUBSTITUTE(CA170,'Formula Name Creation'!$V145,'HB11 Model'!$B145)</f>
        <v>Parameter</v>
      </c>
      <c r="CB171" t="str">
        <f ca="1">SUBSTITUTE(CB170,'Formula Name Creation'!$V145,'HB11 Model'!$B145)</f>
        <v>Parameter</v>
      </c>
      <c r="CC171" t="str">
        <f ca="1">SUBSTITUTE(CC170,'Formula Name Creation'!$V145,'HB11 Model'!$B145)</f>
        <v>Parameter</v>
      </c>
      <c r="CD171" t="str">
        <f ca="1">SUBSTITUTE(CD170,'Formula Name Creation'!$V145,'HB11 Model'!$B145)</f>
        <v>=32*(C9/2605)</v>
      </c>
      <c r="CE171" t="str">
        <f ca="1">SUBSTITUTE(CE170,'Formula Name Creation'!$V145,'HB11 Model'!$B145)</f>
        <v>Parameter</v>
      </c>
      <c r="CF171" t="str">
        <f ca="1">SUBSTITUTE(CF170,'Formula Name Creation'!$V145,'HB11 Model'!$B145)</f>
        <v>Parameter</v>
      </c>
      <c r="CG171" t="str">
        <f ca="1">SUBSTITUTE(CG170,'Formula Name Creation'!$V145,'HB11 Model'!$B145)</f>
        <v>=(C85*C86*C83)/10^6</v>
      </c>
      <c r="CH171" t="str">
        <f ca="1">SUBSTITUTE(CH170,'Formula Name Creation'!$V145,'HB11 Model'!$B145)</f>
        <v>=C9*10^6/C81/C82</v>
      </c>
      <c r="CI171" t="str">
        <f ca="1">SUBSTITUTE(CI170,'Formula Name Creation'!$V145,'HB11 Model'!$B145)</f>
        <v>Parameter</v>
      </c>
      <c r="CJ171" t="str">
        <f ca="1">SUBSTITUTE(CJ170,'Formula Name Creation'!$V145,'HB11 Model'!$B145)</f>
        <v>Parameter</v>
      </c>
      <c r="CK171" t="str">
        <f ca="1">SUBSTITUTE(CK170,'Formula Name Creation'!$V145,'HB11 Model'!$B145)</f>
        <v>Parameter</v>
      </c>
      <c r="CL171" t="str">
        <f ca="1">SUBSTITUTE(CL170,'Formula Name Creation'!$V145,'HB11 Model'!$B145)</f>
        <v>Parameter</v>
      </c>
      <c r="CM171" t="str">
        <f ca="1">SUBSTITUTE(CM170,'Formula Name Creation'!$V145,'HB11 Model'!$B145)</f>
        <v>=C91*C92</v>
      </c>
      <c r="CN171" t="str">
        <f ca="1">SUBSTITUTE(CN170,'Formula Name Creation'!$V145,'HB11 Model'!$B145)</f>
        <v>=C93*7.6*7*52.18</v>
      </c>
      <c r="CO171" t="str">
        <f ca="1">SUBSTITUTE(CO170,'Formula Name Creation'!$V145,'HB11 Model'!$B145)</f>
        <v>Parameter</v>
      </c>
      <c r="CP171" t="str">
        <f ca="1">SUBSTITUTE(CP170,'Formula Name Creation'!$V145,'HB11 Model'!$B145)</f>
        <v>Parameter</v>
      </c>
      <c r="CQ171" t="str">
        <f ca="1">SUBSTITUTE(CQ170,'Formula Name Creation'!$V145,'HB11 Model'!$B145)</f>
        <v>Parameter</v>
      </c>
      <c r="CR171" t="str">
        <f ca="1">SUBSTITUTE(CR170,'Formula Name Creation'!$V145,'HB11 Model'!$B145)</f>
        <v>Parameter</v>
      </c>
      <c r="CS171" t="str">
        <f ca="1">SUBSTITUTE(CS170,'Formula Name Creation'!$V145,'HB11 Model'!$B145)</f>
        <v>Parameter</v>
      </c>
      <c r="CT171" t="str">
        <f ca="1">SUBSTITUTE(CT170,'Formula Name Creation'!$V145,'HB11 Model'!$B145)</f>
        <v>Parameter</v>
      </c>
      <c r="CU171" t="str">
        <f ca="1">SUBSTITUTE(CU170,'Formula Name Creation'!$V145,'HB11 Model'!$B145)</f>
        <v>=PI()*C97*(C96^2-(C96-C98)^2)*C99</v>
      </c>
      <c r="CV171" t="str">
        <f ca="1">SUBSTITUTE(CV170,'Formula Name Creation'!$V145,'HB11 Model'!$B145)</f>
        <v>Parameter</v>
      </c>
      <c r="CW171" t="str">
        <f ca="1">SUBSTITUTE(CW170,'Formula Name Creation'!$V145,'HB11 Model'!$B145)</f>
        <v>=(90.69*C101 + C95 + 13.04*C102*112.32)/10^6</v>
      </c>
      <c r="CX171" t="str">
        <f ca="1">SUBSTITUTE(CX170,'Formula Name Creation'!$V145,'HB11 Model'!$B145)</f>
        <v>0</v>
      </c>
      <c r="CY171" t="str">
        <f ca="1">SUBSTITUTE(CY170,'Formula Name Creation'!$V145,'HB11 Model'!$B145)</f>
        <v>0</v>
      </c>
      <c r="CZ171" t="str">
        <f ca="1">SUBSTITUTE(CZ170,'Formula Name Creation'!$V145,'HB11 Model'!$B145)</f>
        <v>0</v>
      </c>
      <c r="DA171" t="str">
        <f ca="1">SUBSTITUTE(DA170,'Formula Name Creation'!$V145,'HB11 Model'!$B145)</f>
        <v>0</v>
      </c>
      <c r="DB171" t="str">
        <f ca="1">SUBSTITUTE(DB170,'Formula Name Creation'!$V145,'HB11 Model'!$B145)</f>
        <v>0</v>
      </c>
      <c r="DC171" t="str">
        <f ca="1">SUBSTITUTE(DC170,'Formula Name Creation'!$V145,'HB11 Model'!$B145)</f>
        <v>0</v>
      </c>
      <c r="DD171" t="str">
        <f ca="1">SUBSTITUTE(DD170,'Formula Name Creation'!$V145,'HB11 Model'!$B145)</f>
        <v>0</v>
      </c>
      <c r="DE171" t="str">
        <f ca="1">SUBSTITUTE(DE170,'Formula Name Creation'!$V145,'HB11 Model'!$B145)</f>
        <v>0</v>
      </c>
      <c r="DF171" t="str">
        <f ca="1">SUBSTITUTE(DF170,'Formula Name Creation'!$V145,'HB11 Model'!$B145)</f>
        <v>0</v>
      </c>
      <c r="DG171" t="str">
        <f ca="1">SUBSTITUTE(DG170,'Formula Name Creation'!$V145,'HB11 Model'!$B145)</f>
        <v>0</v>
      </c>
      <c r="DH171" t="str">
        <f ca="1">SUBSTITUTE(DH170,'Formula Name Creation'!$V145,'HB11 Model'!$B145)</f>
        <v>0</v>
      </c>
      <c r="DI171" t="str">
        <f ca="1">SUBSTITUTE(DI170,'Formula Name Creation'!$V145,'HB11 Model'!$B145)</f>
        <v>0</v>
      </c>
      <c r="DJ171" t="str">
        <f ca="1">SUBSTITUTE(DJ170,'Formula Name Creation'!$V145,'HB11 Model'!$B145)</f>
        <v>0</v>
      </c>
      <c r="DK171" t="str">
        <f ca="1">SUBSTITUTE(DK170,'Formula Name Creation'!$V145,'HB11 Model'!$B145)</f>
        <v>0</v>
      </c>
      <c r="DL171" t="str">
        <f ca="1">SUBSTITUTE(DL170,'Formula Name Creation'!$V145,'HB11 Model'!$B145)</f>
        <v>0</v>
      </c>
      <c r="DM171" t="str">
        <f ca="1">SUBSTITUTE(DM170,'Formula Name Creation'!$V145,'HB11 Model'!$B145)</f>
        <v>0</v>
      </c>
      <c r="DN171" t="str">
        <f ca="1">SUBSTITUTE(DN170,'Formula Name Creation'!$V145,'HB11 Model'!$B145)</f>
        <v>0</v>
      </c>
      <c r="DO171" t="str">
        <f ca="1">SUBSTITUTE(DO170,'Formula Name Creation'!$V145,'HB11 Model'!$B145)</f>
        <v>0</v>
      </c>
      <c r="DP171" t="str">
        <f ca="1">SUBSTITUTE(DP170,'Formula Name Creation'!$V145,'HB11 Model'!$B145)</f>
        <v>0</v>
      </c>
      <c r="DQ171" t="str">
        <f ca="1">SUBSTITUTE(DQ170,'Formula Name Creation'!$V145,'HB11 Model'!$B145)</f>
        <v>0</v>
      </c>
      <c r="DR171" t="str">
        <f ca="1">SUBSTITUTE(DR170,'Formula Name Creation'!$V145,'HB11 Model'!$B145)</f>
        <v>0</v>
      </c>
      <c r="DS171" t="str">
        <f ca="1">SUBSTITUTE(DS170,'Formula Name Creation'!$V145,'HB11 Model'!$B145)</f>
        <v>0</v>
      </c>
      <c r="DT171" t="str">
        <f ca="1">SUBSTITUTE(DT170,'Formula Name Creation'!$V145,'HB11 Model'!$B145)</f>
        <v>0</v>
      </c>
      <c r="DU171" t="str">
        <f ca="1">SUBSTITUTE(DU170,'Formula Name Creation'!$V145,'HB11 Model'!$B145)</f>
        <v>0</v>
      </c>
      <c r="DV171" t="str">
        <f ca="1">SUBSTITUTE(DV170,'Formula Name Creation'!$V145,'HB11 Model'!$B145)</f>
        <v>0</v>
      </c>
      <c r="DW171" t="str">
        <f ca="1">SUBSTITUTE(DW170,'Formula Name Creation'!$V145,'HB11 Model'!$B145)</f>
        <v>0</v>
      </c>
      <c r="DX171" t="str">
        <f ca="1">SUBSTITUTE(DX170,'Formula Name Creation'!$V145,'HB11 Model'!$B145)</f>
        <v>0</v>
      </c>
      <c r="DY171" t="str">
        <f ca="1">SUBSTITUTE(DY170,'Formula Name Creation'!$V145,'HB11 Model'!$B145)</f>
        <v>0</v>
      </c>
      <c r="DZ171" t="str">
        <f ca="1">SUBSTITUTE(DZ170,'Formula Name Creation'!$V145,'HB11 Model'!$B145)</f>
        <v>0</v>
      </c>
      <c r="EA171" t="str">
        <f ca="1">SUBSTITUTE(EA170,'Formula Name Creation'!$V145,'HB11 Model'!$B145)</f>
        <v>0</v>
      </c>
      <c r="EB171" t="str">
        <f ca="1">SUBSTITUTE(EB170,'Formula Name Creation'!$V145,'HB11 Model'!$B145)</f>
        <v>0</v>
      </c>
      <c r="EC171" t="str">
        <f ca="1">SUBSTITUTE(EC170,'Formula Name Creation'!$V145,'HB11 Model'!$B145)</f>
        <v>0</v>
      </c>
      <c r="ED171" t="str">
        <f ca="1">SUBSTITUTE(ED170,'Formula Name Creation'!$V145,'HB11 Model'!$B145)</f>
        <v>0</v>
      </c>
      <c r="EE171" t="str">
        <f ca="1">SUBSTITUTE(EE170,'Formula Name Creation'!$V145,'HB11 Model'!$B145)</f>
        <v>0</v>
      </c>
      <c r="EF171" t="str">
        <f ca="1">SUBSTITUTE(EF170,'Formula Name Creation'!$V145,'HB11 Model'!$B145)</f>
        <v>0</v>
      </c>
      <c r="EG171" t="str">
        <f ca="1">SUBSTITUTE(EG170,'Formula Name Creation'!$V145,'HB11 Model'!$B145)</f>
        <v>0</v>
      </c>
      <c r="EH171" t="str">
        <f ca="1">SUBSTITUTE(EH170,'Formula Name Creation'!$V145,'HB11 Model'!$B145)</f>
        <v>0</v>
      </c>
      <c r="EI171" t="str">
        <f ca="1">SUBSTITUTE(EI170,'Formula Name Creation'!$V145,'HB11 Model'!$B145)</f>
        <v>0</v>
      </c>
      <c r="EJ171" t="str">
        <f ca="1">SUBSTITUTE(EJ170,'Formula Name Creation'!$V145,'HB11 Model'!$B145)</f>
        <v>0</v>
      </c>
      <c r="EK171" t="str">
        <f ca="1">SUBSTITUTE(EK170,'Formula Name Creation'!$V145,'HB11 Model'!$B145)</f>
        <v>0</v>
      </c>
      <c r="EL171" t="str">
        <f ca="1">SUBSTITUTE(EL170,'Formula Name Creation'!$V145,'HB11 Model'!$B145)</f>
        <v>0</v>
      </c>
      <c r="EM171" t="str">
        <f ca="1">SUBSTITUTE(EM170,'Formula Name Creation'!$V145,'HB11 Model'!$B145)</f>
        <v>0</v>
      </c>
      <c r="EN171" t="str">
        <f ca="1">SUBSTITUTE(EN170,'Formula Name Creation'!$V145,'HB11 Model'!$B145)</f>
        <v>0</v>
      </c>
      <c r="EO171" t="str">
        <f ca="1">SUBSTITUTE(EO170,'Formula Name Creation'!$V145,'HB11 Model'!$B145)</f>
        <v>0</v>
      </c>
      <c r="EP171" t="str">
        <f ca="1">SUBSTITUTE(EP170,'Formula Name Creation'!$V145,'HB11 Model'!$B145)</f>
        <v>0</v>
      </c>
      <c r="EQ171" t="str">
        <f ca="1">SUBSTITUTE(EQ170,'Formula Name Creation'!$V145,'HB11 Model'!$B145)</f>
        <v>0</v>
      </c>
      <c r="ER171" t="str">
        <f ca="1">SUBSTITUTE(ER170,'Formula Name Creation'!$V145,'HB11 Model'!$B145)</f>
        <v>0</v>
      </c>
      <c r="ES171" t="str">
        <f ca="1">SUBSTITUTE(ES170,'Formula Name Creation'!$V145,'HB11 Model'!$B145)</f>
        <v>0</v>
      </c>
      <c r="ET171" t="str">
        <f ca="1">SUBSTITUTE(ET170,'Formula Name Creation'!$V145,'HB11 Model'!$B145)</f>
        <v>0</v>
      </c>
      <c r="EU171">
        <v>143</v>
      </c>
    </row>
    <row r="172" spans="1:151" x14ac:dyDescent="0.25">
      <c r="A172" t="str">
        <f ca="1">SUBSTITUTE(A171,'Formula Name Creation'!$V144,'HB11 Model'!$B144)</f>
        <v>Parameter</v>
      </c>
      <c r="B172" t="str">
        <f ca="1">SUBSTITUTE(B171,'Formula Name Creation'!$V144,'HB11 Model'!$B144)</f>
        <v>Parameter</v>
      </c>
      <c r="C172" t="str">
        <f ca="1">SUBSTITUTE(C171,'Formula Name Creation'!$V144,'HB11 Model'!$B144)</f>
        <v>=(1400*C22*1000)/10^6</v>
      </c>
      <c r="D172" t="str">
        <f ca="1">SUBSTITUTE(D171,'Formula Name Creation'!$V144,'HB11 Model'!$B144)</f>
        <v>Parameter</v>
      </c>
      <c r="E172" t="str">
        <f ca="1">SUBSTITUTE(E171,'Formula Name Creation'!$V144,'HB11 Model'!$B144)</f>
        <v>=C3*C4</v>
      </c>
      <c r="F172" t="str">
        <f ca="1">SUBSTITUTE(F171,'Formula Name Creation'!$V144,'HB11 Model'!$B144)</f>
        <v>=C7/(C6)</v>
      </c>
      <c r="G172" t="str">
        <f ca="1">SUBSTITUTE(G171,'Formula Name Creation'!$V144,'HB11 Model'!$B144)</f>
        <v>=IF(C36=0,C7*C10,C7*C10*C13)</v>
      </c>
      <c r="H172" t="str">
        <f ca="1">SUBSTITUTE(H171,'Formula Name Creation'!$V144,'HB11 Model'!$B144)</f>
        <v>Parameter</v>
      </c>
      <c r="I172" t="str">
        <f ca="1">SUBSTITUTE(I171,'Formula Name Creation'!$V144,'HB11 Model'!$B144)</f>
        <v>Parameter</v>
      </c>
      <c r="J172" t="str">
        <f ca="1">SUBSTITUTE(J171,'Formula Name Creation'!$V144,'HB11 Model'!$B144)</f>
        <v>Parameter</v>
      </c>
      <c r="K172" t="str">
        <f ca="1">SUBSTITUTE(K171,'Formula Name Creation'!$V144,'HB11 Model'!$B144)</f>
        <v>Parameter</v>
      </c>
      <c r="L172" t="str">
        <f ca="1">SUBSTITUTE(L171,'Formula Name Creation'!$V144,'HB11 Model'!$B144)</f>
        <v>Parameter</v>
      </c>
      <c r="M172" t="str">
        <f ca="1">SUBSTITUTE(M171,'Formula Name Creation'!$V144,'HB11 Model'!$B144)</f>
        <v>=C16/C8</v>
      </c>
      <c r="N172" t="str">
        <f ca="1">SUBSTITUTE(N171,'Formula Name Creation'!$V144,'HB11 Model'!$B144)</f>
        <v>=C9*C17</v>
      </c>
      <c r="O172" t="str">
        <f ca="1">SUBSTITUTE(O171,'Formula Name Creation'!$V144,'HB11 Model'!$B144)</f>
        <v>Parameter</v>
      </c>
      <c r="P172" t="str">
        <f ca="1">SUBSTITUTE(P171,'Formula Name Creation'!$V144,'HB11 Model'!$B144)</f>
        <v>Parameter</v>
      </c>
      <c r="Q172" t="str">
        <f ca="1">SUBSTITUTE(Q171,'Formula Name Creation'!$V144,'HB11 Model'!$B144)</f>
        <v>Parameter</v>
      </c>
      <c r="R172" t="str">
        <f ca="1">SUBSTITUTE(R171,'Formula Name Creation'!$V144,'HB11 Model'!$B144)</f>
        <v>=C8+C84+C100</v>
      </c>
      <c r="S172" t="str">
        <f ca="1">SUBSTITUTE(S171,'Formula Name Creation'!$V144,'HB11 Model'!$B144)</f>
        <v>=C20*C19</v>
      </c>
      <c r="T172" t="str">
        <f ca="1">SUBSTITUTE(T171,'Formula Name Creation'!$V144,'HB11 Model'!$B144)</f>
        <v>=C16-C20</v>
      </c>
      <c r="U172" t="str">
        <f ca="1">SUBSTITUTE(U171,'Formula Name Creation'!$V144,'HB11 Model'!$B144)</f>
        <v>=365*24*C14</v>
      </c>
      <c r="V172" t="str">
        <f ca="1">SUBSTITUTE(V171,'Formula Name Creation'!$V144,'HB11 Model'!$B144)</f>
        <v>=C22*C23</v>
      </c>
      <c r="W172" t="str">
        <f ca="1">SUBSTITUTE(W171,'Formula Name Creation'!$V144,'HB11 Model'!$B144)</f>
        <v>=C26/(1-C27)</v>
      </c>
      <c r="X172" t="str">
        <f ca="1">SUBSTITUTE(X171,'Formula Name Creation'!$V144,'HB11 Model'!$B144)</f>
        <v>=C4*C14*365*24*3600</v>
      </c>
      <c r="Y172" t="str">
        <f ca="1">SUBSTITUTE(Y171,'Formula Name Creation'!$V144,'HB11 Model'!$B144)</f>
        <v>Parameter</v>
      </c>
      <c r="Z172" t="str">
        <f ca="1">SUBSTITUTE(Z171,'Formula Name Creation'!$V144,'HB11 Model'!$B144)</f>
        <v>=C29+C37+C40+C48</v>
      </c>
      <c r="AA172" t="str">
        <f ca="1">SUBSTITUTE(AA171,'Formula Name Creation'!$V144,'HB11 Model'!$B144)</f>
        <v>=C30*(C33*C34)/(1000)+C35</v>
      </c>
      <c r="AB172" t="str">
        <f ca="1">SUBSTITUTE(AB171,'Formula Name Creation'!$V144,'HB11 Model'!$B144)</f>
        <v>Parameter</v>
      </c>
      <c r="AC172" t="str">
        <f ca="1">SUBSTITUTE(AC171,'Formula Name Creation'!$V144,'HB11 Model'!$B144)</f>
        <v>Parameter</v>
      </c>
      <c r="AD172" t="str">
        <f ca="1">SUBSTITUTE(AD171,'Formula Name Creation'!$V144,'HB11 Model'!$B144)</f>
        <v>Parameter</v>
      </c>
      <c r="AE172" t="str">
        <f ca="1">SUBSTITUTE(AE171,'Formula Name Creation'!$V144,'HB11 Model'!$B144)</f>
        <v>Parameter</v>
      </c>
      <c r="AF172" t="str">
        <f ca="1">SUBSTITUTE(AF171,'Formula Name Creation'!$V144,'HB11 Model'!$B144)</f>
        <v>Parameter</v>
      </c>
      <c r="AG172" t="str">
        <f ca="1">SUBSTITUTE(AG171,'Formula Name Creation'!$V144,'HB11 Model'!$B144)</f>
        <v>Parameter</v>
      </c>
      <c r="AH172" t="str">
        <f ca="1">SUBSTITUTE(AH171,'Formula Name Creation'!$V144,'HB11 Model'!$B144)</f>
        <v>Parameter</v>
      </c>
      <c r="AI172" t="str">
        <f ca="1">SUBSTITUTE(AI171,'Formula Name Creation'!$V144,'HB11 Model'!$B144)</f>
        <v>=C36*(C38)</v>
      </c>
      <c r="AJ172" t="str">
        <f ca="1">SUBSTITUTE(AJ171,'Formula Name Creation'!$V144,'HB11 Model'!$B144)</f>
        <v>Parameter</v>
      </c>
      <c r="AK172" t="str">
        <f ca="1">SUBSTITUTE(AK171,'Formula Name Creation'!$V144,'HB11 Model'!$B144)</f>
        <v>Parameter</v>
      </c>
      <c r="AL172" t="str">
        <f ca="1">SUBSTITUTE(AL171,'Formula Name Creation'!$V144,'HB11 Model'!$B144)</f>
        <v>=C39*(C41+C42)</v>
      </c>
      <c r="AM172" t="str">
        <f ca="1">SUBSTITUTE(AM171,'Formula Name Creation'!$V144,'HB11 Model'!$B144)</f>
        <v>=0.04+(C31*C32)/(1000)</v>
      </c>
      <c r="AN172" t="str">
        <f ca="1">SUBSTITUTE(AN171,'Formula Name Creation'!$V144,'HB11 Model'!$B144)</f>
        <v>Parameter</v>
      </c>
      <c r="AO172" t="str">
        <f ca="1">SUBSTITUTE(AO171,'Formula Name Creation'!$V144,'HB11 Model'!$B144)</f>
        <v>Parameter</v>
      </c>
      <c r="AP172" t="str">
        <f ca="1">SUBSTITUTE(AP171,'Formula Name Creation'!$V144,'HB11 Model'!$B144)</f>
        <v>Parameter</v>
      </c>
      <c r="AQ172" t="str">
        <f ca="1">SUBSTITUTE(AQ171,'Formula Name Creation'!$V144,'HB11 Model'!$B144)</f>
        <v>Parameter</v>
      </c>
      <c r="AR172" t="e">
        <f ca="1">SUBSTITUTE(AR171,'Formula Name Creation'!$V144,'HB11 Model'!$B144)</f>
        <v>#N/A</v>
      </c>
      <c r="AS172" t="str">
        <f ca="1">SUBSTITUTE(AS171,'Formula Name Creation'!$V144,'HB11 Model'!$B144)</f>
        <v>=C45+C25*(C28)</v>
      </c>
      <c r="AT172" t="str">
        <f ca="1">SUBSTITUTE(AT171,'Formula Name Creation'!$V144,'HB11 Model'!$B144)</f>
        <v>Parameter</v>
      </c>
      <c r="AU172" t="str">
        <f ca="1">SUBSTITUTE(AU171,'Formula Name Creation'!$V144,'HB11 Model'!$B144)</f>
        <v>Parameter</v>
      </c>
      <c r="AV172" t="str">
        <f ca="1">SUBSTITUTE(AV171,'Formula Name Creation'!$V144,'HB11 Model'!$B144)</f>
        <v>Parameter</v>
      </c>
      <c r="AW172" t="str">
        <f ca="1">SUBSTITUTE(AW171,'Formula Name Creation'!$V144,'HB11 Model'!$B144)</f>
        <v>Parameter</v>
      </c>
      <c r="AX172" t="str">
        <f ca="1">SUBSTITUTE(AX171,'Formula Name Creation'!$V144,'HB11 Model'!$B144)</f>
        <v>Parameter</v>
      </c>
      <c r="AY172" t="str">
        <f ca="1">SUBSTITUTE(AY171,'Formula Name Creation'!$V144,'HB11 Model'!$B144)</f>
        <v>Parameter</v>
      </c>
      <c r="AZ172" t="str">
        <f ca="1">SUBSTITUTE(AZ171,'Formula Name Creation'!$V144,'HB11 Model'!$B144)</f>
        <v>Parameter</v>
      </c>
      <c r="BA172" t="str">
        <f ca="1">SUBSTITUTE(BA171,'Formula Name Creation'!$V144,'HB11 Model'!$B144)</f>
        <v>=(C54+C53)/10^6</v>
      </c>
      <c r="BB172" t="str">
        <f ca="1">SUBSTITUTE(BB171,'Formula Name Creation'!$V144,'HB11 Model'!$B144)</f>
        <v>=C4*((C14*24)*3600)*C51</v>
      </c>
      <c r="BC172" t="str">
        <f ca="1">SUBSTITUTE(BC171,'Formula Name Creation'!$V144,'HB11 Model'!$B144)</f>
        <v>Parameter</v>
      </c>
      <c r="BD172" t="str">
        <f ca="1">SUBSTITUTE(BD171,'Formula Name Creation'!$V144,'HB11 Model'!$B144)</f>
        <v>Parameter</v>
      </c>
      <c r="BE172" t="str">
        <f ca="1">SUBSTITUTE(BE171,'Formula Name Creation'!$V144,'HB11 Model'!$B144)</f>
        <v>Parameter</v>
      </c>
      <c r="BF172" t="str">
        <f ca="1">SUBSTITUTE(BF171,'Formula Name Creation'!$V144,'HB11 Model'!$B144)</f>
        <v>Parameter</v>
      </c>
      <c r="BG172" t="str">
        <f ca="1">SUBSTITUTE(BG171,'Formula Name Creation'!$V144,'HB11 Model'!$B144)</f>
        <v>=ROUNDDOWN(C60/C64,0)*C58+C57*C3*C4*ROUNDDOWN(C60/C66,0)+C59+C87*10^6*ROUNDDOWN(C60/C65,0)+C63*C60</v>
      </c>
      <c r="BH172" t="str">
        <f ca="1">SUBSTITUTE(BH171,'Formula Name Creation'!$V144,'HB11 Model'!$B144)</f>
        <v>Parameter</v>
      </c>
      <c r="BI172" t="str">
        <f ca="1">SUBSTITUTE(BI171,'Formula Name Creation'!$V144,'HB11 Model'!$B144)</f>
        <v>=C62*1000*C24</v>
      </c>
      <c r="BJ172" t="str">
        <f ca="1">SUBSTITUTE(BJ171,'Formula Name Creation'!$V144,'HB11 Model'!$B144)</f>
        <v>Parameter</v>
      </c>
      <c r="BK172" t="str">
        <f ca="1">SUBSTITUTE(BK171,'Formula Name Creation'!$V144,'HB11 Model'!$B144)</f>
        <v>Parameter</v>
      </c>
      <c r="BL172" t="str">
        <f ca="1">SUBSTITUTE(BL171,'Formula Name Creation'!$V144,'HB11 Model'!$B144)</f>
        <v>Parameter</v>
      </c>
      <c r="BM172" t="str">
        <f ca="1">SUBSTITUTE(BM171,'Formula Name Creation'!$V144,'HB11 Model'!$B144)</f>
        <v>Parameter</v>
      </c>
      <c r="BN172" t="str">
        <f ca="1">SUBSTITUTE(BN171,'Formula Name Creation'!$V144,'HB11 Model'!$B144)</f>
        <v>Parameter</v>
      </c>
      <c r="BO172" t="str">
        <f ca="1">SUBSTITUTE(BO171,'Formula Name Creation'!$V144,'HB11 Model'!$B144)</f>
        <v>Parameter</v>
      </c>
      <c r="BP172" t="str">
        <f ca="1">SUBSTITUTE(BP171,'Formula Name Creation'!$V144,'HB11 Model'!$B144)</f>
        <v>Parameter</v>
      </c>
      <c r="BQ172" t="str">
        <f ca="1">SUBSTITUTE(BQ171,'Formula Name Creation'!$V144,'HB11 Model'!$B144)</f>
        <v>Parameter</v>
      </c>
      <c r="BR172" t="str">
        <f ca="1">SUBSTITUTE(BR171,'Formula Name Creation'!$V144,'HB11 Model'!$B144)</f>
        <v>Parameter</v>
      </c>
      <c r="BS172" t="str">
        <f ca="1">SUBSTITUTE(BS171,'Formula Name Creation'!$V144,'HB11 Model'!$B144)</f>
        <v>Parameter</v>
      </c>
      <c r="BT172" t="str">
        <f ca="1">SUBSTITUTE(BT171,'Formula Name Creation'!$V144,'HB11 Model'!$B144)</f>
        <v>Parameter</v>
      </c>
      <c r="BU172" t="str">
        <f ca="1">SUBSTITUTE(BU171,'Formula Name Creation'!$V144,'HB11 Model'!$B144)</f>
        <v>=(C67+C68+C69+C70+C71+C72+C74+C73)</v>
      </c>
      <c r="BV172" t="str">
        <f ca="1">SUBSTITUTE(BV171,'Formula Name Creation'!$V144,'HB11 Model'!$B144)</f>
        <v>Parameter</v>
      </c>
      <c r="BW172" t="str">
        <f ca="1">SUBSTITUTE(BW171,'Formula Name Creation'!$V144,'HB11 Model'!$B144)</f>
        <v>Parameter</v>
      </c>
      <c r="BX172" t="str">
        <f ca="1">SUBSTITUTE(BX171,'Formula Name Creation'!$V144,'HB11 Model'!$B144)</f>
        <v>=C77+C75</v>
      </c>
      <c r="BY172" t="str">
        <f ca="1">SUBSTITUTE(BY171,'Formula Name Creation'!$V144,'HB11 Model'!$B144)</f>
        <v>Parameter</v>
      </c>
      <c r="BZ172" t="str">
        <f ca="1">SUBSTITUTE(BZ171,'Formula Name Creation'!$V144,'HB11 Model'!$B144)</f>
        <v>=C79*C75</v>
      </c>
      <c r="CA172" t="str">
        <f ca="1">SUBSTITUTE(CA171,'Formula Name Creation'!$V144,'HB11 Model'!$B144)</f>
        <v>Parameter</v>
      </c>
      <c r="CB172" t="str">
        <f ca="1">SUBSTITUTE(CB171,'Formula Name Creation'!$V144,'HB11 Model'!$B144)</f>
        <v>Parameter</v>
      </c>
      <c r="CC172" t="str">
        <f ca="1">SUBSTITUTE(CC171,'Formula Name Creation'!$V144,'HB11 Model'!$B144)</f>
        <v>Parameter</v>
      </c>
      <c r="CD172" t="str">
        <f ca="1">SUBSTITUTE(CD171,'Formula Name Creation'!$V144,'HB11 Model'!$B144)</f>
        <v>=32*(C9/2605)</v>
      </c>
      <c r="CE172" t="str">
        <f ca="1">SUBSTITUTE(CE171,'Formula Name Creation'!$V144,'HB11 Model'!$B144)</f>
        <v>Parameter</v>
      </c>
      <c r="CF172" t="str">
        <f ca="1">SUBSTITUTE(CF171,'Formula Name Creation'!$V144,'HB11 Model'!$B144)</f>
        <v>Parameter</v>
      </c>
      <c r="CG172" t="str">
        <f ca="1">SUBSTITUTE(CG171,'Formula Name Creation'!$V144,'HB11 Model'!$B144)</f>
        <v>=(C85*C86*C83)/10^6</v>
      </c>
      <c r="CH172" t="str">
        <f ca="1">SUBSTITUTE(CH171,'Formula Name Creation'!$V144,'HB11 Model'!$B144)</f>
        <v>=C9*10^6/C81/C82</v>
      </c>
      <c r="CI172" t="str">
        <f ca="1">SUBSTITUTE(CI171,'Formula Name Creation'!$V144,'HB11 Model'!$B144)</f>
        <v>Parameter</v>
      </c>
      <c r="CJ172" t="str">
        <f ca="1">SUBSTITUTE(CJ171,'Formula Name Creation'!$V144,'HB11 Model'!$B144)</f>
        <v>Parameter</v>
      </c>
      <c r="CK172" t="str">
        <f ca="1">SUBSTITUTE(CK171,'Formula Name Creation'!$V144,'HB11 Model'!$B144)</f>
        <v>Parameter</v>
      </c>
      <c r="CL172" t="str">
        <f ca="1">SUBSTITUTE(CL171,'Formula Name Creation'!$V144,'HB11 Model'!$B144)</f>
        <v>Parameter</v>
      </c>
      <c r="CM172" t="str">
        <f ca="1">SUBSTITUTE(CM171,'Formula Name Creation'!$V144,'HB11 Model'!$B144)</f>
        <v>=C91*C92</v>
      </c>
      <c r="CN172" t="str">
        <f ca="1">SUBSTITUTE(CN171,'Formula Name Creation'!$V144,'HB11 Model'!$B144)</f>
        <v>=C93*7.6*7*52.18</v>
      </c>
      <c r="CO172" t="str">
        <f ca="1">SUBSTITUTE(CO171,'Formula Name Creation'!$V144,'HB11 Model'!$B144)</f>
        <v>Parameter</v>
      </c>
      <c r="CP172" t="str">
        <f ca="1">SUBSTITUTE(CP171,'Formula Name Creation'!$V144,'HB11 Model'!$B144)</f>
        <v>Parameter</v>
      </c>
      <c r="CQ172" t="str">
        <f ca="1">SUBSTITUTE(CQ171,'Formula Name Creation'!$V144,'HB11 Model'!$B144)</f>
        <v>Parameter</v>
      </c>
      <c r="CR172" t="str">
        <f ca="1">SUBSTITUTE(CR171,'Formula Name Creation'!$V144,'HB11 Model'!$B144)</f>
        <v>Parameter</v>
      </c>
      <c r="CS172" t="str">
        <f ca="1">SUBSTITUTE(CS171,'Formula Name Creation'!$V144,'HB11 Model'!$B144)</f>
        <v>Parameter</v>
      </c>
      <c r="CT172" t="str">
        <f ca="1">SUBSTITUTE(CT171,'Formula Name Creation'!$V144,'HB11 Model'!$B144)</f>
        <v>Parameter</v>
      </c>
      <c r="CU172" t="str">
        <f ca="1">SUBSTITUTE(CU171,'Formula Name Creation'!$V144,'HB11 Model'!$B144)</f>
        <v>=PI()*C97*(C96^2-(C96-C98)^2)*C99</v>
      </c>
      <c r="CV172" t="str">
        <f ca="1">SUBSTITUTE(CV171,'Formula Name Creation'!$V144,'HB11 Model'!$B144)</f>
        <v>Parameter</v>
      </c>
      <c r="CW172" t="str">
        <f ca="1">SUBSTITUTE(CW171,'Formula Name Creation'!$V144,'HB11 Model'!$B144)</f>
        <v>=(90.69*C101 + C95 + 13.04*C102*112.32)/10^6</v>
      </c>
      <c r="CX172" t="str">
        <f ca="1">SUBSTITUTE(CX171,'Formula Name Creation'!$V144,'HB11 Model'!$B144)</f>
        <v>0</v>
      </c>
      <c r="CY172" t="str">
        <f ca="1">SUBSTITUTE(CY171,'Formula Name Creation'!$V144,'HB11 Model'!$B144)</f>
        <v>0</v>
      </c>
      <c r="CZ172" t="str">
        <f ca="1">SUBSTITUTE(CZ171,'Formula Name Creation'!$V144,'HB11 Model'!$B144)</f>
        <v>0</v>
      </c>
      <c r="DA172" t="str">
        <f ca="1">SUBSTITUTE(DA171,'Formula Name Creation'!$V144,'HB11 Model'!$B144)</f>
        <v>0</v>
      </c>
      <c r="DB172" t="str">
        <f ca="1">SUBSTITUTE(DB171,'Formula Name Creation'!$V144,'HB11 Model'!$B144)</f>
        <v>0</v>
      </c>
      <c r="DC172" t="str">
        <f ca="1">SUBSTITUTE(DC171,'Formula Name Creation'!$V144,'HB11 Model'!$B144)</f>
        <v>0</v>
      </c>
      <c r="DD172" t="str">
        <f ca="1">SUBSTITUTE(DD171,'Formula Name Creation'!$V144,'HB11 Model'!$B144)</f>
        <v>0</v>
      </c>
      <c r="DE172" t="str">
        <f ca="1">SUBSTITUTE(DE171,'Formula Name Creation'!$V144,'HB11 Model'!$B144)</f>
        <v>0</v>
      </c>
      <c r="DF172" t="str">
        <f ca="1">SUBSTITUTE(DF171,'Formula Name Creation'!$V144,'HB11 Model'!$B144)</f>
        <v>0</v>
      </c>
      <c r="DG172" t="str">
        <f ca="1">SUBSTITUTE(DG171,'Formula Name Creation'!$V144,'HB11 Model'!$B144)</f>
        <v>0</v>
      </c>
      <c r="DH172" t="str">
        <f ca="1">SUBSTITUTE(DH171,'Formula Name Creation'!$V144,'HB11 Model'!$B144)</f>
        <v>0</v>
      </c>
      <c r="DI172" t="str">
        <f ca="1">SUBSTITUTE(DI171,'Formula Name Creation'!$V144,'HB11 Model'!$B144)</f>
        <v>0</v>
      </c>
      <c r="DJ172" t="str">
        <f ca="1">SUBSTITUTE(DJ171,'Formula Name Creation'!$V144,'HB11 Model'!$B144)</f>
        <v>0</v>
      </c>
      <c r="DK172" t="str">
        <f ca="1">SUBSTITUTE(DK171,'Formula Name Creation'!$V144,'HB11 Model'!$B144)</f>
        <v>0</v>
      </c>
      <c r="DL172" t="str">
        <f ca="1">SUBSTITUTE(DL171,'Formula Name Creation'!$V144,'HB11 Model'!$B144)</f>
        <v>0</v>
      </c>
      <c r="DM172" t="str">
        <f ca="1">SUBSTITUTE(DM171,'Formula Name Creation'!$V144,'HB11 Model'!$B144)</f>
        <v>0</v>
      </c>
      <c r="DN172" t="str">
        <f ca="1">SUBSTITUTE(DN171,'Formula Name Creation'!$V144,'HB11 Model'!$B144)</f>
        <v>0</v>
      </c>
      <c r="DO172" t="str">
        <f ca="1">SUBSTITUTE(DO171,'Formula Name Creation'!$V144,'HB11 Model'!$B144)</f>
        <v>0</v>
      </c>
      <c r="DP172" t="str">
        <f ca="1">SUBSTITUTE(DP171,'Formula Name Creation'!$V144,'HB11 Model'!$B144)</f>
        <v>0</v>
      </c>
      <c r="DQ172" t="str">
        <f ca="1">SUBSTITUTE(DQ171,'Formula Name Creation'!$V144,'HB11 Model'!$B144)</f>
        <v>0</v>
      </c>
      <c r="DR172" t="str">
        <f ca="1">SUBSTITUTE(DR171,'Formula Name Creation'!$V144,'HB11 Model'!$B144)</f>
        <v>0</v>
      </c>
      <c r="DS172" t="str">
        <f ca="1">SUBSTITUTE(DS171,'Formula Name Creation'!$V144,'HB11 Model'!$B144)</f>
        <v>0</v>
      </c>
      <c r="DT172" t="str">
        <f ca="1">SUBSTITUTE(DT171,'Formula Name Creation'!$V144,'HB11 Model'!$B144)</f>
        <v>0</v>
      </c>
      <c r="DU172" t="str">
        <f ca="1">SUBSTITUTE(DU171,'Formula Name Creation'!$V144,'HB11 Model'!$B144)</f>
        <v>0</v>
      </c>
      <c r="DV172" t="str">
        <f ca="1">SUBSTITUTE(DV171,'Formula Name Creation'!$V144,'HB11 Model'!$B144)</f>
        <v>0</v>
      </c>
      <c r="DW172" t="str">
        <f ca="1">SUBSTITUTE(DW171,'Formula Name Creation'!$V144,'HB11 Model'!$B144)</f>
        <v>0</v>
      </c>
      <c r="DX172" t="str">
        <f ca="1">SUBSTITUTE(DX171,'Formula Name Creation'!$V144,'HB11 Model'!$B144)</f>
        <v>0</v>
      </c>
      <c r="DY172" t="str">
        <f ca="1">SUBSTITUTE(DY171,'Formula Name Creation'!$V144,'HB11 Model'!$B144)</f>
        <v>0</v>
      </c>
      <c r="DZ172" t="str">
        <f ca="1">SUBSTITUTE(DZ171,'Formula Name Creation'!$V144,'HB11 Model'!$B144)</f>
        <v>0</v>
      </c>
      <c r="EA172" t="str">
        <f ca="1">SUBSTITUTE(EA171,'Formula Name Creation'!$V144,'HB11 Model'!$B144)</f>
        <v>0</v>
      </c>
      <c r="EB172" t="str">
        <f ca="1">SUBSTITUTE(EB171,'Formula Name Creation'!$V144,'HB11 Model'!$B144)</f>
        <v>0</v>
      </c>
      <c r="EC172" t="str">
        <f ca="1">SUBSTITUTE(EC171,'Formula Name Creation'!$V144,'HB11 Model'!$B144)</f>
        <v>0</v>
      </c>
      <c r="ED172" t="str">
        <f ca="1">SUBSTITUTE(ED171,'Formula Name Creation'!$V144,'HB11 Model'!$B144)</f>
        <v>0</v>
      </c>
      <c r="EE172" t="str">
        <f ca="1">SUBSTITUTE(EE171,'Formula Name Creation'!$V144,'HB11 Model'!$B144)</f>
        <v>0</v>
      </c>
      <c r="EF172" t="str">
        <f ca="1">SUBSTITUTE(EF171,'Formula Name Creation'!$V144,'HB11 Model'!$B144)</f>
        <v>0</v>
      </c>
      <c r="EG172" t="str">
        <f ca="1">SUBSTITUTE(EG171,'Formula Name Creation'!$V144,'HB11 Model'!$B144)</f>
        <v>0</v>
      </c>
      <c r="EH172" t="str">
        <f ca="1">SUBSTITUTE(EH171,'Formula Name Creation'!$V144,'HB11 Model'!$B144)</f>
        <v>0</v>
      </c>
      <c r="EI172" t="str">
        <f ca="1">SUBSTITUTE(EI171,'Formula Name Creation'!$V144,'HB11 Model'!$B144)</f>
        <v>0</v>
      </c>
      <c r="EJ172" t="str">
        <f ca="1">SUBSTITUTE(EJ171,'Formula Name Creation'!$V144,'HB11 Model'!$B144)</f>
        <v>0</v>
      </c>
      <c r="EK172" t="str">
        <f ca="1">SUBSTITUTE(EK171,'Formula Name Creation'!$V144,'HB11 Model'!$B144)</f>
        <v>0</v>
      </c>
      <c r="EL172" t="str">
        <f ca="1">SUBSTITUTE(EL171,'Formula Name Creation'!$V144,'HB11 Model'!$B144)</f>
        <v>0</v>
      </c>
      <c r="EM172" t="str">
        <f ca="1">SUBSTITUTE(EM171,'Formula Name Creation'!$V144,'HB11 Model'!$B144)</f>
        <v>0</v>
      </c>
      <c r="EN172" t="str">
        <f ca="1">SUBSTITUTE(EN171,'Formula Name Creation'!$V144,'HB11 Model'!$B144)</f>
        <v>0</v>
      </c>
      <c r="EO172" t="str">
        <f ca="1">SUBSTITUTE(EO171,'Formula Name Creation'!$V144,'HB11 Model'!$B144)</f>
        <v>0</v>
      </c>
      <c r="EP172" t="str">
        <f ca="1">SUBSTITUTE(EP171,'Formula Name Creation'!$V144,'HB11 Model'!$B144)</f>
        <v>0</v>
      </c>
      <c r="EQ172" t="str">
        <f ca="1">SUBSTITUTE(EQ171,'Formula Name Creation'!$V144,'HB11 Model'!$B144)</f>
        <v>0</v>
      </c>
      <c r="ER172" t="str">
        <f ca="1">SUBSTITUTE(ER171,'Formula Name Creation'!$V144,'HB11 Model'!$B144)</f>
        <v>0</v>
      </c>
      <c r="ES172" t="str">
        <f ca="1">SUBSTITUTE(ES171,'Formula Name Creation'!$V144,'HB11 Model'!$B144)</f>
        <v>0</v>
      </c>
      <c r="ET172" t="str">
        <f ca="1">SUBSTITUTE(ET171,'Formula Name Creation'!$V144,'HB11 Model'!$B144)</f>
        <v>0</v>
      </c>
      <c r="EU172">
        <v>142</v>
      </c>
    </row>
    <row r="173" spans="1:151" x14ac:dyDescent="0.25">
      <c r="A173" t="str">
        <f ca="1">SUBSTITUTE(A172,'Formula Name Creation'!$V143,'HB11 Model'!$B143)</f>
        <v>Parameter</v>
      </c>
      <c r="B173" t="str">
        <f ca="1">SUBSTITUTE(B172,'Formula Name Creation'!$V143,'HB11 Model'!$B143)</f>
        <v>Parameter</v>
      </c>
      <c r="C173" t="str">
        <f ca="1">SUBSTITUTE(C172,'Formula Name Creation'!$V143,'HB11 Model'!$B143)</f>
        <v>=(1400*C22*1000)/10^6</v>
      </c>
      <c r="D173" t="str">
        <f ca="1">SUBSTITUTE(D172,'Formula Name Creation'!$V143,'HB11 Model'!$B143)</f>
        <v>Parameter</v>
      </c>
      <c r="E173" t="str">
        <f ca="1">SUBSTITUTE(E172,'Formula Name Creation'!$V143,'HB11 Model'!$B143)</f>
        <v>=C3*C4</v>
      </c>
      <c r="F173" t="str">
        <f ca="1">SUBSTITUTE(F172,'Formula Name Creation'!$V143,'HB11 Model'!$B143)</f>
        <v>=C7/(C6)</v>
      </c>
      <c r="G173" t="str">
        <f ca="1">SUBSTITUTE(G172,'Formula Name Creation'!$V143,'HB11 Model'!$B143)</f>
        <v>=IF(C36=0,C7*C10,C7*C10*C13)</v>
      </c>
      <c r="H173" t="str">
        <f ca="1">SUBSTITUTE(H172,'Formula Name Creation'!$V143,'HB11 Model'!$B143)</f>
        <v>Parameter</v>
      </c>
      <c r="I173" t="str">
        <f ca="1">SUBSTITUTE(I172,'Formula Name Creation'!$V143,'HB11 Model'!$B143)</f>
        <v>Parameter</v>
      </c>
      <c r="J173" t="str">
        <f ca="1">SUBSTITUTE(J172,'Formula Name Creation'!$V143,'HB11 Model'!$B143)</f>
        <v>Parameter</v>
      </c>
      <c r="K173" t="str">
        <f ca="1">SUBSTITUTE(K172,'Formula Name Creation'!$V143,'HB11 Model'!$B143)</f>
        <v>Parameter</v>
      </c>
      <c r="L173" t="str">
        <f ca="1">SUBSTITUTE(L172,'Formula Name Creation'!$V143,'HB11 Model'!$B143)</f>
        <v>Parameter</v>
      </c>
      <c r="M173" t="str">
        <f ca="1">SUBSTITUTE(M172,'Formula Name Creation'!$V143,'HB11 Model'!$B143)</f>
        <v>=C16/C8</v>
      </c>
      <c r="N173" t="str">
        <f ca="1">SUBSTITUTE(N172,'Formula Name Creation'!$V143,'HB11 Model'!$B143)</f>
        <v>=C9*C17</v>
      </c>
      <c r="O173" t="str">
        <f ca="1">SUBSTITUTE(O172,'Formula Name Creation'!$V143,'HB11 Model'!$B143)</f>
        <v>Parameter</v>
      </c>
      <c r="P173" t="str">
        <f ca="1">SUBSTITUTE(P172,'Formula Name Creation'!$V143,'HB11 Model'!$B143)</f>
        <v>Parameter</v>
      </c>
      <c r="Q173" t="str">
        <f ca="1">SUBSTITUTE(Q172,'Formula Name Creation'!$V143,'HB11 Model'!$B143)</f>
        <v>Parameter</v>
      </c>
      <c r="R173" t="str">
        <f ca="1">SUBSTITUTE(R172,'Formula Name Creation'!$V143,'HB11 Model'!$B143)</f>
        <v>=C8+C84+C100</v>
      </c>
      <c r="S173" t="str">
        <f ca="1">SUBSTITUTE(S172,'Formula Name Creation'!$V143,'HB11 Model'!$B143)</f>
        <v>=C20*C19</v>
      </c>
      <c r="T173" t="str">
        <f ca="1">SUBSTITUTE(T172,'Formula Name Creation'!$V143,'HB11 Model'!$B143)</f>
        <v>=C16-C20</v>
      </c>
      <c r="U173" t="str">
        <f ca="1">SUBSTITUTE(U172,'Formula Name Creation'!$V143,'HB11 Model'!$B143)</f>
        <v>=365*24*C14</v>
      </c>
      <c r="V173" t="str">
        <f ca="1">SUBSTITUTE(V172,'Formula Name Creation'!$V143,'HB11 Model'!$B143)</f>
        <v>=C22*C23</v>
      </c>
      <c r="W173" t="str">
        <f ca="1">SUBSTITUTE(W172,'Formula Name Creation'!$V143,'HB11 Model'!$B143)</f>
        <v>=C26/(1-C27)</v>
      </c>
      <c r="X173" t="str">
        <f ca="1">SUBSTITUTE(X172,'Formula Name Creation'!$V143,'HB11 Model'!$B143)</f>
        <v>=C4*C14*365*24*3600</v>
      </c>
      <c r="Y173" t="str">
        <f ca="1">SUBSTITUTE(Y172,'Formula Name Creation'!$V143,'HB11 Model'!$B143)</f>
        <v>Parameter</v>
      </c>
      <c r="Z173" t="str">
        <f ca="1">SUBSTITUTE(Z172,'Formula Name Creation'!$V143,'HB11 Model'!$B143)</f>
        <v>=C29+C37+C40+C48</v>
      </c>
      <c r="AA173" t="str">
        <f ca="1">SUBSTITUTE(AA172,'Formula Name Creation'!$V143,'HB11 Model'!$B143)</f>
        <v>=C30*(C33*C34)/(1000)+C35</v>
      </c>
      <c r="AB173" t="str">
        <f ca="1">SUBSTITUTE(AB172,'Formula Name Creation'!$V143,'HB11 Model'!$B143)</f>
        <v>Parameter</v>
      </c>
      <c r="AC173" t="str">
        <f ca="1">SUBSTITUTE(AC172,'Formula Name Creation'!$V143,'HB11 Model'!$B143)</f>
        <v>Parameter</v>
      </c>
      <c r="AD173" t="str">
        <f ca="1">SUBSTITUTE(AD172,'Formula Name Creation'!$V143,'HB11 Model'!$B143)</f>
        <v>Parameter</v>
      </c>
      <c r="AE173" t="str">
        <f ca="1">SUBSTITUTE(AE172,'Formula Name Creation'!$V143,'HB11 Model'!$B143)</f>
        <v>Parameter</v>
      </c>
      <c r="AF173" t="str">
        <f ca="1">SUBSTITUTE(AF172,'Formula Name Creation'!$V143,'HB11 Model'!$B143)</f>
        <v>Parameter</v>
      </c>
      <c r="AG173" t="str">
        <f ca="1">SUBSTITUTE(AG172,'Formula Name Creation'!$V143,'HB11 Model'!$B143)</f>
        <v>Parameter</v>
      </c>
      <c r="AH173" t="str">
        <f ca="1">SUBSTITUTE(AH172,'Formula Name Creation'!$V143,'HB11 Model'!$B143)</f>
        <v>Parameter</v>
      </c>
      <c r="AI173" t="str">
        <f ca="1">SUBSTITUTE(AI172,'Formula Name Creation'!$V143,'HB11 Model'!$B143)</f>
        <v>=C36*(C38)</v>
      </c>
      <c r="AJ173" t="str">
        <f ca="1">SUBSTITUTE(AJ172,'Formula Name Creation'!$V143,'HB11 Model'!$B143)</f>
        <v>Parameter</v>
      </c>
      <c r="AK173" t="str">
        <f ca="1">SUBSTITUTE(AK172,'Formula Name Creation'!$V143,'HB11 Model'!$B143)</f>
        <v>Parameter</v>
      </c>
      <c r="AL173" t="str">
        <f ca="1">SUBSTITUTE(AL172,'Formula Name Creation'!$V143,'HB11 Model'!$B143)</f>
        <v>=C39*(C41+C42)</v>
      </c>
      <c r="AM173" t="str">
        <f ca="1">SUBSTITUTE(AM172,'Formula Name Creation'!$V143,'HB11 Model'!$B143)</f>
        <v>=0.04+(C31*C32)/(1000)</v>
      </c>
      <c r="AN173" t="str">
        <f ca="1">SUBSTITUTE(AN172,'Formula Name Creation'!$V143,'HB11 Model'!$B143)</f>
        <v>Parameter</v>
      </c>
      <c r="AO173" t="str">
        <f ca="1">SUBSTITUTE(AO172,'Formula Name Creation'!$V143,'HB11 Model'!$B143)</f>
        <v>Parameter</v>
      </c>
      <c r="AP173" t="str">
        <f ca="1">SUBSTITUTE(AP172,'Formula Name Creation'!$V143,'HB11 Model'!$B143)</f>
        <v>Parameter</v>
      </c>
      <c r="AQ173" t="str">
        <f ca="1">SUBSTITUTE(AQ172,'Formula Name Creation'!$V143,'HB11 Model'!$B143)</f>
        <v>Parameter</v>
      </c>
      <c r="AR173" t="e">
        <f ca="1">SUBSTITUTE(AR172,'Formula Name Creation'!$V143,'HB11 Model'!$B143)</f>
        <v>#N/A</v>
      </c>
      <c r="AS173" t="str">
        <f ca="1">SUBSTITUTE(AS172,'Formula Name Creation'!$V143,'HB11 Model'!$B143)</f>
        <v>=C45+C25*(C28)</v>
      </c>
      <c r="AT173" t="str">
        <f ca="1">SUBSTITUTE(AT172,'Formula Name Creation'!$V143,'HB11 Model'!$B143)</f>
        <v>Parameter</v>
      </c>
      <c r="AU173" t="str">
        <f ca="1">SUBSTITUTE(AU172,'Formula Name Creation'!$V143,'HB11 Model'!$B143)</f>
        <v>Parameter</v>
      </c>
      <c r="AV173" t="str">
        <f ca="1">SUBSTITUTE(AV172,'Formula Name Creation'!$V143,'HB11 Model'!$B143)</f>
        <v>Parameter</v>
      </c>
      <c r="AW173" t="str">
        <f ca="1">SUBSTITUTE(AW172,'Formula Name Creation'!$V143,'HB11 Model'!$B143)</f>
        <v>Parameter</v>
      </c>
      <c r="AX173" t="str">
        <f ca="1">SUBSTITUTE(AX172,'Formula Name Creation'!$V143,'HB11 Model'!$B143)</f>
        <v>Parameter</v>
      </c>
      <c r="AY173" t="str">
        <f ca="1">SUBSTITUTE(AY172,'Formula Name Creation'!$V143,'HB11 Model'!$B143)</f>
        <v>Parameter</v>
      </c>
      <c r="AZ173" t="str">
        <f ca="1">SUBSTITUTE(AZ172,'Formula Name Creation'!$V143,'HB11 Model'!$B143)</f>
        <v>Parameter</v>
      </c>
      <c r="BA173" t="str">
        <f ca="1">SUBSTITUTE(BA172,'Formula Name Creation'!$V143,'HB11 Model'!$B143)</f>
        <v>=(C54+C53)/10^6</v>
      </c>
      <c r="BB173" t="str">
        <f ca="1">SUBSTITUTE(BB172,'Formula Name Creation'!$V143,'HB11 Model'!$B143)</f>
        <v>=C4*((C14*24)*3600)*C51</v>
      </c>
      <c r="BC173" t="str">
        <f ca="1">SUBSTITUTE(BC172,'Formula Name Creation'!$V143,'HB11 Model'!$B143)</f>
        <v>Parameter</v>
      </c>
      <c r="BD173" t="str">
        <f ca="1">SUBSTITUTE(BD172,'Formula Name Creation'!$V143,'HB11 Model'!$B143)</f>
        <v>Parameter</v>
      </c>
      <c r="BE173" t="str">
        <f ca="1">SUBSTITUTE(BE172,'Formula Name Creation'!$V143,'HB11 Model'!$B143)</f>
        <v>Parameter</v>
      </c>
      <c r="BF173" t="str">
        <f ca="1">SUBSTITUTE(BF172,'Formula Name Creation'!$V143,'HB11 Model'!$B143)</f>
        <v>Parameter</v>
      </c>
      <c r="BG173" t="str">
        <f ca="1">SUBSTITUTE(BG172,'Formula Name Creation'!$V143,'HB11 Model'!$B143)</f>
        <v>=ROUNDDOWN(C60/C64,0)*C58+C57*C3*C4*ROUNDDOWN(C60/C66,0)+C59+C87*10^6*ROUNDDOWN(C60/C65,0)+C63*C60</v>
      </c>
      <c r="BH173" t="str">
        <f ca="1">SUBSTITUTE(BH172,'Formula Name Creation'!$V143,'HB11 Model'!$B143)</f>
        <v>Parameter</v>
      </c>
      <c r="BI173" t="str">
        <f ca="1">SUBSTITUTE(BI172,'Formula Name Creation'!$V143,'HB11 Model'!$B143)</f>
        <v>=C62*1000*C24</v>
      </c>
      <c r="BJ173" t="str">
        <f ca="1">SUBSTITUTE(BJ172,'Formula Name Creation'!$V143,'HB11 Model'!$B143)</f>
        <v>Parameter</v>
      </c>
      <c r="BK173" t="str">
        <f ca="1">SUBSTITUTE(BK172,'Formula Name Creation'!$V143,'HB11 Model'!$B143)</f>
        <v>Parameter</v>
      </c>
      <c r="BL173" t="str">
        <f ca="1">SUBSTITUTE(BL172,'Formula Name Creation'!$V143,'HB11 Model'!$B143)</f>
        <v>Parameter</v>
      </c>
      <c r="BM173" t="str">
        <f ca="1">SUBSTITUTE(BM172,'Formula Name Creation'!$V143,'HB11 Model'!$B143)</f>
        <v>Parameter</v>
      </c>
      <c r="BN173" t="str">
        <f ca="1">SUBSTITUTE(BN172,'Formula Name Creation'!$V143,'HB11 Model'!$B143)</f>
        <v>Parameter</v>
      </c>
      <c r="BO173" t="str">
        <f ca="1">SUBSTITUTE(BO172,'Formula Name Creation'!$V143,'HB11 Model'!$B143)</f>
        <v>Parameter</v>
      </c>
      <c r="BP173" t="str">
        <f ca="1">SUBSTITUTE(BP172,'Formula Name Creation'!$V143,'HB11 Model'!$B143)</f>
        <v>Parameter</v>
      </c>
      <c r="BQ173" t="str">
        <f ca="1">SUBSTITUTE(BQ172,'Formula Name Creation'!$V143,'HB11 Model'!$B143)</f>
        <v>Parameter</v>
      </c>
      <c r="BR173" t="str">
        <f ca="1">SUBSTITUTE(BR172,'Formula Name Creation'!$V143,'HB11 Model'!$B143)</f>
        <v>Parameter</v>
      </c>
      <c r="BS173" t="str">
        <f ca="1">SUBSTITUTE(BS172,'Formula Name Creation'!$V143,'HB11 Model'!$B143)</f>
        <v>Parameter</v>
      </c>
      <c r="BT173" t="str">
        <f ca="1">SUBSTITUTE(BT172,'Formula Name Creation'!$V143,'HB11 Model'!$B143)</f>
        <v>Parameter</v>
      </c>
      <c r="BU173" t="str">
        <f ca="1">SUBSTITUTE(BU172,'Formula Name Creation'!$V143,'HB11 Model'!$B143)</f>
        <v>=(C67+C68+C69+C70+C71+C72+C74+C73)</v>
      </c>
      <c r="BV173" t="str">
        <f ca="1">SUBSTITUTE(BV172,'Formula Name Creation'!$V143,'HB11 Model'!$B143)</f>
        <v>Parameter</v>
      </c>
      <c r="BW173" t="str">
        <f ca="1">SUBSTITUTE(BW172,'Formula Name Creation'!$V143,'HB11 Model'!$B143)</f>
        <v>Parameter</v>
      </c>
      <c r="BX173" t="str">
        <f ca="1">SUBSTITUTE(BX172,'Formula Name Creation'!$V143,'HB11 Model'!$B143)</f>
        <v>=C77+C75</v>
      </c>
      <c r="BY173" t="str">
        <f ca="1">SUBSTITUTE(BY172,'Formula Name Creation'!$V143,'HB11 Model'!$B143)</f>
        <v>Parameter</v>
      </c>
      <c r="BZ173" t="str">
        <f ca="1">SUBSTITUTE(BZ172,'Formula Name Creation'!$V143,'HB11 Model'!$B143)</f>
        <v>=C79*C75</v>
      </c>
      <c r="CA173" t="str">
        <f ca="1">SUBSTITUTE(CA172,'Formula Name Creation'!$V143,'HB11 Model'!$B143)</f>
        <v>Parameter</v>
      </c>
      <c r="CB173" t="str">
        <f ca="1">SUBSTITUTE(CB172,'Formula Name Creation'!$V143,'HB11 Model'!$B143)</f>
        <v>Parameter</v>
      </c>
      <c r="CC173" t="str">
        <f ca="1">SUBSTITUTE(CC172,'Formula Name Creation'!$V143,'HB11 Model'!$B143)</f>
        <v>Parameter</v>
      </c>
      <c r="CD173" t="str">
        <f ca="1">SUBSTITUTE(CD172,'Formula Name Creation'!$V143,'HB11 Model'!$B143)</f>
        <v>=32*(C9/2605)</v>
      </c>
      <c r="CE173" t="str">
        <f ca="1">SUBSTITUTE(CE172,'Formula Name Creation'!$V143,'HB11 Model'!$B143)</f>
        <v>Parameter</v>
      </c>
      <c r="CF173" t="str">
        <f ca="1">SUBSTITUTE(CF172,'Formula Name Creation'!$V143,'HB11 Model'!$B143)</f>
        <v>Parameter</v>
      </c>
      <c r="CG173" t="str">
        <f ca="1">SUBSTITUTE(CG172,'Formula Name Creation'!$V143,'HB11 Model'!$B143)</f>
        <v>=(C85*C86*C83)/10^6</v>
      </c>
      <c r="CH173" t="str">
        <f ca="1">SUBSTITUTE(CH172,'Formula Name Creation'!$V143,'HB11 Model'!$B143)</f>
        <v>=C9*10^6/C81/C82</v>
      </c>
      <c r="CI173" t="str">
        <f ca="1">SUBSTITUTE(CI172,'Formula Name Creation'!$V143,'HB11 Model'!$B143)</f>
        <v>Parameter</v>
      </c>
      <c r="CJ173" t="str">
        <f ca="1">SUBSTITUTE(CJ172,'Formula Name Creation'!$V143,'HB11 Model'!$B143)</f>
        <v>Parameter</v>
      </c>
      <c r="CK173" t="str">
        <f ca="1">SUBSTITUTE(CK172,'Formula Name Creation'!$V143,'HB11 Model'!$B143)</f>
        <v>Parameter</v>
      </c>
      <c r="CL173" t="str">
        <f ca="1">SUBSTITUTE(CL172,'Formula Name Creation'!$V143,'HB11 Model'!$B143)</f>
        <v>Parameter</v>
      </c>
      <c r="CM173" t="str">
        <f ca="1">SUBSTITUTE(CM172,'Formula Name Creation'!$V143,'HB11 Model'!$B143)</f>
        <v>=C91*C92</v>
      </c>
      <c r="CN173" t="str">
        <f ca="1">SUBSTITUTE(CN172,'Formula Name Creation'!$V143,'HB11 Model'!$B143)</f>
        <v>=C93*7.6*7*52.18</v>
      </c>
      <c r="CO173" t="str">
        <f ca="1">SUBSTITUTE(CO172,'Formula Name Creation'!$V143,'HB11 Model'!$B143)</f>
        <v>Parameter</v>
      </c>
      <c r="CP173" t="str">
        <f ca="1">SUBSTITUTE(CP172,'Formula Name Creation'!$V143,'HB11 Model'!$B143)</f>
        <v>Parameter</v>
      </c>
      <c r="CQ173" t="str">
        <f ca="1">SUBSTITUTE(CQ172,'Formula Name Creation'!$V143,'HB11 Model'!$B143)</f>
        <v>Parameter</v>
      </c>
      <c r="CR173" t="str">
        <f ca="1">SUBSTITUTE(CR172,'Formula Name Creation'!$V143,'HB11 Model'!$B143)</f>
        <v>Parameter</v>
      </c>
      <c r="CS173" t="str">
        <f ca="1">SUBSTITUTE(CS172,'Formula Name Creation'!$V143,'HB11 Model'!$B143)</f>
        <v>Parameter</v>
      </c>
      <c r="CT173" t="str">
        <f ca="1">SUBSTITUTE(CT172,'Formula Name Creation'!$V143,'HB11 Model'!$B143)</f>
        <v>Parameter</v>
      </c>
      <c r="CU173" t="str">
        <f ca="1">SUBSTITUTE(CU172,'Formula Name Creation'!$V143,'HB11 Model'!$B143)</f>
        <v>=PI()*C97*(C96^2-(C96-C98)^2)*C99</v>
      </c>
      <c r="CV173" t="str">
        <f ca="1">SUBSTITUTE(CV172,'Formula Name Creation'!$V143,'HB11 Model'!$B143)</f>
        <v>Parameter</v>
      </c>
      <c r="CW173" t="str">
        <f ca="1">SUBSTITUTE(CW172,'Formula Name Creation'!$V143,'HB11 Model'!$B143)</f>
        <v>=(90.69*C101 + C95 + 13.04*C102*112.32)/10^6</v>
      </c>
      <c r="CX173" t="str">
        <f ca="1">SUBSTITUTE(CX172,'Formula Name Creation'!$V143,'HB11 Model'!$B143)</f>
        <v>0</v>
      </c>
      <c r="CY173" t="str">
        <f ca="1">SUBSTITUTE(CY172,'Formula Name Creation'!$V143,'HB11 Model'!$B143)</f>
        <v>0</v>
      </c>
      <c r="CZ173" t="str">
        <f ca="1">SUBSTITUTE(CZ172,'Formula Name Creation'!$V143,'HB11 Model'!$B143)</f>
        <v>0</v>
      </c>
      <c r="DA173" t="str">
        <f ca="1">SUBSTITUTE(DA172,'Formula Name Creation'!$V143,'HB11 Model'!$B143)</f>
        <v>0</v>
      </c>
      <c r="DB173" t="str">
        <f ca="1">SUBSTITUTE(DB172,'Formula Name Creation'!$V143,'HB11 Model'!$B143)</f>
        <v>0</v>
      </c>
      <c r="DC173" t="str">
        <f ca="1">SUBSTITUTE(DC172,'Formula Name Creation'!$V143,'HB11 Model'!$B143)</f>
        <v>0</v>
      </c>
      <c r="DD173" t="str">
        <f ca="1">SUBSTITUTE(DD172,'Formula Name Creation'!$V143,'HB11 Model'!$B143)</f>
        <v>0</v>
      </c>
      <c r="DE173" t="str">
        <f ca="1">SUBSTITUTE(DE172,'Formula Name Creation'!$V143,'HB11 Model'!$B143)</f>
        <v>0</v>
      </c>
      <c r="DF173" t="str">
        <f ca="1">SUBSTITUTE(DF172,'Formula Name Creation'!$V143,'HB11 Model'!$B143)</f>
        <v>0</v>
      </c>
      <c r="DG173" t="str">
        <f ca="1">SUBSTITUTE(DG172,'Formula Name Creation'!$V143,'HB11 Model'!$B143)</f>
        <v>0</v>
      </c>
      <c r="DH173" t="str">
        <f ca="1">SUBSTITUTE(DH172,'Formula Name Creation'!$V143,'HB11 Model'!$B143)</f>
        <v>0</v>
      </c>
      <c r="DI173" t="str">
        <f ca="1">SUBSTITUTE(DI172,'Formula Name Creation'!$V143,'HB11 Model'!$B143)</f>
        <v>0</v>
      </c>
      <c r="DJ173" t="str">
        <f ca="1">SUBSTITUTE(DJ172,'Formula Name Creation'!$V143,'HB11 Model'!$B143)</f>
        <v>0</v>
      </c>
      <c r="DK173" t="str">
        <f ca="1">SUBSTITUTE(DK172,'Formula Name Creation'!$V143,'HB11 Model'!$B143)</f>
        <v>0</v>
      </c>
      <c r="DL173" t="str">
        <f ca="1">SUBSTITUTE(DL172,'Formula Name Creation'!$V143,'HB11 Model'!$B143)</f>
        <v>0</v>
      </c>
      <c r="DM173" t="str">
        <f ca="1">SUBSTITUTE(DM172,'Formula Name Creation'!$V143,'HB11 Model'!$B143)</f>
        <v>0</v>
      </c>
      <c r="DN173" t="str">
        <f ca="1">SUBSTITUTE(DN172,'Formula Name Creation'!$V143,'HB11 Model'!$B143)</f>
        <v>0</v>
      </c>
      <c r="DO173" t="str">
        <f ca="1">SUBSTITUTE(DO172,'Formula Name Creation'!$V143,'HB11 Model'!$B143)</f>
        <v>0</v>
      </c>
      <c r="DP173" t="str">
        <f ca="1">SUBSTITUTE(DP172,'Formula Name Creation'!$V143,'HB11 Model'!$B143)</f>
        <v>0</v>
      </c>
      <c r="DQ173" t="str">
        <f ca="1">SUBSTITUTE(DQ172,'Formula Name Creation'!$V143,'HB11 Model'!$B143)</f>
        <v>0</v>
      </c>
      <c r="DR173" t="str">
        <f ca="1">SUBSTITUTE(DR172,'Formula Name Creation'!$V143,'HB11 Model'!$B143)</f>
        <v>0</v>
      </c>
      <c r="DS173" t="str">
        <f ca="1">SUBSTITUTE(DS172,'Formula Name Creation'!$V143,'HB11 Model'!$B143)</f>
        <v>0</v>
      </c>
      <c r="DT173" t="str">
        <f ca="1">SUBSTITUTE(DT172,'Formula Name Creation'!$V143,'HB11 Model'!$B143)</f>
        <v>0</v>
      </c>
      <c r="DU173" t="str">
        <f ca="1">SUBSTITUTE(DU172,'Formula Name Creation'!$V143,'HB11 Model'!$B143)</f>
        <v>0</v>
      </c>
      <c r="DV173" t="str">
        <f ca="1">SUBSTITUTE(DV172,'Formula Name Creation'!$V143,'HB11 Model'!$B143)</f>
        <v>0</v>
      </c>
      <c r="DW173" t="str">
        <f ca="1">SUBSTITUTE(DW172,'Formula Name Creation'!$V143,'HB11 Model'!$B143)</f>
        <v>0</v>
      </c>
      <c r="DX173" t="str">
        <f ca="1">SUBSTITUTE(DX172,'Formula Name Creation'!$V143,'HB11 Model'!$B143)</f>
        <v>0</v>
      </c>
      <c r="DY173" t="str">
        <f ca="1">SUBSTITUTE(DY172,'Formula Name Creation'!$V143,'HB11 Model'!$B143)</f>
        <v>0</v>
      </c>
      <c r="DZ173" t="str">
        <f ca="1">SUBSTITUTE(DZ172,'Formula Name Creation'!$V143,'HB11 Model'!$B143)</f>
        <v>0</v>
      </c>
      <c r="EA173" t="str">
        <f ca="1">SUBSTITUTE(EA172,'Formula Name Creation'!$V143,'HB11 Model'!$B143)</f>
        <v>0</v>
      </c>
      <c r="EB173" t="str">
        <f ca="1">SUBSTITUTE(EB172,'Formula Name Creation'!$V143,'HB11 Model'!$B143)</f>
        <v>0</v>
      </c>
      <c r="EC173" t="str">
        <f ca="1">SUBSTITUTE(EC172,'Formula Name Creation'!$V143,'HB11 Model'!$B143)</f>
        <v>0</v>
      </c>
      <c r="ED173" t="str">
        <f ca="1">SUBSTITUTE(ED172,'Formula Name Creation'!$V143,'HB11 Model'!$B143)</f>
        <v>0</v>
      </c>
      <c r="EE173" t="str">
        <f ca="1">SUBSTITUTE(EE172,'Formula Name Creation'!$V143,'HB11 Model'!$B143)</f>
        <v>0</v>
      </c>
      <c r="EF173" t="str">
        <f ca="1">SUBSTITUTE(EF172,'Formula Name Creation'!$V143,'HB11 Model'!$B143)</f>
        <v>0</v>
      </c>
      <c r="EG173" t="str">
        <f ca="1">SUBSTITUTE(EG172,'Formula Name Creation'!$V143,'HB11 Model'!$B143)</f>
        <v>0</v>
      </c>
      <c r="EH173" t="str">
        <f ca="1">SUBSTITUTE(EH172,'Formula Name Creation'!$V143,'HB11 Model'!$B143)</f>
        <v>0</v>
      </c>
      <c r="EI173" t="str">
        <f ca="1">SUBSTITUTE(EI172,'Formula Name Creation'!$V143,'HB11 Model'!$B143)</f>
        <v>0</v>
      </c>
      <c r="EJ173" t="str">
        <f ca="1">SUBSTITUTE(EJ172,'Formula Name Creation'!$V143,'HB11 Model'!$B143)</f>
        <v>0</v>
      </c>
      <c r="EK173" t="str">
        <f ca="1">SUBSTITUTE(EK172,'Formula Name Creation'!$V143,'HB11 Model'!$B143)</f>
        <v>0</v>
      </c>
      <c r="EL173" t="str">
        <f ca="1">SUBSTITUTE(EL172,'Formula Name Creation'!$V143,'HB11 Model'!$B143)</f>
        <v>0</v>
      </c>
      <c r="EM173" t="str">
        <f ca="1">SUBSTITUTE(EM172,'Formula Name Creation'!$V143,'HB11 Model'!$B143)</f>
        <v>0</v>
      </c>
      <c r="EN173" t="str">
        <f ca="1">SUBSTITUTE(EN172,'Formula Name Creation'!$V143,'HB11 Model'!$B143)</f>
        <v>0</v>
      </c>
      <c r="EO173" t="str">
        <f ca="1">SUBSTITUTE(EO172,'Formula Name Creation'!$V143,'HB11 Model'!$B143)</f>
        <v>0</v>
      </c>
      <c r="EP173" t="str">
        <f ca="1">SUBSTITUTE(EP172,'Formula Name Creation'!$V143,'HB11 Model'!$B143)</f>
        <v>0</v>
      </c>
      <c r="EQ173" t="str">
        <f ca="1">SUBSTITUTE(EQ172,'Formula Name Creation'!$V143,'HB11 Model'!$B143)</f>
        <v>0</v>
      </c>
      <c r="ER173" t="str">
        <f ca="1">SUBSTITUTE(ER172,'Formula Name Creation'!$V143,'HB11 Model'!$B143)</f>
        <v>0</v>
      </c>
      <c r="ES173" t="str">
        <f ca="1">SUBSTITUTE(ES172,'Formula Name Creation'!$V143,'HB11 Model'!$B143)</f>
        <v>0</v>
      </c>
      <c r="ET173" t="str">
        <f ca="1">SUBSTITUTE(ET172,'Formula Name Creation'!$V143,'HB11 Model'!$B143)</f>
        <v>0</v>
      </c>
      <c r="EU173">
        <v>141</v>
      </c>
    </row>
    <row r="174" spans="1:151" x14ac:dyDescent="0.25">
      <c r="A174" t="str">
        <f ca="1">SUBSTITUTE(A173,'Formula Name Creation'!$V142,'HB11 Model'!$B142)</f>
        <v>Parameter</v>
      </c>
      <c r="B174" t="str">
        <f ca="1">SUBSTITUTE(B173,'Formula Name Creation'!$V142,'HB11 Model'!$B142)</f>
        <v>Parameter</v>
      </c>
      <c r="C174" t="str">
        <f ca="1">SUBSTITUTE(C173,'Formula Name Creation'!$V142,'HB11 Model'!$B142)</f>
        <v>=(1400*C22*1000)/10^6</v>
      </c>
      <c r="D174" t="str">
        <f ca="1">SUBSTITUTE(D173,'Formula Name Creation'!$V142,'HB11 Model'!$B142)</f>
        <v>Parameter</v>
      </c>
      <c r="E174" t="str">
        <f ca="1">SUBSTITUTE(E173,'Formula Name Creation'!$V142,'HB11 Model'!$B142)</f>
        <v>=C3*C4</v>
      </c>
      <c r="F174" t="str">
        <f ca="1">SUBSTITUTE(F173,'Formula Name Creation'!$V142,'HB11 Model'!$B142)</f>
        <v>=C7/(C6)</v>
      </c>
      <c r="G174" t="str">
        <f ca="1">SUBSTITUTE(G173,'Formula Name Creation'!$V142,'HB11 Model'!$B142)</f>
        <v>=IF(C36=0,C7*C10,C7*C10*C13)</v>
      </c>
      <c r="H174" t="str">
        <f ca="1">SUBSTITUTE(H173,'Formula Name Creation'!$V142,'HB11 Model'!$B142)</f>
        <v>Parameter</v>
      </c>
      <c r="I174" t="str">
        <f ca="1">SUBSTITUTE(I173,'Formula Name Creation'!$V142,'HB11 Model'!$B142)</f>
        <v>Parameter</v>
      </c>
      <c r="J174" t="str">
        <f ca="1">SUBSTITUTE(J173,'Formula Name Creation'!$V142,'HB11 Model'!$B142)</f>
        <v>Parameter</v>
      </c>
      <c r="K174" t="str">
        <f ca="1">SUBSTITUTE(K173,'Formula Name Creation'!$V142,'HB11 Model'!$B142)</f>
        <v>Parameter</v>
      </c>
      <c r="L174" t="str">
        <f ca="1">SUBSTITUTE(L173,'Formula Name Creation'!$V142,'HB11 Model'!$B142)</f>
        <v>Parameter</v>
      </c>
      <c r="M174" t="str">
        <f ca="1">SUBSTITUTE(M173,'Formula Name Creation'!$V142,'HB11 Model'!$B142)</f>
        <v>=C16/C8</v>
      </c>
      <c r="N174" t="str">
        <f ca="1">SUBSTITUTE(N173,'Formula Name Creation'!$V142,'HB11 Model'!$B142)</f>
        <v>=C9*C17</v>
      </c>
      <c r="O174" t="str">
        <f ca="1">SUBSTITUTE(O173,'Formula Name Creation'!$V142,'HB11 Model'!$B142)</f>
        <v>Parameter</v>
      </c>
      <c r="P174" t="str">
        <f ca="1">SUBSTITUTE(P173,'Formula Name Creation'!$V142,'HB11 Model'!$B142)</f>
        <v>Parameter</v>
      </c>
      <c r="Q174" t="str">
        <f ca="1">SUBSTITUTE(Q173,'Formula Name Creation'!$V142,'HB11 Model'!$B142)</f>
        <v>Parameter</v>
      </c>
      <c r="R174" t="str">
        <f ca="1">SUBSTITUTE(R173,'Formula Name Creation'!$V142,'HB11 Model'!$B142)</f>
        <v>=C8+C84+C100</v>
      </c>
      <c r="S174" t="str">
        <f ca="1">SUBSTITUTE(S173,'Formula Name Creation'!$V142,'HB11 Model'!$B142)</f>
        <v>=C20*C19</v>
      </c>
      <c r="T174" t="str">
        <f ca="1">SUBSTITUTE(T173,'Formula Name Creation'!$V142,'HB11 Model'!$B142)</f>
        <v>=C16-C20</v>
      </c>
      <c r="U174" t="str">
        <f ca="1">SUBSTITUTE(U173,'Formula Name Creation'!$V142,'HB11 Model'!$B142)</f>
        <v>=365*24*C14</v>
      </c>
      <c r="V174" t="str">
        <f ca="1">SUBSTITUTE(V173,'Formula Name Creation'!$V142,'HB11 Model'!$B142)</f>
        <v>=C22*C23</v>
      </c>
      <c r="W174" t="str">
        <f ca="1">SUBSTITUTE(W173,'Formula Name Creation'!$V142,'HB11 Model'!$B142)</f>
        <v>=C26/(1-C27)</v>
      </c>
      <c r="X174" t="str">
        <f ca="1">SUBSTITUTE(X173,'Formula Name Creation'!$V142,'HB11 Model'!$B142)</f>
        <v>=C4*C14*365*24*3600</v>
      </c>
      <c r="Y174" t="str">
        <f ca="1">SUBSTITUTE(Y173,'Formula Name Creation'!$V142,'HB11 Model'!$B142)</f>
        <v>Parameter</v>
      </c>
      <c r="Z174" t="str">
        <f ca="1">SUBSTITUTE(Z173,'Formula Name Creation'!$V142,'HB11 Model'!$B142)</f>
        <v>=C29+C37+C40+C48</v>
      </c>
      <c r="AA174" t="str">
        <f ca="1">SUBSTITUTE(AA173,'Formula Name Creation'!$V142,'HB11 Model'!$B142)</f>
        <v>=C30*(C33*C34)/(1000)+C35</v>
      </c>
      <c r="AB174" t="str">
        <f ca="1">SUBSTITUTE(AB173,'Formula Name Creation'!$V142,'HB11 Model'!$B142)</f>
        <v>Parameter</v>
      </c>
      <c r="AC174" t="str">
        <f ca="1">SUBSTITUTE(AC173,'Formula Name Creation'!$V142,'HB11 Model'!$B142)</f>
        <v>Parameter</v>
      </c>
      <c r="AD174" t="str">
        <f ca="1">SUBSTITUTE(AD173,'Formula Name Creation'!$V142,'HB11 Model'!$B142)</f>
        <v>Parameter</v>
      </c>
      <c r="AE174" t="str">
        <f ca="1">SUBSTITUTE(AE173,'Formula Name Creation'!$V142,'HB11 Model'!$B142)</f>
        <v>Parameter</v>
      </c>
      <c r="AF174" t="str">
        <f ca="1">SUBSTITUTE(AF173,'Formula Name Creation'!$V142,'HB11 Model'!$B142)</f>
        <v>Parameter</v>
      </c>
      <c r="AG174" t="str">
        <f ca="1">SUBSTITUTE(AG173,'Formula Name Creation'!$V142,'HB11 Model'!$B142)</f>
        <v>Parameter</v>
      </c>
      <c r="AH174" t="str">
        <f ca="1">SUBSTITUTE(AH173,'Formula Name Creation'!$V142,'HB11 Model'!$B142)</f>
        <v>Parameter</v>
      </c>
      <c r="AI174" t="str">
        <f ca="1">SUBSTITUTE(AI173,'Formula Name Creation'!$V142,'HB11 Model'!$B142)</f>
        <v>=C36*(C38)</v>
      </c>
      <c r="AJ174" t="str">
        <f ca="1">SUBSTITUTE(AJ173,'Formula Name Creation'!$V142,'HB11 Model'!$B142)</f>
        <v>Parameter</v>
      </c>
      <c r="AK174" t="str">
        <f ca="1">SUBSTITUTE(AK173,'Formula Name Creation'!$V142,'HB11 Model'!$B142)</f>
        <v>Parameter</v>
      </c>
      <c r="AL174" t="str">
        <f ca="1">SUBSTITUTE(AL173,'Formula Name Creation'!$V142,'HB11 Model'!$B142)</f>
        <v>=C39*(C41+C42)</v>
      </c>
      <c r="AM174" t="str">
        <f ca="1">SUBSTITUTE(AM173,'Formula Name Creation'!$V142,'HB11 Model'!$B142)</f>
        <v>=0.04+(C31*C32)/(1000)</v>
      </c>
      <c r="AN174" t="str">
        <f ca="1">SUBSTITUTE(AN173,'Formula Name Creation'!$V142,'HB11 Model'!$B142)</f>
        <v>Parameter</v>
      </c>
      <c r="AO174" t="str">
        <f ca="1">SUBSTITUTE(AO173,'Formula Name Creation'!$V142,'HB11 Model'!$B142)</f>
        <v>Parameter</v>
      </c>
      <c r="AP174" t="str">
        <f ca="1">SUBSTITUTE(AP173,'Formula Name Creation'!$V142,'HB11 Model'!$B142)</f>
        <v>Parameter</v>
      </c>
      <c r="AQ174" t="str">
        <f ca="1">SUBSTITUTE(AQ173,'Formula Name Creation'!$V142,'HB11 Model'!$B142)</f>
        <v>Parameter</v>
      </c>
      <c r="AR174" t="e">
        <f ca="1">SUBSTITUTE(AR173,'Formula Name Creation'!$V142,'HB11 Model'!$B142)</f>
        <v>#N/A</v>
      </c>
      <c r="AS174" t="str">
        <f ca="1">SUBSTITUTE(AS173,'Formula Name Creation'!$V142,'HB11 Model'!$B142)</f>
        <v>=C45+C25*(C28)</v>
      </c>
      <c r="AT174" t="str">
        <f ca="1">SUBSTITUTE(AT173,'Formula Name Creation'!$V142,'HB11 Model'!$B142)</f>
        <v>Parameter</v>
      </c>
      <c r="AU174" t="str">
        <f ca="1">SUBSTITUTE(AU173,'Formula Name Creation'!$V142,'HB11 Model'!$B142)</f>
        <v>Parameter</v>
      </c>
      <c r="AV174" t="str">
        <f ca="1">SUBSTITUTE(AV173,'Formula Name Creation'!$V142,'HB11 Model'!$B142)</f>
        <v>Parameter</v>
      </c>
      <c r="AW174" t="str">
        <f ca="1">SUBSTITUTE(AW173,'Formula Name Creation'!$V142,'HB11 Model'!$B142)</f>
        <v>Parameter</v>
      </c>
      <c r="AX174" t="str">
        <f ca="1">SUBSTITUTE(AX173,'Formula Name Creation'!$V142,'HB11 Model'!$B142)</f>
        <v>Parameter</v>
      </c>
      <c r="AY174" t="str">
        <f ca="1">SUBSTITUTE(AY173,'Formula Name Creation'!$V142,'HB11 Model'!$B142)</f>
        <v>Parameter</v>
      </c>
      <c r="AZ174" t="str">
        <f ca="1">SUBSTITUTE(AZ173,'Formula Name Creation'!$V142,'HB11 Model'!$B142)</f>
        <v>Parameter</v>
      </c>
      <c r="BA174" t="str">
        <f ca="1">SUBSTITUTE(BA173,'Formula Name Creation'!$V142,'HB11 Model'!$B142)</f>
        <v>=(C54+C53)/10^6</v>
      </c>
      <c r="BB174" t="str">
        <f ca="1">SUBSTITUTE(BB173,'Formula Name Creation'!$V142,'HB11 Model'!$B142)</f>
        <v>=C4*((C14*24)*3600)*C51</v>
      </c>
      <c r="BC174" t="str">
        <f ca="1">SUBSTITUTE(BC173,'Formula Name Creation'!$V142,'HB11 Model'!$B142)</f>
        <v>Parameter</v>
      </c>
      <c r="BD174" t="str">
        <f ca="1">SUBSTITUTE(BD173,'Formula Name Creation'!$V142,'HB11 Model'!$B142)</f>
        <v>Parameter</v>
      </c>
      <c r="BE174" t="str">
        <f ca="1">SUBSTITUTE(BE173,'Formula Name Creation'!$V142,'HB11 Model'!$B142)</f>
        <v>Parameter</v>
      </c>
      <c r="BF174" t="str">
        <f ca="1">SUBSTITUTE(BF173,'Formula Name Creation'!$V142,'HB11 Model'!$B142)</f>
        <v>Parameter</v>
      </c>
      <c r="BG174" t="str">
        <f ca="1">SUBSTITUTE(BG173,'Formula Name Creation'!$V142,'HB11 Model'!$B142)</f>
        <v>=ROUNDDOWN(C60/C64,0)*C58+C57*C3*C4*ROUNDDOWN(C60/C66,0)+C59+C87*10^6*ROUNDDOWN(C60/C65,0)+C63*C60</v>
      </c>
      <c r="BH174" t="str">
        <f ca="1">SUBSTITUTE(BH173,'Formula Name Creation'!$V142,'HB11 Model'!$B142)</f>
        <v>Parameter</v>
      </c>
      <c r="BI174" t="str">
        <f ca="1">SUBSTITUTE(BI173,'Formula Name Creation'!$V142,'HB11 Model'!$B142)</f>
        <v>=C62*1000*C24</v>
      </c>
      <c r="BJ174" t="str">
        <f ca="1">SUBSTITUTE(BJ173,'Formula Name Creation'!$V142,'HB11 Model'!$B142)</f>
        <v>Parameter</v>
      </c>
      <c r="BK174" t="str">
        <f ca="1">SUBSTITUTE(BK173,'Formula Name Creation'!$V142,'HB11 Model'!$B142)</f>
        <v>Parameter</v>
      </c>
      <c r="BL174" t="str">
        <f ca="1">SUBSTITUTE(BL173,'Formula Name Creation'!$V142,'HB11 Model'!$B142)</f>
        <v>Parameter</v>
      </c>
      <c r="BM174" t="str">
        <f ca="1">SUBSTITUTE(BM173,'Formula Name Creation'!$V142,'HB11 Model'!$B142)</f>
        <v>Parameter</v>
      </c>
      <c r="BN174" t="str">
        <f ca="1">SUBSTITUTE(BN173,'Formula Name Creation'!$V142,'HB11 Model'!$B142)</f>
        <v>Parameter</v>
      </c>
      <c r="BO174" t="str">
        <f ca="1">SUBSTITUTE(BO173,'Formula Name Creation'!$V142,'HB11 Model'!$B142)</f>
        <v>Parameter</v>
      </c>
      <c r="BP174" t="str">
        <f ca="1">SUBSTITUTE(BP173,'Formula Name Creation'!$V142,'HB11 Model'!$B142)</f>
        <v>Parameter</v>
      </c>
      <c r="BQ174" t="str">
        <f ca="1">SUBSTITUTE(BQ173,'Formula Name Creation'!$V142,'HB11 Model'!$B142)</f>
        <v>Parameter</v>
      </c>
      <c r="BR174" t="str">
        <f ca="1">SUBSTITUTE(BR173,'Formula Name Creation'!$V142,'HB11 Model'!$B142)</f>
        <v>Parameter</v>
      </c>
      <c r="BS174" t="str">
        <f ca="1">SUBSTITUTE(BS173,'Formula Name Creation'!$V142,'HB11 Model'!$B142)</f>
        <v>Parameter</v>
      </c>
      <c r="BT174" t="str">
        <f ca="1">SUBSTITUTE(BT173,'Formula Name Creation'!$V142,'HB11 Model'!$B142)</f>
        <v>Parameter</v>
      </c>
      <c r="BU174" t="str">
        <f ca="1">SUBSTITUTE(BU173,'Formula Name Creation'!$V142,'HB11 Model'!$B142)</f>
        <v>=(C67+C68+C69+C70+C71+C72+C74+C73)</v>
      </c>
      <c r="BV174" t="str">
        <f ca="1">SUBSTITUTE(BV173,'Formula Name Creation'!$V142,'HB11 Model'!$B142)</f>
        <v>Parameter</v>
      </c>
      <c r="BW174" t="str">
        <f ca="1">SUBSTITUTE(BW173,'Formula Name Creation'!$V142,'HB11 Model'!$B142)</f>
        <v>Parameter</v>
      </c>
      <c r="BX174" t="str">
        <f ca="1">SUBSTITUTE(BX173,'Formula Name Creation'!$V142,'HB11 Model'!$B142)</f>
        <v>=C77+C75</v>
      </c>
      <c r="BY174" t="str">
        <f ca="1">SUBSTITUTE(BY173,'Formula Name Creation'!$V142,'HB11 Model'!$B142)</f>
        <v>Parameter</v>
      </c>
      <c r="BZ174" t="str">
        <f ca="1">SUBSTITUTE(BZ173,'Formula Name Creation'!$V142,'HB11 Model'!$B142)</f>
        <v>=C79*C75</v>
      </c>
      <c r="CA174" t="str">
        <f ca="1">SUBSTITUTE(CA173,'Formula Name Creation'!$V142,'HB11 Model'!$B142)</f>
        <v>Parameter</v>
      </c>
      <c r="CB174" t="str">
        <f ca="1">SUBSTITUTE(CB173,'Formula Name Creation'!$V142,'HB11 Model'!$B142)</f>
        <v>Parameter</v>
      </c>
      <c r="CC174" t="str">
        <f ca="1">SUBSTITUTE(CC173,'Formula Name Creation'!$V142,'HB11 Model'!$B142)</f>
        <v>Parameter</v>
      </c>
      <c r="CD174" t="str">
        <f ca="1">SUBSTITUTE(CD173,'Formula Name Creation'!$V142,'HB11 Model'!$B142)</f>
        <v>=32*(C9/2605)</v>
      </c>
      <c r="CE174" t="str">
        <f ca="1">SUBSTITUTE(CE173,'Formula Name Creation'!$V142,'HB11 Model'!$B142)</f>
        <v>Parameter</v>
      </c>
      <c r="CF174" t="str">
        <f ca="1">SUBSTITUTE(CF173,'Formula Name Creation'!$V142,'HB11 Model'!$B142)</f>
        <v>Parameter</v>
      </c>
      <c r="CG174" t="str">
        <f ca="1">SUBSTITUTE(CG173,'Formula Name Creation'!$V142,'HB11 Model'!$B142)</f>
        <v>=(C85*C86*C83)/10^6</v>
      </c>
      <c r="CH174" t="str">
        <f ca="1">SUBSTITUTE(CH173,'Formula Name Creation'!$V142,'HB11 Model'!$B142)</f>
        <v>=C9*10^6/C81/C82</v>
      </c>
      <c r="CI174" t="str">
        <f ca="1">SUBSTITUTE(CI173,'Formula Name Creation'!$V142,'HB11 Model'!$B142)</f>
        <v>Parameter</v>
      </c>
      <c r="CJ174" t="str">
        <f ca="1">SUBSTITUTE(CJ173,'Formula Name Creation'!$V142,'HB11 Model'!$B142)</f>
        <v>Parameter</v>
      </c>
      <c r="CK174" t="str">
        <f ca="1">SUBSTITUTE(CK173,'Formula Name Creation'!$V142,'HB11 Model'!$B142)</f>
        <v>Parameter</v>
      </c>
      <c r="CL174" t="str">
        <f ca="1">SUBSTITUTE(CL173,'Formula Name Creation'!$V142,'HB11 Model'!$B142)</f>
        <v>Parameter</v>
      </c>
      <c r="CM174" t="str">
        <f ca="1">SUBSTITUTE(CM173,'Formula Name Creation'!$V142,'HB11 Model'!$B142)</f>
        <v>=C91*C92</v>
      </c>
      <c r="CN174" t="str">
        <f ca="1">SUBSTITUTE(CN173,'Formula Name Creation'!$V142,'HB11 Model'!$B142)</f>
        <v>=C93*7.6*7*52.18</v>
      </c>
      <c r="CO174" t="str">
        <f ca="1">SUBSTITUTE(CO173,'Formula Name Creation'!$V142,'HB11 Model'!$B142)</f>
        <v>Parameter</v>
      </c>
      <c r="CP174" t="str">
        <f ca="1">SUBSTITUTE(CP173,'Formula Name Creation'!$V142,'HB11 Model'!$B142)</f>
        <v>Parameter</v>
      </c>
      <c r="CQ174" t="str">
        <f ca="1">SUBSTITUTE(CQ173,'Formula Name Creation'!$V142,'HB11 Model'!$B142)</f>
        <v>Parameter</v>
      </c>
      <c r="CR174" t="str">
        <f ca="1">SUBSTITUTE(CR173,'Formula Name Creation'!$V142,'HB11 Model'!$B142)</f>
        <v>Parameter</v>
      </c>
      <c r="CS174" t="str">
        <f ca="1">SUBSTITUTE(CS173,'Formula Name Creation'!$V142,'HB11 Model'!$B142)</f>
        <v>Parameter</v>
      </c>
      <c r="CT174" t="str">
        <f ca="1">SUBSTITUTE(CT173,'Formula Name Creation'!$V142,'HB11 Model'!$B142)</f>
        <v>Parameter</v>
      </c>
      <c r="CU174" t="str">
        <f ca="1">SUBSTITUTE(CU173,'Formula Name Creation'!$V142,'HB11 Model'!$B142)</f>
        <v>=PI()*C97*(C96^2-(C96-C98)^2)*C99</v>
      </c>
      <c r="CV174" t="str">
        <f ca="1">SUBSTITUTE(CV173,'Formula Name Creation'!$V142,'HB11 Model'!$B142)</f>
        <v>Parameter</v>
      </c>
      <c r="CW174" t="str">
        <f ca="1">SUBSTITUTE(CW173,'Formula Name Creation'!$V142,'HB11 Model'!$B142)</f>
        <v>=(90.69*C101 + C95 + 13.04*C102*112.32)/10^6</v>
      </c>
      <c r="CX174" t="str">
        <f ca="1">SUBSTITUTE(CX173,'Formula Name Creation'!$V142,'HB11 Model'!$B142)</f>
        <v>0</v>
      </c>
      <c r="CY174" t="str">
        <f ca="1">SUBSTITUTE(CY173,'Formula Name Creation'!$V142,'HB11 Model'!$B142)</f>
        <v>0</v>
      </c>
      <c r="CZ174" t="str">
        <f ca="1">SUBSTITUTE(CZ173,'Formula Name Creation'!$V142,'HB11 Model'!$B142)</f>
        <v>0</v>
      </c>
      <c r="DA174" t="str">
        <f ca="1">SUBSTITUTE(DA173,'Formula Name Creation'!$V142,'HB11 Model'!$B142)</f>
        <v>0</v>
      </c>
      <c r="DB174" t="str">
        <f ca="1">SUBSTITUTE(DB173,'Formula Name Creation'!$V142,'HB11 Model'!$B142)</f>
        <v>0</v>
      </c>
      <c r="DC174" t="str">
        <f ca="1">SUBSTITUTE(DC173,'Formula Name Creation'!$V142,'HB11 Model'!$B142)</f>
        <v>0</v>
      </c>
      <c r="DD174" t="str">
        <f ca="1">SUBSTITUTE(DD173,'Formula Name Creation'!$V142,'HB11 Model'!$B142)</f>
        <v>0</v>
      </c>
      <c r="DE174" t="str">
        <f ca="1">SUBSTITUTE(DE173,'Formula Name Creation'!$V142,'HB11 Model'!$B142)</f>
        <v>0</v>
      </c>
      <c r="DF174" t="str">
        <f ca="1">SUBSTITUTE(DF173,'Formula Name Creation'!$V142,'HB11 Model'!$B142)</f>
        <v>0</v>
      </c>
      <c r="DG174" t="str">
        <f ca="1">SUBSTITUTE(DG173,'Formula Name Creation'!$V142,'HB11 Model'!$B142)</f>
        <v>0</v>
      </c>
      <c r="DH174" t="str">
        <f ca="1">SUBSTITUTE(DH173,'Formula Name Creation'!$V142,'HB11 Model'!$B142)</f>
        <v>0</v>
      </c>
      <c r="DI174" t="str">
        <f ca="1">SUBSTITUTE(DI173,'Formula Name Creation'!$V142,'HB11 Model'!$B142)</f>
        <v>0</v>
      </c>
      <c r="DJ174" t="str">
        <f ca="1">SUBSTITUTE(DJ173,'Formula Name Creation'!$V142,'HB11 Model'!$B142)</f>
        <v>0</v>
      </c>
      <c r="DK174" t="str">
        <f ca="1">SUBSTITUTE(DK173,'Formula Name Creation'!$V142,'HB11 Model'!$B142)</f>
        <v>0</v>
      </c>
      <c r="DL174" t="str">
        <f ca="1">SUBSTITUTE(DL173,'Formula Name Creation'!$V142,'HB11 Model'!$B142)</f>
        <v>0</v>
      </c>
      <c r="DM174" t="str">
        <f ca="1">SUBSTITUTE(DM173,'Formula Name Creation'!$V142,'HB11 Model'!$B142)</f>
        <v>0</v>
      </c>
      <c r="DN174" t="str">
        <f ca="1">SUBSTITUTE(DN173,'Formula Name Creation'!$V142,'HB11 Model'!$B142)</f>
        <v>0</v>
      </c>
      <c r="DO174" t="str">
        <f ca="1">SUBSTITUTE(DO173,'Formula Name Creation'!$V142,'HB11 Model'!$B142)</f>
        <v>0</v>
      </c>
      <c r="DP174" t="str">
        <f ca="1">SUBSTITUTE(DP173,'Formula Name Creation'!$V142,'HB11 Model'!$B142)</f>
        <v>0</v>
      </c>
      <c r="DQ174" t="str">
        <f ca="1">SUBSTITUTE(DQ173,'Formula Name Creation'!$V142,'HB11 Model'!$B142)</f>
        <v>0</v>
      </c>
      <c r="DR174" t="str">
        <f ca="1">SUBSTITUTE(DR173,'Formula Name Creation'!$V142,'HB11 Model'!$B142)</f>
        <v>0</v>
      </c>
      <c r="DS174" t="str">
        <f ca="1">SUBSTITUTE(DS173,'Formula Name Creation'!$V142,'HB11 Model'!$B142)</f>
        <v>0</v>
      </c>
      <c r="DT174" t="str">
        <f ca="1">SUBSTITUTE(DT173,'Formula Name Creation'!$V142,'HB11 Model'!$B142)</f>
        <v>0</v>
      </c>
      <c r="DU174" t="str">
        <f ca="1">SUBSTITUTE(DU173,'Formula Name Creation'!$V142,'HB11 Model'!$B142)</f>
        <v>0</v>
      </c>
      <c r="DV174" t="str">
        <f ca="1">SUBSTITUTE(DV173,'Formula Name Creation'!$V142,'HB11 Model'!$B142)</f>
        <v>0</v>
      </c>
      <c r="DW174" t="str">
        <f ca="1">SUBSTITUTE(DW173,'Formula Name Creation'!$V142,'HB11 Model'!$B142)</f>
        <v>0</v>
      </c>
      <c r="DX174" t="str">
        <f ca="1">SUBSTITUTE(DX173,'Formula Name Creation'!$V142,'HB11 Model'!$B142)</f>
        <v>0</v>
      </c>
      <c r="DY174" t="str">
        <f ca="1">SUBSTITUTE(DY173,'Formula Name Creation'!$V142,'HB11 Model'!$B142)</f>
        <v>0</v>
      </c>
      <c r="DZ174" t="str">
        <f ca="1">SUBSTITUTE(DZ173,'Formula Name Creation'!$V142,'HB11 Model'!$B142)</f>
        <v>0</v>
      </c>
      <c r="EA174" t="str">
        <f ca="1">SUBSTITUTE(EA173,'Formula Name Creation'!$V142,'HB11 Model'!$B142)</f>
        <v>0</v>
      </c>
      <c r="EB174" t="str">
        <f ca="1">SUBSTITUTE(EB173,'Formula Name Creation'!$V142,'HB11 Model'!$B142)</f>
        <v>0</v>
      </c>
      <c r="EC174" t="str">
        <f ca="1">SUBSTITUTE(EC173,'Formula Name Creation'!$V142,'HB11 Model'!$B142)</f>
        <v>0</v>
      </c>
      <c r="ED174" t="str">
        <f ca="1">SUBSTITUTE(ED173,'Formula Name Creation'!$V142,'HB11 Model'!$B142)</f>
        <v>0</v>
      </c>
      <c r="EE174" t="str">
        <f ca="1">SUBSTITUTE(EE173,'Formula Name Creation'!$V142,'HB11 Model'!$B142)</f>
        <v>0</v>
      </c>
      <c r="EF174" t="str">
        <f ca="1">SUBSTITUTE(EF173,'Formula Name Creation'!$V142,'HB11 Model'!$B142)</f>
        <v>0</v>
      </c>
      <c r="EG174" t="str">
        <f ca="1">SUBSTITUTE(EG173,'Formula Name Creation'!$V142,'HB11 Model'!$B142)</f>
        <v>0</v>
      </c>
      <c r="EH174" t="str">
        <f ca="1">SUBSTITUTE(EH173,'Formula Name Creation'!$V142,'HB11 Model'!$B142)</f>
        <v>0</v>
      </c>
      <c r="EI174" t="str">
        <f ca="1">SUBSTITUTE(EI173,'Formula Name Creation'!$V142,'HB11 Model'!$B142)</f>
        <v>0</v>
      </c>
      <c r="EJ174" t="str">
        <f ca="1">SUBSTITUTE(EJ173,'Formula Name Creation'!$V142,'HB11 Model'!$B142)</f>
        <v>0</v>
      </c>
      <c r="EK174" t="str">
        <f ca="1">SUBSTITUTE(EK173,'Formula Name Creation'!$V142,'HB11 Model'!$B142)</f>
        <v>0</v>
      </c>
      <c r="EL174" t="str">
        <f ca="1">SUBSTITUTE(EL173,'Formula Name Creation'!$V142,'HB11 Model'!$B142)</f>
        <v>0</v>
      </c>
      <c r="EM174" t="str">
        <f ca="1">SUBSTITUTE(EM173,'Formula Name Creation'!$V142,'HB11 Model'!$B142)</f>
        <v>0</v>
      </c>
      <c r="EN174" t="str">
        <f ca="1">SUBSTITUTE(EN173,'Formula Name Creation'!$V142,'HB11 Model'!$B142)</f>
        <v>0</v>
      </c>
      <c r="EO174" t="str">
        <f ca="1">SUBSTITUTE(EO173,'Formula Name Creation'!$V142,'HB11 Model'!$B142)</f>
        <v>0</v>
      </c>
      <c r="EP174" t="str">
        <f ca="1">SUBSTITUTE(EP173,'Formula Name Creation'!$V142,'HB11 Model'!$B142)</f>
        <v>0</v>
      </c>
      <c r="EQ174" t="str">
        <f ca="1">SUBSTITUTE(EQ173,'Formula Name Creation'!$V142,'HB11 Model'!$B142)</f>
        <v>0</v>
      </c>
      <c r="ER174" t="str">
        <f ca="1">SUBSTITUTE(ER173,'Formula Name Creation'!$V142,'HB11 Model'!$B142)</f>
        <v>0</v>
      </c>
      <c r="ES174" t="str">
        <f ca="1">SUBSTITUTE(ES173,'Formula Name Creation'!$V142,'HB11 Model'!$B142)</f>
        <v>0</v>
      </c>
      <c r="ET174" t="str">
        <f ca="1">SUBSTITUTE(ET173,'Formula Name Creation'!$V142,'HB11 Model'!$B142)</f>
        <v>0</v>
      </c>
      <c r="EU174">
        <v>140</v>
      </c>
    </row>
    <row r="175" spans="1:151" x14ac:dyDescent="0.25">
      <c r="A175" t="str">
        <f ca="1">SUBSTITUTE(A174,'Formula Name Creation'!$V141,'HB11 Model'!$B141)</f>
        <v>Parameter</v>
      </c>
      <c r="B175" t="str">
        <f ca="1">SUBSTITUTE(B174,'Formula Name Creation'!$V141,'HB11 Model'!$B141)</f>
        <v>Parameter</v>
      </c>
      <c r="C175" t="str">
        <f ca="1">SUBSTITUTE(C174,'Formula Name Creation'!$V141,'HB11 Model'!$B141)</f>
        <v>=(1400*C22*1000)/10^6</v>
      </c>
      <c r="D175" t="str">
        <f ca="1">SUBSTITUTE(D174,'Formula Name Creation'!$V141,'HB11 Model'!$B141)</f>
        <v>Parameter</v>
      </c>
      <c r="E175" t="str">
        <f ca="1">SUBSTITUTE(E174,'Formula Name Creation'!$V141,'HB11 Model'!$B141)</f>
        <v>=C3*C4</v>
      </c>
      <c r="F175" t="str">
        <f ca="1">SUBSTITUTE(F174,'Formula Name Creation'!$V141,'HB11 Model'!$B141)</f>
        <v>=C7/(C6)</v>
      </c>
      <c r="G175" t="str">
        <f ca="1">SUBSTITUTE(G174,'Formula Name Creation'!$V141,'HB11 Model'!$B141)</f>
        <v>=IF(C36=0,C7*C10,C7*C10*C13)</v>
      </c>
      <c r="H175" t="str">
        <f ca="1">SUBSTITUTE(H174,'Formula Name Creation'!$V141,'HB11 Model'!$B141)</f>
        <v>Parameter</v>
      </c>
      <c r="I175" t="str">
        <f ca="1">SUBSTITUTE(I174,'Formula Name Creation'!$V141,'HB11 Model'!$B141)</f>
        <v>Parameter</v>
      </c>
      <c r="J175" t="str">
        <f ca="1">SUBSTITUTE(J174,'Formula Name Creation'!$V141,'HB11 Model'!$B141)</f>
        <v>Parameter</v>
      </c>
      <c r="K175" t="str">
        <f ca="1">SUBSTITUTE(K174,'Formula Name Creation'!$V141,'HB11 Model'!$B141)</f>
        <v>Parameter</v>
      </c>
      <c r="L175" t="str">
        <f ca="1">SUBSTITUTE(L174,'Formula Name Creation'!$V141,'HB11 Model'!$B141)</f>
        <v>Parameter</v>
      </c>
      <c r="M175" t="str">
        <f ca="1">SUBSTITUTE(M174,'Formula Name Creation'!$V141,'HB11 Model'!$B141)</f>
        <v>=C16/C8</v>
      </c>
      <c r="N175" t="str">
        <f ca="1">SUBSTITUTE(N174,'Formula Name Creation'!$V141,'HB11 Model'!$B141)</f>
        <v>=C9*C17</v>
      </c>
      <c r="O175" t="str">
        <f ca="1">SUBSTITUTE(O174,'Formula Name Creation'!$V141,'HB11 Model'!$B141)</f>
        <v>Parameter</v>
      </c>
      <c r="P175" t="str">
        <f ca="1">SUBSTITUTE(P174,'Formula Name Creation'!$V141,'HB11 Model'!$B141)</f>
        <v>Parameter</v>
      </c>
      <c r="Q175" t="str">
        <f ca="1">SUBSTITUTE(Q174,'Formula Name Creation'!$V141,'HB11 Model'!$B141)</f>
        <v>Parameter</v>
      </c>
      <c r="R175" t="str">
        <f ca="1">SUBSTITUTE(R174,'Formula Name Creation'!$V141,'HB11 Model'!$B141)</f>
        <v>=C8+C84+C100</v>
      </c>
      <c r="S175" t="str">
        <f ca="1">SUBSTITUTE(S174,'Formula Name Creation'!$V141,'HB11 Model'!$B141)</f>
        <v>=C20*C19</v>
      </c>
      <c r="T175" t="str">
        <f ca="1">SUBSTITUTE(T174,'Formula Name Creation'!$V141,'HB11 Model'!$B141)</f>
        <v>=C16-C20</v>
      </c>
      <c r="U175" t="str">
        <f ca="1">SUBSTITUTE(U174,'Formula Name Creation'!$V141,'HB11 Model'!$B141)</f>
        <v>=365*24*C14</v>
      </c>
      <c r="V175" t="str">
        <f ca="1">SUBSTITUTE(V174,'Formula Name Creation'!$V141,'HB11 Model'!$B141)</f>
        <v>=C22*C23</v>
      </c>
      <c r="W175" t="str">
        <f ca="1">SUBSTITUTE(W174,'Formula Name Creation'!$V141,'HB11 Model'!$B141)</f>
        <v>=C26/(1-C27)</v>
      </c>
      <c r="X175" t="str">
        <f ca="1">SUBSTITUTE(X174,'Formula Name Creation'!$V141,'HB11 Model'!$B141)</f>
        <v>=C4*C14*365*24*3600</v>
      </c>
      <c r="Y175" t="str">
        <f ca="1">SUBSTITUTE(Y174,'Formula Name Creation'!$V141,'HB11 Model'!$B141)</f>
        <v>Parameter</v>
      </c>
      <c r="Z175" t="str">
        <f ca="1">SUBSTITUTE(Z174,'Formula Name Creation'!$V141,'HB11 Model'!$B141)</f>
        <v>=C29+C37+C40+C48</v>
      </c>
      <c r="AA175" t="str">
        <f ca="1">SUBSTITUTE(AA174,'Formula Name Creation'!$V141,'HB11 Model'!$B141)</f>
        <v>=C30*(C33*C34)/(1000)+C35</v>
      </c>
      <c r="AB175" t="str">
        <f ca="1">SUBSTITUTE(AB174,'Formula Name Creation'!$V141,'HB11 Model'!$B141)</f>
        <v>Parameter</v>
      </c>
      <c r="AC175" t="str">
        <f ca="1">SUBSTITUTE(AC174,'Formula Name Creation'!$V141,'HB11 Model'!$B141)</f>
        <v>Parameter</v>
      </c>
      <c r="AD175" t="str">
        <f ca="1">SUBSTITUTE(AD174,'Formula Name Creation'!$V141,'HB11 Model'!$B141)</f>
        <v>Parameter</v>
      </c>
      <c r="AE175" t="str">
        <f ca="1">SUBSTITUTE(AE174,'Formula Name Creation'!$V141,'HB11 Model'!$B141)</f>
        <v>Parameter</v>
      </c>
      <c r="AF175" t="str">
        <f ca="1">SUBSTITUTE(AF174,'Formula Name Creation'!$V141,'HB11 Model'!$B141)</f>
        <v>Parameter</v>
      </c>
      <c r="AG175" t="str">
        <f ca="1">SUBSTITUTE(AG174,'Formula Name Creation'!$V141,'HB11 Model'!$B141)</f>
        <v>Parameter</v>
      </c>
      <c r="AH175" t="str">
        <f ca="1">SUBSTITUTE(AH174,'Formula Name Creation'!$V141,'HB11 Model'!$B141)</f>
        <v>Parameter</v>
      </c>
      <c r="AI175" t="str">
        <f ca="1">SUBSTITUTE(AI174,'Formula Name Creation'!$V141,'HB11 Model'!$B141)</f>
        <v>=C36*(C38)</v>
      </c>
      <c r="AJ175" t="str">
        <f ca="1">SUBSTITUTE(AJ174,'Formula Name Creation'!$V141,'HB11 Model'!$B141)</f>
        <v>Parameter</v>
      </c>
      <c r="AK175" t="str">
        <f ca="1">SUBSTITUTE(AK174,'Formula Name Creation'!$V141,'HB11 Model'!$B141)</f>
        <v>Parameter</v>
      </c>
      <c r="AL175" t="str">
        <f ca="1">SUBSTITUTE(AL174,'Formula Name Creation'!$V141,'HB11 Model'!$B141)</f>
        <v>=C39*(C41+C42)</v>
      </c>
      <c r="AM175" t="str">
        <f ca="1">SUBSTITUTE(AM174,'Formula Name Creation'!$V141,'HB11 Model'!$B141)</f>
        <v>=0.04+(C31*C32)/(1000)</v>
      </c>
      <c r="AN175" t="str">
        <f ca="1">SUBSTITUTE(AN174,'Formula Name Creation'!$V141,'HB11 Model'!$B141)</f>
        <v>Parameter</v>
      </c>
      <c r="AO175" t="str">
        <f ca="1">SUBSTITUTE(AO174,'Formula Name Creation'!$V141,'HB11 Model'!$B141)</f>
        <v>Parameter</v>
      </c>
      <c r="AP175" t="str">
        <f ca="1">SUBSTITUTE(AP174,'Formula Name Creation'!$V141,'HB11 Model'!$B141)</f>
        <v>Parameter</v>
      </c>
      <c r="AQ175" t="str">
        <f ca="1">SUBSTITUTE(AQ174,'Formula Name Creation'!$V141,'HB11 Model'!$B141)</f>
        <v>Parameter</v>
      </c>
      <c r="AR175" t="e">
        <f ca="1">SUBSTITUTE(AR174,'Formula Name Creation'!$V141,'HB11 Model'!$B141)</f>
        <v>#N/A</v>
      </c>
      <c r="AS175" t="str">
        <f ca="1">SUBSTITUTE(AS174,'Formula Name Creation'!$V141,'HB11 Model'!$B141)</f>
        <v>=C45+C25*(C28)</v>
      </c>
      <c r="AT175" t="str">
        <f ca="1">SUBSTITUTE(AT174,'Formula Name Creation'!$V141,'HB11 Model'!$B141)</f>
        <v>Parameter</v>
      </c>
      <c r="AU175" t="str">
        <f ca="1">SUBSTITUTE(AU174,'Formula Name Creation'!$V141,'HB11 Model'!$B141)</f>
        <v>Parameter</v>
      </c>
      <c r="AV175" t="str">
        <f ca="1">SUBSTITUTE(AV174,'Formula Name Creation'!$V141,'HB11 Model'!$B141)</f>
        <v>Parameter</v>
      </c>
      <c r="AW175" t="str">
        <f ca="1">SUBSTITUTE(AW174,'Formula Name Creation'!$V141,'HB11 Model'!$B141)</f>
        <v>Parameter</v>
      </c>
      <c r="AX175" t="str">
        <f ca="1">SUBSTITUTE(AX174,'Formula Name Creation'!$V141,'HB11 Model'!$B141)</f>
        <v>Parameter</v>
      </c>
      <c r="AY175" t="str">
        <f ca="1">SUBSTITUTE(AY174,'Formula Name Creation'!$V141,'HB11 Model'!$B141)</f>
        <v>Parameter</v>
      </c>
      <c r="AZ175" t="str">
        <f ca="1">SUBSTITUTE(AZ174,'Formula Name Creation'!$V141,'HB11 Model'!$B141)</f>
        <v>Parameter</v>
      </c>
      <c r="BA175" t="str">
        <f ca="1">SUBSTITUTE(BA174,'Formula Name Creation'!$V141,'HB11 Model'!$B141)</f>
        <v>=(C54+C53)/10^6</v>
      </c>
      <c r="BB175" t="str">
        <f ca="1">SUBSTITUTE(BB174,'Formula Name Creation'!$V141,'HB11 Model'!$B141)</f>
        <v>=C4*((C14*24)*3600)*C51</v>
      </c>
      <c r="BC175" t="str">
        <f ca="1">SUBSTITUTE(BC174,'Formula Name Creation'!$V141,'HB11 Model'!$B141)</f>
        <v>Parameter</v>
      </c>
      <c r="BD175" t="str">
        <f ca="1">SUBSTITUTE(BD174,'Formula Name Creation'!$V141,'HB11 Model'!$B141)</f>
        <v>Parameter</v>
      </c>
      <c r="BE175" t="str">
        <f ca="1">SUBSTITUTE(BE174,'Formula Name Creation'!$V141,'HB11 Model'!$B141)</f>
        <v>Parameter</v>
      </c>
      <c r="BF175" t="str">
        <f ca="1">SUBSTITUTE(BF174,'Formula Name Creation'!$V141,'HB11 Model'!$B141)</f>
        <v>Parameter</v>
      </c>
      <c r="BG175" t="str">
        <f ca="1">SUBSTITUTE(BG174,'Formula Name Creation'!$V141,'HB11 Model'!$B141)</f>
        <v>=ROUNDDOWN(C60/C64,0)*C58+C57*C3*C4*ROUNDDOWN(C60/C66,0)+C59+C87*10^6*ROUNDDOWN(C60/C65,0)+C63*C60</v>
      </c>
      <c r="BH175" t="str">
        <f ca="1">SUBSTITUTE(BH174,'Formula Name Creation'!$V141,'HB11 Model'!$B141)</f>
        <v>Parameter</v>
      </c>
      <c r="BI175" t="str">
        <f ca="1">SUBSTITUTE(BI174,'Formula Name Creation'!$V141,'HB11 Model'!$B141)</f>
        <v>=C62*1000*C24</v>
      </c>
      <c r="BJ175" t="str">
        <f ca="1">SUBSTITUTE(BJ174,'Formula Name Creation'!$V141,'HB11 Model'!$B141)</f>
        <v>Parameter</v>
      </c>
      <c r="BK175" t="str">
        <f ca="1">SUBSTITUTE(BK174,'Formula Name Creation'!$V141,'HB11 Model'!$B141)</f>
        <v>Parameter</v>
      </c>
      <c r="BL175" t="str">
        <f ca="1">SUBSTITUTE(BL174,'Formula Name Creation'!$V141,'HB11 Model'!$B141)</f>
        <v>Parameter</v>
      </c>
      <c r="BM175" t="str">
        <f ca="1">SUBSTITUTE(BM174,'Formula Name Creation'!$V141,'HB11 Model'!$B141)</f>
        <v>Parameter</v>
      </c>
      <c r="BN175" t="str">
        <f ca="1">SUBSTITUTE(BN174,'Formula Name Creation'!$V141,'HB11 Model'!$B141)</f>
        <v>Parameter</v>
      </c>
      <c r="BO175" t="str">
        <f ca="1">SUBSTITUTE(BO174,'Formula Name Creation'!$V141,'HB11 Model'!$B141)</f>
        <v>Parameter</v>
      </c>
      <c r="BP175" t="str">
        <f ca="1">SUBSTITUTE(BP174,'Formula Name Creation'!$V141,'HB11 Model'!$B141)</f>
        <v>Parameter</v>
      </c>
      <c r="BQ175" t="str">
        <f ca="1">SUBSTITUTE(BQ174,'Formula Name Creation'!$V141,'HB11 Model'!$B141)</f>
        <v>Parameter</v>
      </c>
      <c r="BR175" t="str">
        <f ca="1">SUBSTITUTE(BR174,'Formula Name Creation'!$V141,'HB11 Model'!$B141)</f>
        <v>Parameter</v>
      </c>
      <c r="BS175" t="str">
        <f ca="1">SUBSTITUTE(BS174,'Formula Name Creation'!$V141,'HB11 Model'!$B141)</f>
        <v>Parameter</v>
      </c>
      <c r="BT175" t="str">
        <f ca="1">SUBSTITUTE(BT174,'Formula Name Creation'!$V141,'HB11 Model'!$B141)</f>
        <v>Parameter</v>
      </c>
      <c r="BU175" t="str">
        <f ca="1">SUBSTITUTE(BU174,'Formula Name Creation'!$V141,'HB11 Model'!$B141)</f>
        <v>=(C67+C68+C69+C70+C71+C72+C74+C73)</v>
      </c>
      <c r="BV175" t="str">
        <f ca="1">SUBSTITUTE(BV174,'Formula Name Creation'!$V141,'HB11 Model'!$B141)</f>
        <v>Parameter</v>
      </c>
      <c r="BW175" t="str">
        <f ca="1">SUBSTITUTE(BW174,'Formula Name Creation'!$V141,'HB11 Model'!$B141)</f>
        <v>Parameter</v>
      </c>
      <c r="BX175" t="str">
        <f ca="1">SUBSTITUTE(BX174,'Formula Name Creation'!$V141,'HB11 Model'!$B141)</f>
        <v>=C77+C75</v>
      </c>
      <c r="BY175" t="str">
        <f ca="1">SUBSTITUTE(BY174,'Formula Name Creation'!$V141,'HB11 Model'!$B141)</f>
        <v>Parameter</v>
      </c>
      <c r="BZ175" t="str">
        <f ca="1">SUBSTITUTE(BZ174,'Formula Name Creation'!$V141,'HB11 Model'!$B141)</f>
        <v>=C79*C75</v>
      </c>
      <c r="CA175" t="str">
        <f ca="1">SUBSTITUTE(CA174,'Formula Name Creation'!$V141,'HB11 Model'!$B141)</f>
        <v>Parameter</v>
      </c>
      <c r="CB175" t="str">
        <f ca="1">SUBSTITUTE(CB174,'Formula Name Creation'!$V141,'HB11 Model'!$B141)</f>
        <v>Parameter</v>
      </c>
      <c r="CC175" t="str">
        <f ca="1">SUBSTITUTE(CC174,'Formula Name Creation'!$V141,'HB11 Model'!$B141)</f>
        <v>Parameter</v>
      </c>
      <c r="CD175" t="str">
        <f ca="1">SUBSTITUTE(CD174,'Formula Name Creation'!$V141,'HB11 Model'!$B141)</f>
        <v>=32*(C9/2605)</v>
      </c>
      <c r="CE175" t="str">
        <f ca="1">SUBSTITUTE(CE174,'Formula Name Creation'!$V141,'HB11 Model'!$B141)</f>
        <v>Parameter</v>
      </c>
      <c r="CF175" t="str">
        <f ca="1">SUBSTITUTE(CF174,'Formula Name Creation'!$V141,'HB11 Model'!$B141)</f>
        <v>Parameter</v>
      </c>
      <c r="CG175" t="str">
        <f ca="1">SUBSTITUTE(CG174,'Formula Name Creation'!$V141,'HB11 Model'!$B141)</f>
        <v>=(C85*C86*C83)/10^6</v>
      </c>
      <c r="CH175" t="str">
        <f ca="1">SUBSTITUTE(CH174,'Formula Name Creation'!$V141,'HB11 Model'!$B141)</f>
        <v>=C9*10^6/C81/C82</v>
      </c>
      <c r="CI175" t="str">
        <f ca="1">SUBSTITUTE(CI174,'Formula Name Creation'!$V141,'HB11 Model'!$B141)</f>
        <v>Parameter</v>
      </c>
      <c r="CJ175" t="str">
        <f ca="1">SUBSTITUTE(CJ174,'Formula Name Creation'!$V141,'HB11 Model'!$B141)</f>
        <v>Parameter</v>
      </c>
      <c r="CK175" t="str">
        <f ca="1">SUBSTITUTE(CK174,'Formula Name Creation'!$V141,'HB11 Model'!$B141)</f>
        <v>Parameter</v>
      </c>
      <c r="CL175" t="str">
        <f ca="1">SUBSTITUTE(CL174,'Formula Name Creation'!$V141,'HB11 Model'!$B141)</f>
        <v>Parameter</v>
      </c>
      <c r="CM175" t="str">
        <f ca="1">SUBSTITUTE(CM174,'Formula Name Creation'!$V141,'HB11 Model'!$B141)</f>
        <v>=C91*C92</v>
      </c>
      <c r="CN175" t="str">
        <f ca="1">SUBSTITUTE(CN174,'Formula Name Creation'!$V141,'HB11 Model'!$B141)</f>
        <v>=C93*7.6*7*52.18</v>
      </c>
      <c r="CO175" t="str">
        <f ca="1">SUBSTITUTE(CO174,'Formula Name Creation'!$V141,'HB11 Model'!$B141)</f>
        <v>Parameter</v>
      </c>
      <c r="CP175" t="str">
        <f ca="1">SUBSTITUTE(CP174,'Formula Name Creation'!$V141,'HB11 Model'!$B141)</f>
        <v>Parameter</v>
      </c>
      <c r="CQ175" t="str">
        <f ca="1">SUBSTITUTE(CQ174,'Formula Name Creation'!$V141,'HB11 Model'!$B141)</f>
        <v>Parameter</v>
      </c>
      <c r="CR175" t="str">
        <f ca="1">SUBSTITUTE(CR174,'Formula Name Creation'!$V141,'HB11 Model'!$B141)</f>
        <v>Parameter</v>
      </c>
      <c r="CS175" t="str">
        <f ca="1">SUBSTITUTE(CS174,'Formula Name Creation'!$V141,'HB11 Model'!$B141)</f>
        <v>Parameter</v>
      </c>
      <c r="CT175" t="str">
        <f ca="1">SUBSTITUTE(CT174,'Formula Name Creation'!$V141,'HB11 Model'!$B141)</f>
        <v>Parameter</v>
      </c>
      <c r="CU175" t="str">
        <f ca="1">SUBSTITUTE(CU174,'Formula Name Creation'!$V141,'HB11 Model'!$B141)</f>
        <v>=PI()*C97*(C96^2-(C96-C98)^2)*C99</v>
      </c>
      <c r="CV175" t="str">
        <f ca="1">SUBSTITUTE(CV174,'Formula Name Creation'!$V141,'HB11 Model'!$B141)</f>
        <v>Parameter</v>
      </c>
      <c r="CW175" t="str">
        <f ca="1">SUBSTITUTE(CW174,'Formula Name Creation'!$V141,'HB11 Model'!$B141)</f>
        <v>=(90.69*C101 + C95 + 13.04*C102*112.32)/10^6</v>
      </c>
      <c r="CX175" t="str">
        <f ca="1">SUBSTITUTE(CX174,'Formula Name Creation'!$V141,'HB11 Model'!$B141)</f>
        <v>0</v>
      </c>
      <c r="CY175" t="str">
        <f ca="1">SUBSTITUTE(CY174,'Formula Name Creation'!$V141,'HB11 Model'!$B141)</f>
        <v>0</v>
      </c>
      <c r="CZ175" t="str">
        <f ca="1">SUBSTITUTE(CZ174,'Formula Name Creation'!$V141,'HB11 Model'!$B141)</f>
        <v>0</v>
      </c>
      <c r="DA175" t="str">
        <f ca="1">SUBSTITUTE(DA174,'Formula Name Creation'!$V141,'HB11 Model'!$B141)</f>
        <v>0</v>
      </c>
      <c r="DB175" t="str">
        <f ca="1">SUBSTITUTE(DB174,'Formula Name Creation'!$V141,'HB11 Model'!$B141)</f>
        <v>0</v>
      </c>
      <c r="DC175" t="str">
        <f ca="1">SUBSTITUTE(DC174,'Formula Name Creation'!$V141,'HB11 Model'!$B141)</f>
        <v>0</v>
      </c>
      <c r="DD175" t="str">
        <f ca="1">SUBSTITUTE(DD174,'Formula Name Creation'!$V141,'HB11 Model'!$B141)</f>
        <v>0</v>
      </c>
      <c r="DE175" t="str">
        <f ca="1">SUBSTITUTE(DE174,'Formula Name Creation'!$V141,'HB11 Model'!$B141)</f>
        <v>0</v>
      </c>
      <c r="DF175" t="str">
        <f ca="1">SUBSTITUTE(DF174,'Formula Name Creation'!$V141,'HB11 Model'!$B141)</f>
        <v>0</v>
      </c>
      <c r="DG175" t="str">
        <f ca="1">SUBSTITUTE(DG174,'Formula Name Creation'!$V141,'HB11 Model'!$B141)</f>
        <v>0</v>
      </c>
      <c r="DH175" t="str">
        <f ca="1">SUBSTITUTE(DH174,'Formula Name Creation'!$V141,'HB11 Model'!$B141)</f>
        <v>0</v>
      </c>
      <c r="DI175" t="str">
        <f ca="1">SUBSTITUTE(DI174,'Formula Name Creation'!$V141,'HB11 Model'!$B141)</f>
        <v>0</v>
      </c>
      <c r="DJ175" t="str">
        <f ca="1">SUBSTITUTE(DJ174,'Formula Name Creation'!$V141,'HB11 Model'!$B141)</f>
        <v>0</v>
      </c>
      <c r="DK175" t="str">
        <f ca="1">SUBSTITUTE(DK174,'Formula Name Creation'!$V141,'HB11 Model'!$B141)</f>
        <v>0</v>
      </c>
      <c r="DL175" t="str">
        <f ca="1">SUBSTITUTE(DL174,'Formula Name Creation'!$V141,'HB11 Model'!$B141)</f>
        <v>0</v>
      </c>
      <c r="DM175" t="str">
        <f ca="1">SUBSTITUTE(DM174,'Formula Name Creation'!$V141,'HB11 Model'!$B141)</f>
        <v>0</v>
      </c>
      <c r="DN175" t="str">
        <f ca="1">SUBSTITUTE(DN174,'Formula Name Creation'!$V141,'HB11 Model'!$B141)</f>
        <v>0</v>
      </c>
      <c r="DO175" t="str">
        <f ca="1">SUBSTITUTE(DO174,'Formula Name Creation'!$V141,'HB11 Model'!$B141)</f>
        <v>0</v>
      </c>
      <c r="DP175" t="str">
        <f ca="1">SUBSTITUTE(DP174,'Formula Name Creation'!$V141,'HB11 Model'!$B141)</f>
        <v>0</v>
      </c>
      <c r="DQ175" t="str">
        <f ca="1">SUBSTITUTE(DQ174,'Formula Name Creation'!$V141,'HB11 Model'!$B141)</f>
        <v>0</v>
      </c>
      <c r="DR175" t="str">
        <f ca="1">SUBSTITUTE(DR174,'Formula Name Creation'!$V141,'HB11 Model'!$B141)</f>
        <v>0</v>
      </c>
      <c r="DS175" t="str">
        <f ca="1">SUBSTITUTE(DS174,'Formula Name Creation'!$V141,'HB11 Model'!$B141)</f>
        <v>0</v>
      </c>
      <c r="DT175" t="str">
        <f ca="1">SUBSTITUTE(DT174,'Formula Name Creation'!$V141,'HB11 Model'!$B141)</f>
        <v>0</v>
      </c>
      <c r="DU175" t="str">
        <f ca="1">SUBSTITUTE(DU174,'Formula Name Creation'!$V141,'HB11 Model'!$B141)</f>
        <v>0</v>
      </c>
      <c r="DV175" t="str">
        <f ca="1">SUBSTITUTE(DV174,'Formula Name Creation'!$V141,'HB11 Model'!$B141)</f>
        <v>0</v>
      </c>
      <c r="DW175" t="str">
        <f ca="1">SUBSTITUTE(DW174,'Formula Name Creation'!$V141,'HB11 Model'!$B141)</f>
        <v>0</v>
      </c>
      <c r="DX175" t="str">
        <f ca="1">SUBSTITUTE(DX174,'Formula Name Creation'!$V141,'HB11 Model'!$B141)</f>
        <v>0</v>
      </c>
      <c r="DY175" t="str">
        <f ca="1">SUBSTITUTE(DY174,'Formula Name Creation'!$V141,'HB11 Model'!$B141)</f>
        <v>0</v>
      </c>
      <c r="DZ175" t="str">
        <f ca="1">SUBSTITUTE(DZ174,'Formula Name Creation'!$V141,'HB11 Model'!$B141)</f>
        <v>0</v>
      </c>
      <c r="EA175" t="str">
        <f ca="1">SUBSTITUTE(EA174,'Formula Name Creation'!$V141,'HB11 Model'!$B141)</f>
        <v>0</v>
      </c>
      <c r="EB175" t="str">
        <f ca="1">SUBSTITUTE(EB174,'Formula Name Creation'!$V141,'HB11 Model'!$B141)</f>
        <v>0</v>
      </c>
      <c r="EC175" t="str">
        <f ca="1">SUBSTITUTE(EC174,'Formula Name Creation'!$V141,'HB11 Model'!$B141)</f>
        <v>0</v>
      </c>
      <c r="ED175" t="str">
        <f ca="1">SUBSTITUTE(ED174,'Formula Name Creation'!$V141,'HB11 Model'!$B141)</f>
        <v>0</v>
      </c>
      <c r="EE175" t="str">
        <f ca="1">SUBSTITUTE(EE174,'Formula Name Creation'!$V141,'HB11 Model'!$B141)</f>
        <v>0</v>
      </c>
      <c r="EF175" t="str">
        <f ca="1">SUBSTITUTE(EF174,'Formula Name Creation'!$V141,'HB11 Model'!$B141)</f>
        <v>0</v>
      </c>
      <c r="EG175" t="str">
        <f ca="1">SUBSTITUTE(EG174,'Formula Name Creation'!$V141,'HB11 Model'!$B141)</f>
        <v>0</v>
      </c>
      <c r="EH175" t="str">
        <f ca="1">SUBSTITUTE(EH174,'Formula Name Creation'!$V141,'HB11 Model'!$B141)</f>
        <v>0</v>
      </c>
      <c r="EI175" t="str">
        <f ca="1">SUBSTITUTE(EI174,'Formula Name Creation'!$V141,'HB11 Model'!$B141)</f>
        <v>0</v>
      </c>
      <c r="EJ175" t="str">
        <f ca="1">SUBSTITUTE(EJ174,'Formula Name Creation'!$V141,'HB11 Model'!$B141)</f>
        <v>0</v>
      </c>
      <c r="EK175" t="str">
        <f ca="1">SUBSTITUTE(EK174,'Formula Name Creation'!$V141,'HB11 Model'!$B141)</f>
        <v>0</v>
      </c>
      <c r="EL175" t="str">
        <f ca="1">SUBSTITUTE(EL174,'Formula Name Creation'!$V141,'HB11 Model'!$B141)</f>
        <v>0</v>
      </c>
      <c r="EM175" t="str">
        <f ca="1">SUBSTITUTE(EM174,'Formula Name Creation'!$V141,'HB11 Model'!$B141)</f>
        <v>0</v>
      </c>
      <c r="EN175" t="str">
        <f ca="1">SUBSTITUTE(EN174,'Formula Name Creation'!$V141,'HB11 Model'!$B141)</f>
        <v>0</v>
      </c>
      <c r="EO175" t="str">
        <f ca="1">SUBSTITUTE(EO174,'Formula Name Creation'!$V141,'HB11 Model'!$B141)</f>
        <v>0</v>
      </c>
      <c r="EP175" t="str">
        <f ca="1">SUBSTITUTE(EP174,'Formula Name Creation'!$V141,'HB11 Model'!$B141)</f>
        <v>0</v>
      </c>
      <c r="EQ175" t="str">
        <f ca="1">SUBSTITUTE(EQ174,'Formula Name Creation'!$V141,'HB11 Model'!$B141)</f>
        <v>0</v>
      </c>
      <c r="ER175" t="str">
        <f ca="1">SUBSTITUTE(ER174,'Formula Name Creation'!$V141,'HB11 Model'!$B141)</f>
        <v>0</v>
      </c>
      <c r="ES175" t="str">
        <f ca="1">SUBSTITUTE(ES174,'Formula Name Creation'!$V141,'HB11 Model'!$B141)</f>
        <v>0</v>
      </c>
      <c r="ET175" t="str">
        <f ca="1">SUBSTITUTE(ET174,'Formula Name Creation'!$V141,'HB11 Model'!$B141)</f>
        <v>0</v>
      </c>
      <c r="EU175">
        <v>139</v>
      </c>
    </row>
    <row r="176" spans="1:151" x14ac:dyDescent="0.25">
      <c r="A176" t="str">
        <f ca="1">SUBSTITUTE(A175,'Formula Name Creation'!$V140,'HB11 Model'!$B140)</f>
        <v>Parameter</v>
      </c>
      <c r="B176" t="str">
        <f ca="1">SUBSTITUTE(B175,'Formula Name Creation'!$V140,'HB11 Model'!$B140)</f>
        <v>Parameter</v>
      </c>
      <c r="C176" t="str">
        <f ca="1">SUBSTITUTE(C175,'Formula Name Creation'!$V140,'HB11 Model'!$B140)</f>
        <v>=(1400*C22*1000)/10^6</v>
      </c>
      <c r="D176" t="str">
        <f ca="1">SUBSTITUTE(D175,'Formula Name Creation'!$V140,'HB11 Model'!$B140)</f>
        <v>Parameter</v>
      </c>
      <c r="E176" t="str">
        <f ca="1">SUBSTITUTE(E175,'Formula Name Creation'!$V140,'HB11 Model'!$B140)</f>
        <v>=C3*C4</v>
      </c>
      <c r="F176" t="str">
        <f ca="1">SUBSTITUTE(F175,'Formula Name Creation'!$V140,'HB11 Model'!$B140)</f>
        <v>=C7/(C6)</v>
      </c>
      <c r="G176" t="str">
        <f ca="1">SUBSTITUTE(G175,'Formula Name Creation'!$V140,'HB11 Model'!$B140)</f>
        <v>=IF(C36=0,C7*C10,C7*C10*C13)</v>
      </c>
      <c r="H176" t="str">
        <f ca="1">SUBSTITUTE(H175,'Formula Name Creation'!$V140,'HB11 Model'!$B140)</f>
        <v>Parameter</v>
      </c>
      <c r="I176" t="str">
        <f ca="1">SUBSTITUTE(I175,'Formula Name Creation'!$V140,'HB11 Model'!$B140)</f>
        <v>Parameter</v>
      </c>
      <c r="J176" t="str">
        <f ca="1">SUBSTITUTE(J175,'Formula Name Creation'!$V140,'HB11 Model'!$B140)</f>
        <v>Parameter</v>
      </c>
      <c r="K176" t="str">
        <f ca="1">SUBSTITUTE(K175,'Formula Name Creation'!$V140,'HB11 Model'!$B140)</f>
        <v>Parameter</v>
      </c>
      <c r="L176" t="str">
        <f ca="1">SUBSTITUTE(L175,'Formula Name Creation'!$V140,'HB11 Model'!$B140)</f>
        <v>Parameter</v>
      </c>
      <c r="M176" t="str">
        <f ca="1">SUBSTITUTE(M175,'Formula Name Creation'!$V140,'HB11 Model'!$B140)</f>
        <v>=C16/C8</v>
      </c>
      <c r="N176" t="str">
        <f ca="1">SUBSTITUTE(N175,'Formula Name Creation'!$V140,'HB11 Model'!$B140)</f>
        <v>=C9*C17</v>
      </c>
      <c r="O176" t="str">
        <f ca="1">SUBSTITUTE(O175,'Formula Name Creation'!$V140,'HB11 Model'!$B140)</f>
        <v>Parameter</v>
      </c>
      <c r="P176" t="str">
        <f ca="1">SUBSTITUTE(P175,'Formula Name Creation'!$V140,'HB11 Model'!$B140)</f>
        <v>Parameter</v>
      </c>
      <c r="Q176" t="str">
        <f ca="1">SUBSTITUTE(Q175,'Formula Name Creation'!$V140,'HB11 Model'!$B140)</f>
        <v>Parameter</v>
      </c>
      <c r="R176" t="str">
        <f ca="1">SUBSTITUTE(R175,'Formula Name Creation'!$V140,'HB11 Model'!$B140)</f>
        <v>=C8+C84+C100</v>
      </c>
      <c r="S176" t="str">
        <f ca="1">SUBSTITUTE(S175,'Formula Name Creation'!$V140,'HB11 Model'!$B140)</f>
        <v>=C20*C19</v>
      </c>
      <c r="T176" t="str">
        <f ca="1">SUBSTITUTE(T175,'Formula Name Creation'!$V140,'HB11 Model'!$B140)</f>
        <v>=C16-C20</v>
      </c>
      <c r="U176" t="str">
        <f ca="1">SUBSTITUTE(U175,'Formula Name Creation'!$V140,'HB11 Model'!$B140)</f>
        <v>=365*24*C14</v>
      </c>
      <c r="V176" t="str">
        <f ca="1">SUBSTITUTE(V175,'Formula Name Creation'!$V140,'HB11 Model'!$B140)</f>
        <v>=C22*C23</v>
      </c>
      <c r="W176" t="str">
        <f ca="1">SUBSTITUTE(W175,'Formula Name Creation'!$V140,'HB11 Model'!$B140)</f>
        <v>=C26/(1-C27)</v>
      </c>
      <c r="X176" t="str">
        <f ca="1">SUBSTITUTE(X175,'Formula Name Creation'!$V140,'HB11 Model'!$B140)</f>
        <v>=C4*C14*365*24*3600</v>
      </c>
      <c r="Y176" t="str">
        <f ca="1">SUBSTITUTE(Y175,'Formula Name Creation'!$V140,'HB11 Model'!$B140)</f>
        <v>Parameter</v>
      </c>
      <c r="Z176" t="str">
        <f ca="1">SUBSTITUTE(Z175,'Formula Name Creation'!$V140,'HB11 Model'!$B140)</f>
        <v>=C29+C37+C40+C48</v>
      </c>
      <c r="AA176" t="str">
        <f ca="1">SUBSTITUTE(AA175,'Formula Name Creation'!$V140,'HB11 Model'!$B140)</f>
        <v>=C30*(C33*C34)/(1000)+C35</v>
      </c>
      <c r="AB176" t="str">
        <f ca="1">SUBSTITUTE(AB175,'Formula Name Creation'!$V140,'HB11 Model'!$B140)</f>
        <v>Parameter</v>
      </c>
      <c r="AC176" t="str">
        <f ca="1">SUBSTITUTE(AC175,'Formula Name Creation'!$V140,'HB11 Model'!$B140)</f>
        <v>Parameter</v>
      </c>
      <c r="AD176" t="str">
        <f ca="1">SUBSTITUTE(AD175,'Formula Name Creation'!$V140,'HB11 Model'!$B140)</f>
        <v>Parameter</v>
      </c>
      <c r="AE176" t="str">
        <f ca="1">SUBSTITUTE(AE175,'Formula Name Creation'!$V140,'HB11 Model'!$B140)</f>
        <v>Parameter</v>
      </c>
      <c r="AF176" t="str">
        <f ca="1">SUBSTITUTE(AF175,'Formula Name Creation'!$V140,'HB11 Model'!$B140)</f>
        <v>Parameter</v>
      </c>
      <c r="AG176" t="str">
        <f ca="1">SUBSTITUTE(AG175,'Formula Name Creation'!$V140,'HB11 Model'!$B140)</f>
        <v>Parameter</v>
      </c>
      <c r="AH176" t="str">
        <f ca="1">SUBSTITUTE(AH175,'Formula Name Creation'!$V140,'HB11 Model'!$B140)</f>
        <v>Parameter</v>
      </c>
      <c r="AI176" t="str">
        <f ca="1">SUBSTITUTE(AI175,'Formula Name Creation'!$V140,'HB11 Model'!$B140)</f>
        <v>=C36*(C38)</v>
      </c>
      <c r="AJ176" t="str">
        <f ca="1">SUBSTITUTE(AJ175,'Formula Name Creation'!$V140,'HB11 Model'!$B140)</f>
        <v>Parameter</v>
      </c>
      <c r="AK176" t="str">
        <f ca="1">SUBSTITUTE(AK175,'Formula Name Creation'!$V140,'HB11 Model'!$B140)</f>
        <v>Parameter</v>
      </c>
      <c r="AL176" t="str">
        <f ca="1">SUBSTITUTE(AL175,'Formula Name Creation'!$V140,'HB11 Model'!$B140)</f>
        <v>=C39*(C41+C42)</v>
      </c>
      <c r="AM176" t="str">
        <f ca="1">SUBSTITUTE(AM175,'Formula Name Creation'!$V140,'HB11 Model'!$B140)</f>
        <v>=0.04+(C31*C32)/(1000)</v>
      </c>
      <c r="AN176" t="str">
        <f ca="1">SUBSTITUTE(AN175,'Formula Name Creation'!$V140,'HB11 Model'!$B140)</f>
        <v>Parameter</v>
      </c>
      <c r="AO176" t="str">
        <f ca="1">SUBSTITUTE(AO175,'Formula Name Creation'!$V140,'HB11 Model'!$B140)</f>
        <v>Parameter</v>
      </c>
      <c r="AP176" t="str">
        <f ca="1">SUBSTITUTE(AP175,'Formula Name Creation'!$V140,'HB11 Model'!$B140)</f>
        <v>Parameter</v>
      </c>
      <c r="AQ176" t="str">
        <f ca="1">SUBSTITUTE(AQ175,'Formula Name Creation'!$V140,'HB11 Model'!$B140)</f>
        <v>Parameter</v>
      </c>
      <c r="AR176" t="e">
        <f ca="1">SUBSTITUTE(AR175,'Formula Name Creation'!$V140,'HB11 Model'!$B140)</f>
        <v>#N/A</v>
      </c>
      <c r="AS176" t="str">
        <f ca="1">SUBSTITUTE(AS175,'Formula Name Creation'!$V140,'HB11 Model'!$B140)</f>
        <v>=C45+C25*(C28)</v>
      </c>
      <c r="AT176" t="str">
        <f ca="1">SUBSTITUTE(AT175,'Formula Name Creation'!$V140,'HB11 Model'!$B140)</f>
        <v>Parameter</v>
      </c>
      <c r="AU176" t="str">
        <f ca="1">SUBSTITUTE(AU175,'Formula Name Creation'!$V140,'HB11 Model'!$B140)</f>
        <v>Parameter</v>
      </c>
      <c r="AV176" t="str">
        <f ca="1">SUBSTITUTE(AV175,'Formula Name Creation'!$V140,'HB11 Model'!$B140)</f>
        <v>Parameter</v>
      </c>
      <c r="AW176" t="str">
        <f ca="1">SUBSTITUTE(AW175,'Formula Name Creation'!$V140,'HB11 Model'!$B140)</f>
        <v>Parameter</v>
      </c>
      <c r="AX176" t="str">
        <f ca="1">SUBSTITUTE(AX175,'Formula Name Creation'!$V140,'HB11 Model'!$B140)</f>
        <v>Parameter</v>
      </c>
      <c r="AY176" t="str">
        <f ca="1">SUBSTITUTE(AY175,'Formula Name Creation'!$V140,'HB11 Model'!$B140)</f>
        <v>Parameter</v>
      </c>
      <c r="AZ176" t="str">
        <f ca="1">SUBSTITUTE(AZ175,'Formula Name Creation'!$V140,'HB11 Model'!$B140)</f>
        <v>Parameter</v>
      </c>
      <c r="BA176" t="str">
        <f ca="1">SUBSTITUTE(BA175,'Formula Name Creation'!$V140,'HB11 Model'!$B140)</f>
        <v>=(C54+C53)/10^6</v>
      </c>
      <c r="BB176" t="str">
        <f ca="1">SUBSTITUTE(BB175,'Formula Name Creation'!$V140,'HB11 Model'!$B140)</f>
        <v>=C4*((C14*24)*3600)*C51</v>
      </c>
      <c r="BC176" t="str">
        <f ca="1">SUBSTITUTE(BC175,'Formula Name Creation'!$V140,'HB11 Model'!$B140)</f>
        <v>Parameter</v>
      </c>
      <c r="BD176" t="str">
        <f ca="1">SUBSTITUTE(BD175,'Formula Name Creation'!$V140,'HB11 Model'!$B140)</f>
        <v>Parameter</v>
      </c>
      <c r="BE176" t="str">
        <f ca="1">SUBSTITUTE(BE175,'Formula Name Creation'!$V140,'HB11 Model'!$B140)</f>
        <v>Parameter</v>
      </c>
      <c r="BF176" t="str">
        <f ca="1">SUBSTITUTE(BF175,'Formula Name Creation'!$V140,'HB11 Model'!$B140)</f>
        <v>Parameter</v>
      </c>
      <c r="BG176" t="str">
        <f ca="1">SUBSTITUTE(BG175,'Formula Name Creation'!$V140,'HB11 Model'!$B140)</f>
        <v>=ROUNDDOWN(C60/C64,0)*C58+C57*C3*C4*ROUNDDOWN(C60/C66,0)+C59+C87*10^6*ROUNDDOWN(C60/C65,0)+C63*C60</v>
      </c>
      <c r="BH176" t="str">
        <f ca="1">SUBSTITUTE(BH175,'Formula Name Creation'!$V140,'HB11 Model'!$B140)</f>
        <v>Parameter</v>
      </c>
      <c r="BI176" t="str">
        <f ca="1">SUBSTITUTE(BI175,'Formula Name Creation'!$V140,'HB11 Model'!$B140)</f>
        <v>=C62*1000*C24</v>
      </c>
      <c r="BJ176" t="str">
        <f ca="1">SUBSTITUTE(BJ175,'Formula Name Creation'!$V140,'HB11 Model'!$B140)</f>
        <v>Parameter</v>
      </c>
      <c r="BK176" t="str">
        <f ca="1">SUBSTITUTE(BK175,'Formula Name Creation'!$V140,'HB11 Model'!$B140)</f>
        <v>Parameter</v>
      </c>
      <c r="BL176" t="str">
        <f ca="1">SUBSTITUTE(BL175,'Formula Name Creation'!$V140,'HB11 Model'!$B140)</f>
        <v>Parameter</v>
      </c>
      <c r="BM176" t="str">
        <f ca="1">SUBSTITUTE(BM175,'Formula Name Creation'!$V140,'HB11 Model'!$B140)</f>
        <v>Parameter</v>
      </c>
      <c r="BN176" t="str">
        <f ca="1">SUBSTITUTE(BN175,'Formula Name Creation'!$V140,'HB11 Model'!$B140)</f>
        <v>Parameter</v>
      </c>
      <c r="BO176" t="str">
        <f ca="1">SUBSTITUTE(BO175,'Formula Name Creation'!$V140,'HB11 Model'!$B140)</f>
        <v>Parameter</v>
      </c>
      <c r="BP176" t="str">
        <f ca="1">SUBSTITUTE(BP175,'Formula Name Creation'!$V140,'HB11 Model'!$B140)</f>
        <v>Parameter</v>
      </c>
      <c r="BQ176" t="str">
        <f ca="1">SUBSTITUTE(BQ175,'Formula Name Creation'!$V140,'HB11 Model'!$B140)</f>
        <v>Parameter</v>
      </c>
      <c r="BR176" t="str">
        <f ca="1">SUBSTITUTE(BR175,'Formula Name Creation'!$V140,'HB11 Model'!$B140)</f>
        <v>Parameter</v>
      </c>
      <c r="BS176" t="str">
        <f ca="1">SUBSTITUTE(BS175,'Formula Name Creation'!$V140,'HB11 Model'!$B140)</f>
        <v>Parameter</v>
      </c>
      <c r="BT176" t="str">
        <f ca="1">SUBSTITUTE(BT175,'Formula Name Creation'!$V140,'HB11 Model'!$B140)</f>
        <v>Parameter</v>
      </c>
      <c r="BU176" t="str">
        <f ca="1">SUBSTITUTE(BU175,'Formula Name Creation'!$V140,'HB11 Model'!$B140)</f>
        <v>=(C67+C68+C69+C70+C71+C72+C74+C73)</v>
      </c>
      <c r="BV176" t="str">
        <f ca="1">SUBSTITUTE(BV175,'Formula Name Creation'!$V140,'HB11 Model'!$B140)</f>
        <v>Parameter</v>
      </c>
      <c r="BW176" t="str">
        <f ca="1">SUBSTITUTE(BW175,'Formula Name Creation'!$V140,'HB11 Model'!$B140)</f>
        <v>Parameter</v>
      </c>
      <c r="BX176" t="str">
        <f ca="1">SUBSTITUTE(BX175,'Formula Name Creation'!$V140,'HB11 Model'!$B140)</f>
        <v>=C77+C75</v>
      </c>
      <c r="BY176" t="str">
        <f ca="1">SUBSTITUTE(BY175,'Formula Name Creation'!$V140,'HB11 Model'!$B140)</f>
        <v>Parameter</v>
      </c>
      <c r="BZ176" t="str">
        <f ca="1">SUBSTITUTE(BZ175,'Formula Name Creation'!$V140,'HB11 Model'!$B140)</f>
        <v>=C79*C75</v>
      </c>
      <c r="CA176" t="str">
        <f ca="1">SUBSTITUTE(CA175,'Formula Name Creation'!$V140,'HB11 Model'!$B140)</f>
        <v>Parameter</v>
      </c>
      <c r="CB176" t="str">
        <f ca="1">SUBSTITUTE(CB175,'Formula Name Creation'!$V140,'HB11 Model'!$B140)</f>
        <v>Parameter</v>
      </c>
      <c r="CC176" t="str">
        <f ca="1">SUBSTITUTE(CC175,'Formula Name Creation'!$V140,'HB11 Model'!$B140)</f>
        <v>Parameter</v>
      </c>
      <c r="CD176" t="str">
        <f ca="1">SUBSTITUTE(CD175,'Formula Name Creation'!$V140,'HB11 Model'!$B140)</f>
        <v>=32*(C9/2605)</v>
      </c>
      <c r="CE176" t="str">
        <f ca="1">SUBSTITUTE(CE175,'Formula Name Creation'!$V140,'HB11 Model'!$B140)</f>
        <v>Parameter</v>
      </c>
      <c r="CF176" t="str">
        <f ca="1">SUBSTITUTE(CF175,'Formula Name Creation'!$V140,'HB11 Model'!$B140)</f>
        <v>Parameter</v>
      </c>
      <c r="CG176" t="str">
        <f ca="1">SUBSTITUTE(CG175,'Formula Name Creation'!$V140,'HB11 Model'!$B140)</f>
        <v>=(C85*C86*C83)/10^6</v>
      </c>
      <c r="CH176" t="str">
        <f ca="1">SUBSTITUTE(CH175,'Formula Name Creation'!$V140,'HB11 Model'!$B140)</f>
        <v>=C9*10^6/C81/C82</v>
      </c>
      <c r="CI176" t="str">
        <f ca="1">SUBSTITUTE(CI175,'Formula Name Creation'!$V140,'HB11 Model'!$B140)</f>
        <v>Parameter</v>
      </c>
      <c r="CJ176" t="str">
        <f ca="1">SUBSTITUTE(CJ175,'Formula Name Creation'!$V140,'HB11 Model'!$B140)</f>
        <v>Parameter</v>
      </c>
      <c r="CK176" t="str">
        <f ca="1">SUBSTITUTE(CK175,'Formula Name Creation'!$V140,'HB11 Model'!$B140)</f>
        <v>Parameter</v>
      </c>
      <c r="CL176" t="str">
        <f ca="1">SUBSTITUTE(CL175,'Formula Name Creation'!$V140,'HB11 Model'!$B140)</f>
        <v>Parameter</v>
      </c>
      <c r="CM176" t="str">
        <f ca="1">SUBSTITUTE(CM175,'Formula Name Creation'!$V140,'HB11 Model'!$B140)</f>
        <v>=C91*C92</v>
      </c>
      <c r="CN176" t="str">
        <f ca="1">SUBSTITUTE(CN175,'Formula Name Creation'!$V140,'HB11 Model'!$B140)</f>
        <v>=C93*7.6*7*52.18</v>
      </c>
      <c r="CO176" t="str">
        <f ca="1">SUBSTITUTE(CO175,'Formula Name Creation'!$V140,'HB11 Model'!$B140)</f>
        <v>Parameter</v>
      </c>
      <c r="CP176" t="str">
        <f ca="1">SUBSTITUTE(CP175,'Formula Name Creation'!$V140,'HB11 Model'!$B140)</f>
        <v>Parameter</v>
      </c>
      <c r="CQ176" t="str">
        <f ca="1">SUBSTITUTE(CQ175,'Formula Name Creation'!$V140,'HB11 Model'!$B140)</f>
        <v>Parameter</v>
      </c>
      <c r="CR176" t="str">
        <f ca="1">SUBSTITUTE(CR175,'Formula Name Creation'!$V140,'HB11 Model'!$B140)</f>
        <v>Parameter</v>
      </c>
      <c r="CS176" t="str">
        <f ca="1">SUBSTITUTE(CS175,'Formula Name Creation'!$V140,'HB11 Model'!$B140)</f>
        <v>Parameter</v>
      </c>
      <c r="CT176" t="str">
        <f ca="1">SUBSTITUTE(CT175,'Formula Name Creation'!$V140,'HB11 Model'!$B140)</f>
        <v>Parameter</v>
      </c>
      <c r="CU176" t="str">
        <f ca="1">SUBSTITUTE(CU175,'Formula Name Creation'!$V140,'HB11 Model'!$B140)</f>
        <v>=PI()*C97*(C96^2-(C96-C98)^2)*C99</v>
      </c>
      <c r="CV176" t="str">
        <f ca="1">SUBSTITUTE(CV175,'Formula Name Creation'!$V140,'HB11 Model'!$B140)</f>
        <v>Parameter</v>
      </c>
      <c r="CW176" t="str">
        <f ca="1">SUBSTITUTE(CW175,'Formula Name Creation'!$V140,'HB11 Model'!$B140)</f>
        <v>=(90.69*C101 + C95 + 13.04*C102*112.32)/10^6</v>
      </c>
      <c r="CX176" t="str">
        <f ca="1">SUBSTITUTE(CX175,'Formula Name Creation'!$V140,'HB11 Model'!$B140)</f>
        <v>0</v>
      </c>
      <c r="CY176" t="str">
        <f ca="1">SUBSTITUTE(CY175,'Formula Name Creation'!$V140,'HB11 Model'!$B140)</f>
        <v>0</v>
      </c>
      <c r="CZ176" t="str">
        <f ca="1">SUBSTITUTE(CZ175,'Formula Name Creation'!$V140,'HB11 Model'!$B140)</f>
        <v>0</v>
      </c>
      <c r="DA176" t="str">
        <f ca="1">SUBSTITUTE(DA175,'Formula Name Creation'!$V140,'HB11 Model'!$B140)</f>
        <v>0</v>
      </c>
      <c r="DB176" t="str">
        <f ca="1">SUBSTITUTE(DB175,'Formula Name Creation'!$V140,'HB11 Model'!$B140)</f>
        <v>0</v>
      </c>
      <c r="DC176" t="str">
        <f ca="1">SUBSTITUTE(DC175,'Formula Name Creation'!$V140,'HB11 Model'!$B140)</f>
        <v>0</v>
      </c>
      <c r="DD176" t="str">
        <f ca="1">SUBSTITUTE(DD175,'Formula Name Creation'!$V140,'HB11 Model'!$B140)</f>
        <v>0</v>
      </c>
      <c r="DE176" t="str">
        <f ca="1">SUBSTITUTE(DE175,'Formula Name Creation'!$V140,'HB11 Model'!$B140)</f>
        <v>0</v>
      </c>
      <c r="DF176" t="str">
        <f ca="1">SUBSTITUTE(DF175,'Formula Name Creation'!$V140,'HB11 Model'!$B140)</f>
        <v>0</v>
      </c>
      <c r="DG176" t="str">
        <f ca="1">SUBSTITUTE(DG175,'Formula Name Creation'!$V140,'HB11 Model'!$B140)</f>
        <v>0</v>
      </c>
      <c r="DH176" t="str">
        <f ca="1">SUBSTITUTE(DH175,'Formula Name Creation'!$V140,'HB11 Model'!$B140)</f>
        <v>0</v>
      </c>
      <c r="DI176" t="str">
        <f ca="1">SUBSTITUTE(DI175,'Formula Name Creation'!$V140,'HB11 Model'!$B140)</f>
        <v>0</v>
      </c>
      <c r="DJ176" t="str">
        <f ca="1">SUBSTITUTE(DJ175,'Formula Name Creation'!$V140,'HB11 Model'!$B140)</f>
        <v>0</v>
      </c>
      <c r="DK176" t="str">
        <f ca="1">SUBSTITUTE(DK175,'Formula Name Creation'!$V140,'HB11 Model'!$B140)</f>
        <v>0</v>
      </c>
      <c r="DL176" t="str">
        <f ca="1">SUBSTITUTE(DL175,'Formula Name Creation'!$V140,'HB11 Model'!$B140)</f>
        <v>0</v>
      </c>
      <c r="DM176" t="str">
        <f ca="1">SUBSTITUTE(DM175,'Formula Name Creation'!$V140,'HB11 Model'!$B140)</f>
        <v>0</v>
      </c>
      <c r="DN176" t="str">
        <f ca="1">SUBSTITUTE(DN175,'Formula Name Creation'!$V140,'HB11 Model'!$B140)</f>
        <v>0</v>
      </c>
      <c r="DO176" t="str">
        <f ca="1">SUBSTITUTE(DO175,'Formula Name Creation'!$V140,'HB11 Model'!$B140)</f>
        <v>0</v>
      </c>
      <c r="DP176" t="str">
        <f ca="1">SUBSTITUTE(DP175,'Formula Name Creation'!$V140,'HB11 Model'!$B140)</f>
        <v>0</v>
      </c>
      <c r="DQ176" t="str">
        <f ca="1">SUBSTITUTE(DQ175,'Formula Name Creation'!$V140,'HB11 Model'!$B140)</f>
        <v>0</v>
      </c>
      <c r="DR176" t="str">
        <f ca="1">SUBSTITUTE(DR175,'Formula Name Creation'!$V140,'HB11 Model'!$B140)</f>
        <v>0</v>
      </c>
      <c r="DS176" t="str">
        <f ca="1">SUBSTITUTE(DS175,'Formula Name Creation'!$V140,'HB11 Model'!$B140)</f>
        <v>0</v>
      </c>
      <c r="DT176" t="str">
        <f ca="1">SUBSTITUTE(DT175,'Formula Name Creation'!$V140,'HB11 Model'!$B140)</f>
        <v>0</v>
      </c>
      <c r="DU176" t="str">
        <f ca="1">SUBSTITUTE(DU175,'Formula Name Creation'!$V140,'HB11 Model'!$B140)</f>
        <v>0</v>
      </c>
      <c r="DV176" t="str">
        <f ca="1">SUBSTITUTE(DV175,'Formula Name Creation'!$V140,'HB11 Model'!$B140)</f>
        <v>0</v>
      </c>
      <c r="DW176" t="str">
        <f ca="1">SUBSTITUTE(DW175,'Formula Name Creation'!$V140,'HB11 Model'!$B140)</f>
        <v>0</v>
      </c>
      <c r="DX176" t="str">
        <f ca="1">SUBSTITUTE(DX175,'Formula Name Creation'!$V140,'HB11 Model'!$B140)</f>
        <v>0</v>
      </c>
      <c r="DY176" t="str">
        <f ca="1">SUBSTITUTE(DY175,'Formula Name Creation'!$V140,'HB11 Model'!$B140)</f>
        <v>0</v>
      </c>
      <c r="DZ176" t="str">
        <f ca="1">SUBSTITUTE(DZ175,'Formula Name Creation'!$V140,'HB11 Model'!$B140)</f>
        <v>0</v>
      </c>
      <c r="EA176" t="str">
        <f ca="1">SUBSTITUTE(EA175,'Formula Name Creation'!$V140,'HB11 Model'!$B140)</f>
        <v>0</v>
      </c>
      <c r="EB176" t="str">
        <f ca="1">SUBSTITUTE(EB175,'Formula Name Creation'!$V140,'HB11 Model'!$B140)</f>
        <v>0</v>
      </c>
      <c r="EC176" t="str">
        <f ca="1">SUBSTITUTE(EC175,'Formula Name Creation'!$V140,'HB11 Model'!$B140)</f>
        <v>0</v>
      </c>
      <c r="ED176" t="str">
        <f ca="1">SUBSTITUTE(ED175,'Formula Name Creation'!$V140,'HB11 Model'!$B140)</f>
        <v>0</v>
      </c>
      <c r="EE176" t="str">
        <f ca="1">SUBSTITUTE(EE175,'Formula Name Creation'!$V140,'HB11 Model'!$B140)</f>
        <v>0</v>
      </c>
      <c r="EF176" t="str">
        <f ca="1">SUBSTITUTE(EF175,'Formula Name Creation'!$V140,'HB11 Model'!$B140)</f>
        <v>0</v>
      </c>
      <c r="EG176" t="str">
        <f ca="1">SUBSTITUTE(EG175,'Formula Name Creation'!$V140,'HB11 Model'!$B140)</f>
        <v>0</v>
      </c>
      <c r="EH176" t="str">
        <f ca="1">SUBSTITUTE(EH175,'Formula Name Creation'!$V140,'HB11 Model'!$B140)</f>
        <v>0</v>
      </c>
      <c r="EI176" t="str">
        <f ca="1">SUBSTITUTE(EI175,'Formula Name Creation'!$V140,'HB11 Model'!$B140)</f>
        <v>0</v>
      </c>
      <c r="EJ176" t="str">
        <f ca="1">SUBSTITUTE(EJ175,'Formula Name Creation'!$V140,'HB11 Model'!$B140)</f>
        <v>0</v>
      </c>
      <c r="EK176" t="str">
        <f ca="1">SUBSTITUTE(EK175,'Formula Name Creation'!$V140,'HB11 Model'!$B140)</f>
        <v>0</v>
      </c>
      <c r="EL176" t="str">
        <f ca="1">SUBSTITUTE(EL175,'Formula Name Creation'!$V140,'HB11 Model'!$B140)</f>
        <v>0</v>
      </c>
      <c r="EM176" t="str">
        <f ca="1">SUBSTITUTE(EM175,'Formula Name Creation'!$V140,'HB11 Model'!$B140)</f>
        <v>0</v>
      </c>
      <c r="EN176" t="str">
        <f ca="1">SUBSTITUTE(EN175,'Formula Name Creation'!$V140,'HB11 Model'!$B140)</f>
        <v>0</v>
      </c>
      <c r="EO176" t="str">
        <f ca="1">SUBSTITUTE(EO175,'Formula Name Creation'!$V140,'HB11 Model'!$B140)</f>
        <v>0</v>
      </c>
      <c r="EP176" t="str">
        <f ca="1">SUBSTITUTE(EP175,'Formula Name Creation'!$V140,'HB11 Model'!$B140)</f>
        <v>0</v>
      </c>
      <c r="EQ176" t="str">
        <f ca="1">SUBSTITUTE(EQ175,'Formula Name Creation'!$V140,'HB11 Model'!$B140)</f>
        <v>0</v>
      </c>
      <c r="ER176" t="str">
        <f ca="1">SUBSTITUTE(ER175,'Formula Name Creation'!$V140,'HB11 Model'!$B140)</f>
        <v>0</v>
      </c>
      <c r="ES176" t="str">
        <f ca="1">SUBSTITUTE(ES175,'Formula Name Creation'!$V140,'HB11 Model'!$B140)</f>
        <v>0</v>
      </c>
      <c r="ET176" t="str">
        <f ca="1">SUBSTITUTE(ET175,'Formula Name Creation'!$V140,'HB11 Model'!$B140)</f>
        <v>0</v>
      </c>
      <c r="EU176">
        <v>138</v>
      </c>
    </row>
    <row r="177" spans="1:151" x14ac:dyDescent="0.25">
      <c r="A177" t="str">
        <f ca="1">SUBSTITUTE(A176,'Formula Name Creation'!$V139,'HB11 Model'!$B139)</f>
        <v>Parameter</v>
      </c>
      <c r="B177" t="str">
        <f ca="1">SUBSTITUTE(B176,'Formula Name Creation'!$V139,'HB11 Model'!$B139)</f>
        <v>Parameter</v>
      </c>
      <c r="C177" t="str">
        <f ca="1">SUBSTITUTE(C176,'Formula Name Creation'!$V139,'HB11 Model'!$B139)</f>
        <v>=(1400*C22*1000)/10^6</v>
      </c>
      <c r="D177" t="str">
        <f ca="1">SUBSTITUTE(D176,'Formula Name Creation'!$V139,'HB11 Model'!$B139)</f>
        <v>Parameter</v>
      </c>
      <c r="E177" t="str">
        <f ca="1">SUBSTITUTE(E176,'Formula Name Creation'!$V139,'HB11 Model'!$B139)</f>
        <v>=C3*C4</v>
      </c>
      <c r="F177" t="str">
        <f ca="1">SUBSTITUTE(F176,'Formula Name Creation'!$V139,'HB11 Model'!$B139)</f>
        <v>=C7/(C6)</v>
      </c>
      <c r="G177" t="str">
        <f ca="1">SUBSTITUTE(G176,'Formula Name Creation'!$V139,'HB11 Model'!$B139)</f>
        <v>=IF(C36=0,C7*C10,C7*C10*C13)</v>
      </c>
      <c r="H177" t="str">
        <f ca="1">SUBSTITUTE(H176,'Formula Name Creation'!$V139,'HB11 Model'!$B139)</f>
        <v>Parameter</v>
      </c>
      <c r="I177" t="str">
        <f ca="1">SUBSTITUTE(I176,'Formula Name Creation'!$V139,'HB11 Model'!$B139)</f>
        <v>Parameter</v>
      </c>
      <c r="J177" t="str">
        <f ca="1">SUBSTITUTE(J176,'Formula Name Creation'!$V139,'HB11 Model'!$B139)</f>
        <v>Parameter</v>
      </c>
      <c r="K177" t="str">
        <f ca="1">SUBSTITUTE(K176,'Formula Name Creation'!$V139,'HB11 Model'!$B139)</f>
        <v>Parameter</v>
      </c>
      <c r="L177" t="str">
        <f ca="1">SUBSTITUTE(L176,'Formula Name Creation'!$V139,'HB11 Model'!$B139)</f>
        <v>Parameter</v>
      </c>
      <c r="M177" t="str">
        <f ca="1">SUBSTITUTE(M176,'Formula Name Creation'!$V139,'HB11 Model'!$B139)</f>
        <v>=C16/C8</v>
      </c>
      <c r="N177" t="str">
        <f ca="1">SUBSTITUTE(N176,'Formula Name Creation'!$V139,'HB11 Model'!$B139)</f>
        <v>=C9*C17</v>
      </c>
      <c r="O177" t="str">
        <f ca="1">SUBSTITUTE(O176,'Formula Name Creation'!$V139,'HB11 Model'!$B139)</f>
        <v>Parameter</v>
      </c>
      <c r="P177" t="str">
        <f ca="1">SUBSTITUTE(P176,'Formula Name Creation'!$V139,'HB11 Model'!$B139)</f>
        <v>Parameter</v>
      </c>
      <c r="Q177" t="str">
        <f ca="1">SUBSTITUTE(Q176,'Formula Name Creation'!$V139,'HB11 Model'!$B139)</f>
        <v>Parameter</v>
      </c>
      <c r="R177" t="str">
        <f ca="1">SUBSTITUTE(R176,'Formula Name Creation'!$V139,'HB11 Model'!$B139)</f>
        <v>=C8+C84+C100</v>
      </c>
      <c r="S177" t="str">
        <f ca="1">SUBSTITUTE(S176,'Formula Name Creation'!$V139,'HB11 Model'!$B139)</f>
        <v>=C20*C19</v>
      </c>
      <c r="T177" t="str">
        <f ca="1">SUBSTITUTE(T176,'Formula Name Creation'!$V139,'HB11 Model'!$B139)</f>
        <v>=C16-C20</v>
      </c>
      <c r="U177" t="str">
        <f ca="1">SUBSTITUTE(U176,'Formula Name Creation'!$V139,'HB11 Model'!$B139)</f>
        <v>=365*24*C14</v>
      </c>
      <c r="V177" t="str">
        <f ca="1">SUBSTITUTE(V176,'Formula Name Creation'!$V139,'HB11 Model'!$B139)</f>
        <v>=C22*C23</v>
      </c>
      <c r="W177" t="str">
        <f ca="1">SUBSTITUTE(W176,'Formula Name Creation'!$V139,'HB11 Model'!$B139)</f>
        <v>=C26/(1-C27)</v>
      </c>
      <c r="X177" t="str">
        <f ca="1">SUBSTITUTE(X176,'Formula Name Creation'!$V139,'HB11 Model'!$B139)</f>
        <v>=C4*C14*365*24*3600</v>
      </c>
      <c r="Y177" t="str">
        <f ca="1">SUBSTITUTE(Y176,'Formula Name Creation'!$V139,'HB11 Model'!$B139)</f>
        <v>Parameter</v>
      </c>
      <c r="Z177" t="str">
        <f ca="1">SUBSTITUTE(Z176,'Formula Name Creation'!$V139,'HB11 Model'!$B139)</f>
        <v>=C29+C37+C40+C48</v>
      </c>
      <c r="AA177" t="str">
        <f ca="1">SUBSTITUTE(AA176,'Formula Name Creation'!$V139,'HB11 Model'!$B139)</f>
        <v>=C30*(C33*C34)/(1000)+C35</v>
      </c>
      <c r="AB177" t="str">
        <f ca="1">SUBSTITUTE(AB176,'Formula Name Creation'!$V139,'HB11 Model'!$B139)</f>
        <v>Parameter</v>
      </c>
      <c r="AC177" t="str">
        <f ca="1">SUBSTITUTE(AC176,'Formula Name Creation'!$V139,'HB11 Model'!$B139)</f>
        <v>Parameter</v>
      </c>
      <c r="AD177" t="str">
        <f ca="1">SUBSTITUTE(AD176,'Formula Name Creation'!$V139,'HB11 Model'!$B139)</f>
        <v>Parameter</v>
      </c>
      <c r="AE177" t="str">
        <f ca="1">SUBSTITUTE(AE176,'Formula Name Creation'!$V139,'HB11 Model'!$B139)</f>
        <v>Parameter</v>
      </c>
      <c r="AF177" t="str">
        <f ca="1">SUBSTITUTE(AF176,'Formula Name Creation'!$V139,'HB11 Model'!$B139)</f>
        <v>Parameter</v>
      </c>
      <c r="AG177" t="str">
        <f ca="1">SUBSTITUTE(AG176,'Formula Name Creation'!$V139,'HB11 Model'!$B139)</f>
        <v>Parameter</v>
      </c>
      <c r="AH177" t="str">
        <f ca="1">SUBSTITUTE(AH176,'Formula Name Creation'!$V139,'HB11 Model'!$B139)</f>
        <v>Parameter</v>
      </c>
      <c r="AI177" t="str">
        <f ca="1">SUBSTITUTE(AI176,'Formula Name Creation'!$V139,'HB11 Model'!$B139)</f>
        <v>=C36*(C38)</v>
      </c>
      <c r="AJ177" t="str">
        <f ca="1">SUBSTITUTE(AJ176,'Formula Name Creation'!$V139,'HB11 Model'!$B139)</f>
        <v>Parameter</v>
      </c>
      <c r="AK177" t="str">
        <f ca="1">SUBSTITUTE(AK176,'Formula Name Creation'!$V139,'HB11 Model'!$B139)</f>
        <v>Parameter</v>
      </c>
      <c r="AL177" t="str">
        <f ca="1">SUBSTITUTE(AL176,'Formula Name Creation'!$V139,'HB11 Model'!$B139)</f>
        <v>=C39*(C41+C42)</v>
      </c>
      <c r="AM177" t="str">
        <f ca="1">SUBSTITUTE(AM176,'Formula Name Creation'!$V139,'HB11 Model'!$B139)</f>
        <v>=0.04+(C31*C32)/(1000)</v>
      </c>
      <c r="AN177" t="str">
        <f ca="1">SUBSTITUTE(AN176,'Formula Name Creation'!$V139,'HB11 Model'!$B139)</f>
        <v>Parameter</v>
      </c>
      <c r="AO177" t="str">
        <f ca="1">SUBSTITUTE(AO176,'Formula Name Creation'!$V139,'HB11 Model'!$B139)</f>
        <v>Parameter</v>
      </c>
      <c r="AP177" t="str">
        <f ca="1">SUBSTITUTE(AP176,'Formula Name Creation'!$V139,'HB11 Model'!$B139)</f>
        <v>Parameter</v>
      </c>
      <c r="AQ177" t="str">
        <f ca="1">SUBSTITUTE(AQ176,'Formula Name Creation'!$V139,'HB11 Model'!$B139)</f>
        <v>Parameter</v>
      </c>
      <c r="AR177" t="e">
        <f ca="1">SUBSTITUTE(AR176,'Formula Name Creation'!$V139,'HB11 Model'!$B139)</f>
        <v>#N/A</v>
      </c>
      <c r="AS177" t="str">
        <f ca="1">SUBSTITUTE(AS176,'Formula Name Creation'!$V139,'HB11 Model'!$B139)</f>
        <v>=C45+C25*(C28)</v>
      </c>
      <c r="AT177" t="str">
        <f ca="1">SUBSTITUTE(AT176,'Formula Name Creation'!$V139,'HB11 Model'!$B139)</f>
        <v>Parameter</v>
      </c>
      <c r="AU177" t="str">
        <f ca="1">SUBSTITUTE(AU176,'Formula Name Creation'!$V139,'HB11 Model'!$B139)</f>
        <v>Parameter</v>
      </c>
      <c r="AV177" t="str">
        <f ca="1">SUBSTITUTE(AV176,'Formula Name Creation'!$V139,'HB11 Model'!$B139)</f>
        <v>Parameter</v>
      </c>
      <c r="AW177" t="str">
        <f ca="1">SUBSTITUTE(AW176,'Formula Name Creation'!$V139,'HB11 Model'!$B139)</f>
        <v>Parameter</v>
      </c>
      <c r="AX177" t="str">
        <f ca="1">SUBSTITUTE(AX176,'Formula Name Creation'!$V139,'HB11 Model'!$B139)</f>
        <v>Parameter</v>
      </c>
      <c r="AY177" t="str">
        <f ca="1">SUBSTITUTE(AY176,'Formula Name Creation'!$V139,'HB11 Model'!$B139)</f>
        <v>Parameter</v>
      </c>
      <c r="AZ177" t="str">
        <f ca="1">SUBSTITUTE(AZ176,'Formula Name Creation'!$V139,'HB11 Model'!$B139)</f>
        <v>Parameter</v>
      </c>
      <c r="BA177" t="str">
        <f ca="1">SUBSTITUTE(BA176,'Formula Name Creation'!$V139,'HB11 Model'!$B139)</f>
        <v>=(C54+C53)/10^6</v>
      </c>
      <c r="BB177" t="str">
        <f ca="1">SUBSTITUTE(BB176,'Formula Name Creation'!$V139,'HB11 Model'!$B139)</f>
        <v>=C4*((C14*24)*3600)*C51</v>
      </c>
      <c r="BC177" t="str">
        <f ca="1">SUBSTITUTE(BC176,'Formula Name Creation'!$V139,'HB11 Model'!$B139)</f>
        <v>Parameter</v>
      </c>
      <c r="BD177" t="str">
        <f ca="1">SUBSTITUTE(BD176,'Formula Name Creation'!$V139,'HB11 Model'!$B139)</f>
        <v>Parameter</v>
      </c>
      <c r="BE177" t="str">
        <f ca="1">SUBSTITUTE(BE176,'Formula Name Creation'!$V139,'HB11 Model'!$B139)</f>
        <v>Parameter</v>
      </c>
      <c r="BF177" t="str">
        <f ca="1">SUBSTITUTE(BF176,'Formula Name Creation'!$V139,'HB11 Model'!$B139)</f>
        <v>Parameter</v>
      </c>
      <c r="BG177" t="str">
        <f ca="1">SUBSTITUTE(BG176,'Formula Name Creation'!$V139,'HB11 Model'!$B139)</f>
        <v>=ROUNDDOWN(C60/C64,0)*C58+C57*C3*C4*ROUNDDOWN(C60/C66,0)+C59+C87*10^6*ROUNDDOWN(C60/C65,0)+C63*C60</v>
      </c>
      <c r="BH177" t="str">
        <f ca="1">SUBSTITUTE(BH176,'Formula Name Creation'!$V139,'HB11 Model'!$B139)</f>
        <v>Parameter</v>
      </c>
      <c r="BI177" t="str">
        <f ca="1">SUBSTITUTE(BI176,'Formula Name Creation'!$V139,'HB11 Model'!$B139)</f>
        <v>=C62*1000*C24</v>
      </c>
      <c r="BJ177" t="str">
        <f ca="1">SUBSTITUTE(BJ176,'Formula Name Creation'!$V139,'HB11 Model'!$B139)</f>
        <v>Parameter</v>
      </c>
      <c r="BK177" t="str">
        <f ca="1">SUBSTITUTE(BK176,'Formula Name Creation'!$V139,'HB11 Model'!$B139)</f>
        <v>Parameter</v>
      </c>
      <c r="BL177" t="str">
        <f ca="1">SUBSTITUTE(BL176,'Formula Name Creation'!$V139,'HB11 Model'!$B139)</f>
        <v>Parameter</v>
      </c>
      <c r="BM177" t="str">
        <f ca="1">SUBSTITUTE(BM176,'Formula Name Creation'!$V139,'HB11 Model'!$B139)</f>
        <v>Parameter</v>
      </c>
      <c r="BN177" t="str">
        <f ca="1">SUBSTITUTE(BN176,'Formula Name Creation'!$V139,'HB11 Model'!$B139)</f>
        <v>Parameter</v>
      </c>
      <c r="BO177" t="str">
        <f ca="1">SUBSTITUTE(BO176,'Formula Name Creation'!$V139,'HB11 Model'!$B139)</f>
        <v>Parameter</v>
      </c>
      <c r="BP177" t="str">
        <f ca="1">SUBSTITUTE(BP176,'Formula Name Creation'!$V139,'HB11 Model'!$B139)</f>
        <v>Parameter</v>
      </c>
      <c r="BQ177" t="str">
        <f ca="1">SUBSTITUTE(BQ176,'Formula Name Creation'!$V139,'HB11 Model'!$B139)</f>
        <v>Parameter</v>
      </c>
      <c r="BR177" t="str">
        <f ca="1">SUBSTITUTE(BR176,'Formula Name Creation'!$V139,'HB11 Model'!$B139)</f>
        <v>Parameter</v>
      </c>
      <c r="BS177" t="str">
        <f ca="1">SUBSTITUTE(BS176,'Formula Name Creation'!$V139,'HB11 Model'!$B139)</f>
        <v>Parameter</v>
      </c>
      <c r="BT177" t="str">
        <f ca="1">SUBSTITUTE(BT176,'Formula Name Creation'!$V139,'HB11 Model'!$B139)</f>
        <v>Parameter</v>
      </c>
      <c r="BU177" t="str">
        <f ca="1">SUBSTITUTE(BU176,'Formula Name Creation'!$V139,'HB11 Model'!$B139)</f>
        <v>=(C67+C68+C69+C70+C71+C72+C74+C73)</v>
      </c>
      <c r="BV177" t="str">
        <f ca="1">SUBSTITUTE(BV176,'Formula Name Creation'!$V139,'HB11 Model'!$B139)</f>
        <v>Parameter</v>
      </c>
      <c r="BW177" t="str">
        <f ca="1">SUBSTITUTE(BW176,'Formula Name Creation'!$V139,'HB11 Model'!$B139)</f>
        <v>Parameter</v>
      </c>
      <c r="BX177" t="str">
        <f ca="1">SUBSTITUTE(BX176,'Formula Name Creation'!$V139,'HB11 Model'!$B139)</f>
        <v>=C77+C75</v>
      </c>
      <c r="BY177" t="str">
        <f ca="1">SUBSTITUTE(BY176,'Formula Name Creation'!$V139,'HB11 Model'!$B139)</f>
        <v>Parameter</v>
      </c>
      <c r="BZ177" t="str">
        <f ca="1">SUBSTITUTE(BZ176,'Formula Name Creation'!$V139,'HB11 Model'!$B139)</f>
        <v>=C79*C75</v>
      </c>
      <c r="CA177" t="str">
        <f ca="1">SUBSTITUTE(CA176,'Formula Name Creation'!$V139,'HB11 Model'!$B139)</f>
        <v>Parameter</v>
      </c>
      <c r="CB177" t="str">
        <f ca="1">SUBSTITUTE(CB176,'Formula Name Creation'!$V139,'HB11 Model'!$B139)</f>
        <v>Parameter</v>
      </c>
      <c r="CC177" t="str">
        <f ca="1">SUBSTITUTE(CC176,'Formula Name Creation'!$V139,'HB11 Model'!$B139)</f>
        <v>Parameter</v>
      </c>
      <c r="CD177" t="str">
        <f ca="1">SUBSTITUTE(CD176,'Formula Name Creation'!$V139,'HB11 Model'!$B139)</f>
        <v>=32*(C9/2605)</v>
      </c>
      <c r="CE177" t="str">
        <f ca="1">SUBSTITUTE(CE176,'Formula Name Creation'!$V139,'HB11 Model'!$B139)</f>
        <v>Parameter</v>
      </c>
      <c r="CF177" t="str">
        <f ca="1">SUBSTITUTE(CF176,'Formula Name Creation'!$V139,'HB11 Model'!$B139)</f>
        <v>Parameter</v>
      </c>
      <c r="CG177" t="str">
        <f ca="1">SUBSTITUTE(CG176,'Formula Name Creation'!$V139,'HB11 Model'!$B139)</f>
        <v>=(C85*C86*C83)/10^6</v>
      </c>
      <c r="CH177" t="str">
        <f ca="1">SUBSTITUTE(CH176,'Formula Name Creation'!$V139,'HB11 Model'!$B139)</f>
        <v>=C9*10^6/C81/C82</v>
      </c>
      <c r="CI177" t="str">
        <f ca="1">SUBSTITUTE(CI176,'Formula Name Creation'!$V139,'HB11 Model'!$B139)</f>
        <v>Parameter</v>
      </c>
      <c r="CJ177" t="str">
        <f ca="1">SUBSTITUTE(CJ176,'Formula Name Creation'!$V139,'HB11 Model'!$B139)</f>
        <v>Parameter</v>
      </c>
      <c r="CK177" t="str">
        <f ca="1">SUBSTITUTE(CK176,'Formula Name Creation'!$V139,'HB11 Model'!$B139)</f>
        <v>Parameter</v>
      </c>
      <c r="CL177" t="str">
        <f ca="1">SUBSTITUTE(CL176,'Formula Name Creation'!$V139,'HB11 Model'!$B139)</f>
        <v>Parameter</v>
      </c>
      <c r="CM177" t="str">
        <f ca="1">SUBSTITUTE(CM176,'Formula Name Creation'!$V139,'HB11 Model'!$B139)</f>
        <v>=C91*C92</v>
      </c>
      <c r="CN177" t="str">
        <f ca="1">SUBSTITUTE(CN176,'Formula Name Creation'!$V139,'HB11 Model'!$B139)</f>
        <v>=C93*7.6*7*52.18</v>
      </c>
      <c r="CO177" t="str">
        <f ca="1">SUBSTITUTE(CO176,'Formula Name Creation'!$V139,'HB11 Model'!$B139)</f>
        <v>Parameter</v>
      </c>
      <c r="CP177" t="str">
        <f ca="1">SUBSTITUTE(CP176,'Formula Name Creation'!$V139,'HB11 Model'!$B139)</f>
        <v>Parameter</v>
      </c>
      <c r="CQ177" t="str">
        <f ca="1">SUBSTITUTE(CQ176,'Formula Name Creation'!$V139,'HB11 Model'!$B139)</f>
        <v>Parameter</v>
      </c>
      <c r="CR177" t="str">
        <f ca="1">SUBSTITUTE(CR176,'Formula Name Creation'!$V139,'HB11 Model'!$B139)</f>
        <v>Parameter</v>
      </c>
      <c r="CS177" t="str">
        <f ca="1">SUBSTITUTE(CS176,'Formula Name Creation'!$V139,'HB11 Model'!$B139)</f>
        <v>Parameter</v>
      </c>
      <c r="CT177" t="str">
        <f ca="1">SUBSTITUTE(CT176,'Formula Name Creation'!$V139,'HB11 Model'!$B139)</f>
        <v>Parameter</v>
      </c>
      <c r="CU177" t="str">
        <f ca="1">SUBSTITUTE(CU176,'Formula Name Creation'!$V139,'HB11 Model'!$B139)</f>
        <v>=PI()*C97*(C96^2-(C96-C98)^2)*C99</v>
      </c>
      <c r="CV177" t="str">
        <f ca="1">SUBSTITUTE(CV176,'Formula Name Creation'!$V139,'HB11 Model'!$B139)</f>
        <v>Parameter</v>
      </c>
      <c r="CW177" t="str">
        <f ca="1">SUBSTITUTE(CW176,'Formula Name Creation'!$V139,'HB11 Model'!$B139)</f>
        <v>=(90.69*C101 + C95 + 13.04*C102*112.32)/10^6</v>
      </c>
      <c r="CX177" t="str">
        <f ca="1">SUBSTITUTE(CX176,'Formula Name Creation'!$V139,'HB11 Model'!$B139)</f>
        <v>0</v>
      </c>
      <c r="CY177" t="str">
        <f ca="1">SUBSTITUTE(CY176,'Formula Name Creation'!$V139,'HB11 Model'!$B139)</f>
        <v>0</v>
      </c>
      <c r="CZ177" t="str">
        <f ca="1">SUBSTITUTE(CZ176,'Formula Name Creation'!$V139,'HB11 Model'!$B139)</f>
        <v>0</v>
      </c>
      <c r="DA177" t="str">
        <f ca="1">SUBSTITUTE(DA176,'Formula Name Creation'!$V139,'HB11 Model'!$B139)</f>
        <v>0</v>
      </c>
      <c r="DB177" t="str">
        <f ca="1">SUBSTITUTE(DB176,'Formula Name Creation'!$V139,'HB11 Model'!$B139)</f>
        <v>0</v>
      </c>
      <c r="DC177" t="str">
        <f ca="1">SUBSTITUTE(DC176,'Formula Name Creation'!$V139,'HB11 Model'!$B139)</f>
        <v>0</v>
      </c>
      <c r="DD177" t="str">
        <f ca="1">SUBSTITUTE(DD176,'Formula Name Creation'!$V139,'HB11 Model'!$B139)</f>
        <v>0</v>
      </c>
      <c r="DE177" t="str">
        <f ca="1">SUBSTITUTE(DE176,'Formula Name Creation'!$V139,'HB11 Model'!$B139)</f>
        <v>0</v>
      </c>
      <c r="DF177" t="str">
        <f ca="1">SUBSTITUTE(DF176,'Formula Name Creation'!$V139,'HB11 Model'!$B139)</f>
        <v>0</v>
      </c>
      <c r="DG177" t="str">
        <f ca="1">SUBSTITUTE(DG176,'Formula Name Creation'!$V139,'HB11 Model'!$B139)</f>
        <v>0</v>
      </c>
      <c r="DH177" t="str">
        <f ca="1">SUBSTITUTE(DH176,'Formula Name Creation'!$V139,'HB11 Model'!$B139)</f>
        <v>0</v>
      </c>
      <c r="DI177" t="str">
        <f ca="1">SUBSTITUTE(DI176,'Formula Name Creation'!$V139,'HB11 Model'!$B139)</f>
        <v>0</v>
      </c>
      <c r="DJ177" t="str">
        <f ca="1">SUBSTITUTE(DJ176,'Formula Name Creation'!$V139,'HB11 Model'!$B139)</f>
        <v>0</v>
      </c>
      <c r="DK177" t="str">
        <f ca="1">SUBSTITUTE(DK176,'Formula Name Creation'!$V139,'HB11 Model'!$B139)</f>
        <v>0</v>
      </c>
      <c r="DL177" t="str">
        <f ca="1">SUBSTITUTE(DL176,'Formula Name Creation'!$V139,'HB11 Model'!$B139)</f>
        <v>0</v>
      </c>
      <c r="DM177" t="str">
        <f ca="1">SUBSTITUTE(DM176,'Formula Name Creation'!$V139,'HB11 Model'!$B139)</f>
        <v>0</v>
      </c>
      <c r="DN177" t="str">
        <f ca="1">SUBSTITUTE(DN176,'Formula Name Creation'!$V139,'HB11 Model'!$B139)</f>
        <v>0</v>
      </c>
      <c r="DO177" t="str">
        <f ca="1">SUBSTITUTE(DO176,'Formula Name Creation'!$V139,'HB11 Model'!$B139)</f>
        <v>0</v>
      </c>
      <c r="DP177" t="str">
        <f ca="1">SUBSTITUTE(DP176,'Formula Name Creation'!$V139,'HB11 Model'!$B139)</f>
        <v>0</v>
      </c>
      <c r="DQ177" t="str">
        <f ca="1">SUBSTITUTE(DQ176,'Formula Name Creation'!$V139,'HB11 Model'!$B139)</f>
        <v>0</v>
      </c>
      <c r="DR177" t="str">
        <f ca="1">SUBSTITUTE(DR176,'Formula Name Creation'!$V139,'HB11 Model'!$B139)</f>
        <v>0</v>
      </c>
      <c r="DS177" t="str">
        <f ca="1">SUBSTITUTE(DS176,'Formula Name Creation'!$V139,'HB11 Model'!$B139)</f>
        <v>0</v>
      </c>
      <c r="DT177" t="str">
        <f ca="1">SUBSTITUTE(DT176,'Formula Name Creation'!$V139,'HB11 Model'!$B139)</f>
        <v>0</v>
      </c>
      <c r="DU177" t="str">
        <f ca="1">SUBSTITUTE(DU176,'Formula Name Creation'!$V139,'HB11 Model'!$B139)</f>
        <v>0</v>
      </c>
      <c r="DV177" t="str">
        <f ca="1">SUBSTITUTE(DV176,'Formula Name Creation'!$V139,'HB11 Model'!$B139)</f>
        <v>0</v>
      </c>
      <c r="DW177" t="str">
        <f ca="1">SUBSTITUTE(DW176,'Formula Name Creation'!$V139,'HB11 Model'!$B139)</f>
        <v>0</v>
      </c>
      <c r="DX177" t="str">
        <f ca="1">SUBSTITUTE(DX176,'Formula Name Creation'!$V139,'HB11 Model'!$B139)</f>
        <v>0</v>
      </c>
      <c r="DY177" t="str">
        <f ca="1">SUBSTITUTE(DY176,'Formula Name Creation'!$V139,'HB11 Model'!$B139)</f>
        <v>0</v>
      </c>
      <c r="DZ177" t="str">
        <f ca="1">SUBSTITUTE(DZ176,'Formula Name Creation'!$V139,'HB11 Model'!$B139)</f>
        <v>0</v>
      </c>
      <c r="EA177" t="str">
        <f ca="1">SUBSTITUTE(EA176,'Formula Name Creation'!$V139,'HB11 Model'!$B139)</f>
        <v>0</v>
      </c>
      <c r="EB177" t="str">
        <f ca="1">SUBSTITUTE(EB176,'Formula Name Creation'!$V139,'HB11 Model'!$B139)</f>
        <v>0</v>
      </c>
      <c r="EC177" t="str">
        <f ca="1">SUBSTITUTE(EC176,'Formula Name Creation'!$V139,'HB11 Model'!$B139)</f>
        <v>0</v>
      </c>
      <c r="ED177" t="str">
        <f ca="1">SUBSTITUTE(ED176,'Formula Name Creation'!$V139,'HB11 Model'!$B139)</f>
        <v>0</v>
      </c>
      <c r="EE177" t="str">
        <f ca="1">SUBSTITUTE(EE176,'Formula Name Creation'!$V139,'HB11 Model'!$B139)</f>
        <v>0</v>
      </c>
      <c r="EF177" t="str">
        <f ca="1">SUBSTITUTE(EF176,'Formula Name Creation'!$V139,'HB11 Model'!$B139)</f>
        <v>0</v>
      </c>
      <c r="EG177" t="str">
        <f ca="1">SUBSTITUTE(EG176,'Formula Name Creation'!$V139,'HB11 Model'!$B139)</f>
        <v>0</v>
      </c>
      <c r="EH177" t="str">
        <f ca="1">SUBSTITUTE(EH176,'Formula Name Creation'!$V139,'HB11 Model'!$B139)</f>
        <v>0</v>
      </c>
      <c r="EI177" t="str">
        <f ca="1">SUBSTITUTE(EI176,'Formula Name Creation'!$V139,'HB11 Model'!$B139)</f>
        <v>0</v>
      </c>
      <c r="EJ177" t="str">
        <f ca="1">SUBSTITUTE(EJ176,'Formula Name Creation'!$V139,'HB11 Model'!$B139)</f>
        <v>0</v>
      </c>
      <c r="EK177" t="str">
        <f ca="1">SUBSTITUTE(EK176,'Formula Name Creation'!$V139,'HB11 Model'!$B139)</f>
        <v>0</v>
      </c>
      <c r="EL177" t="str">
        <f ca="1">SUBSTITUTE(EL176,'Formula Name Creation'!$V139,'HB11 Model'!$B139)</f>
        <v>0</v>
      </c>
      <c r="EM177" t="str">
        <f ca="1">SUBSTITUTE(EM176,'Formula Name Creation'!$V139,'HB11 Model'!$B139)</f>
        <v>0</v>
      </c>
      <c r="EN177" t="str">
        <f ca="1">SUBSTITUTE(EN176,'Formula Name Creation'!$V139,'HB11 Model'!$B139)</f>
        <v>0</v>
      </c>
      <c r="EO177" t="str">
        <f ca="1">SUBSTITUTE(EO176,'Formula Name Creation'!$V139,'HB11 Model'!$B139)</f>
        <v>0</v>
      </c>
      <c r="EP177" t="str">
        <f ca="1">SUBSTITUTE(EP176,'Formula Name Creation'!$V139,'HB11 Model'!$B139)</f>
        <v>0</v>
      </c>
      <c r="EQ177" t="str">
        <f ca="1">SUBSTITUTE(EQ176,'Formula Name Creation'!$V139,'HB11 Model'!$B139)</f>
        <v>0</v>
      </c>
      <c r="ER177" t="str">
        <f ca="1">SUBSTITUTE(ER176,'Formula Name Creation'!$V139,'HB11 Model'!$B139)</f>
        <v>0</v>
      </c>
      <c r="ES177" t="str">
        <f ca="1">SUBSTITUTE(ES176,'Formula Name Creation'!$V139,'HB11 Model'!$B139)</f>
        <v>0</v>
      </c>
      <c r="ET177" t="str">
        <f ca="1">SUBSTITUTE(ET176,'Formula Name Creation'!$V139,'HB11 Model'!$B139)</f>
        <v>0</v>
      </c>
      <c r="EU177">
        <v>137</v>
      </c>
    </row>
    <row r="178" spans="1:151" x14ac:dyDescent="0.25">
      <c r="A178" t="str">
        <f ca="1">SUBSTITUTE(A177,'Formula Name Creation'!$V138,'HB11 Model'!$B138)</f>
        <v>Parameter</v>
      </c>
      <c r="B178" t="str">
        <f ca="1">SUBSTITUTE(B177,'Formula Name Creation'!$V138,'HB11 Model'!$B138)</f>
        <v>Parameter</v>
      </c>
      <c r="C178" t="str">
        <f ca="1">SUBSTITUTE(C177,'Formula Name Creation'!$V138,'HB11 Model'!$B138)</f>
        <v>=(1400*C22*1000)/10^6</v>
      </c>
      <c r="D178" t="str">
        <f ca="1">SUBSTITUTE(D177,'Formula Name Creation'!$V138,'HB11 Model'!$B138)</f>
        <v>Parameter</v>
      </c>
      <c r="E178" t="str">
        <f ca="1">SUBSTITUTE(E177,'Formula Name Creation'!$V138,'HB11 Model'!$B138)</f>
        <v>=C3*C4</v>
      </c>
      <c r="F178" t="str">
        <f ca="1">SUBSTITUTE(F177,'Formula Name Creation'!$V138,'HB11 Model'!$B138)</f>
        <v>=C7/(C6)</v>
      </c>
      <c r="G178" t="str">
        <f ca="1">SUBSTITUTE(G177,'Formula Name Creation'!$V138,'HB11 Model'!$B138)</f>
        <v>=IF(C36=0,C7*C10,C7*C10*C13)</v>
      </c>
      <c r="H178" t="str">
        <f ca="1">SUBSTITUTE(H177,'Formula Name Creation'!$V138,'HB11 Model'!$B138)</f>
        <v>Parameter</v>
      </c>
      <c r="I178" t="str">
        <f ca="1">SUBSTITUTE(I177,'Formula Name Creation'!$V138,'HB11 Model'!$B138)</f>
        <v>Parameter</v>
      </c>
      <c r="J178" t="str">
        <f ca="1">SUBSTITUTE(J177,'Formula Name Creation'!$V138,'HB11 Model'!$B138)</f>
        <v>Parameter</v>
      </c>
      <c r="K178" t="str">
        <f ca="1">SUBSTITUTE(K177,'Formula Name Creation'!$V138,'HB11 Model'!$B138)</f>
        <v>Parameter</v>
      </c>
      <c r="L178" t="str">
        <f ca="1">SUBSTITUTE(L177,'Formula Name Creation'!$V138,'HB11 Model'!$B138)</f>
        <v>Parameter</v>
      </c>
      <c r="M178" t="str">
        <f ca="1">SUBSTITUTE(M177,'Formula Name Creation'!$V138,'HB11 Model'!$B138)</f>
        <v>=C16/C8</v>
      </c>
      <c r="N178" t="str">
        <f ca="1">SUBSTITUTE(N177,'Formula Name Creation'!$V138,'HB11 Model'!$B138)</f>
        <v>=C9*C17</v>
      </c>
      <c r="O178" t="str">
        <f ca="1">SUBSTITUTE(O177,'Formula Name Creation'!$V138,'HB11 Model'!$B138)</f>
        <v>Parameter</v>
      </c>
      <c r="P178" t="str">
        <f ca="1">SUBSTITUTE(P177,'Formula Name Creation'!$V138,'HB11 Model'!$B138)</f>
        <v>Parameter</v>
      </c>
      <c r="Q178" t="str">
        <f ca="1">SUBSTITUTE(Q177,'Formula Name Creation'!$V138,'HB11 Model'!$B138)</f>
        <v>Parameter</v>
      </c>
      <c r="R178" t="str">
        <f ca="1">SUBSTITUTE(R177,'Formula Name Creation'!$V138,'HB11 Model'!$B138)</f>
        <v>=C8+C84+C100</v>
      </c>
      <c r="S178" t="str">
        <f ca="1">SUBSTITUTE(S177,'Formula Name Creation'!$V138,'HB11 Model'!$B138)</f>
        <v>=C20*C19</v>
      </c>
      <c r="T178" t="str">
        <f ca="1">SUBSTITUTE(T177,'Formula Name Creation'!$V138,'HB11 Model'!$B138)</f>
        <v>=C16-C20</v>
      </c>
      <c r="U178" t="str">
        <f ca="1">SUBSTITUTE(U177,'Formula Name Creation'!$V138,'HB11 Model'!$B138)</f>
        <v>=365*24*C14</v>
      </c>
      <c r="V178" t="str">
        <f ca="1">SUBSTITUTE(V177,'Formula Name Creation'!$V138,'HB11 Model'!$B138)</f>
        <v>=C22*C23</v>
      </c>
      <c r="W178" t="str">
        <f ca="1">SUBSTITUTE(W177,'Formula Name Creation'!$V138,'HB11 Model'!$B138)</f>
        <v>=C26/(1-C27)</v>
      </c>
      <c r="X178" t="str">
        <f ca="1">SUBSTITUTE(X177,'Formula Name Creation'!$V138,'HB11 Model'!$B138)</f>
        <v>=C4*C14*365*24*3600</v>
      </c>
      <c r="Y178" t="str">
        <f ca="1">SUBSTITUTE(Y177,'Formula Name Creation'!$V138,'HB11 Model'!$B138)</f>
        <v>Parameter</v>
      </c>
      <c r="Z178" t="str">
        <f ca="1">SUBSTITUTE(Z177,'Formula Name Creation'!$V138,'HB11 Model'!$B138)</f>
        <v>=C29+C37+C40+C48</v>
      </c>
      <c r="AA178" t="str">
        <f ca="1">SUBSTITUTE(AA177,'Formula Name Creation'!$V138,'HB11 Model'!$B138)</f>
        <v>=C30*(C33*C34)/(1000)+C35</v>
      </c>
      <c r="AB178" t="str">
        <f ca="1">SUBSTITUTE(AB177,'Formula Name Creation'!$V138,'HB11 Model'!$B138)</f>
        <v>Parameter</v>
      </c>
      <c r="AC178" t="str">
        <f ca="1">SUBSTITUTE(AC177,'Formula Name Creation'!$V138,'HB11 Model'!$B138)</f>
        <v>Parameter</v>
      </c>
      <c r="AD178" t="str">
        <f ca="1">SUBSTITUTE(AD177,'Formula Name Creation'!$V138,'HB11 Model'!$B138)</f>
        <v>Parameter</v>
      </c>
      <c r="AE178" t="str">
        <f ca="1">SUBSTITUTE(AE177,'Formula Name Creation'!$V138,'HB11 Model'!$B138)</f>
        <v>Parameter</v>
      </c>
      <c r="AF178" t="str">
        <f ca="1">SUBSTITUTE(AF177,'Formula Name Creation'!$V138,'HB11 Model'!$B138)</f>
        <v>Parameter</v>
      </c>
      <c r="AG178" t="str">
        <f ca="1">SUBSTITUTE(AG177,'Formula Name Creation'!$V138,'HB11 Model'!$B138)</f>
        <v>Parameter</v>
      </c>
      <c r="AH178" t="str">
        <f ca="1">SUBSTITUTE(AH177,'Formula Name Creation'!$V138,'HB11 Model'!$B138)</f>
        <v>Parameter</v>
      </c>
      <c r="AI178" t="str">
        <f ca="1">SUBSTITUTE(AI177,'Formula Name Creation'!$V138,'HB11 Model'!$B138)</f>
        <v>=C36*(C38)</v>
      </c>
      <c r="AJ178" t="str">
        <f ca="1">SUBSTITUTE(AJ177,'Formula Name Creation'!$V138,'HB11 Model'!$B138)</f>
        <v>Parameter</v>
      </c>
      <c r="AK178" t="str">
        <f ca="1">SUBSTITUTE(AK177,'Formula Name Creation'!$V138,'HB11 Model'!$B138)</f>
        <v>Parameter</v>
      </c>
      <c r="AL178" t="str">
        <f ca="1">SUBSTITUTE(AL177,'Formula Name Creation'!$V138,'HB11 Model'!$B138)</f>
        <v>=C39*(C41+C42)</v>
      </c>
      <c r="AM178" t="str">
        <f ca="1">SUBSTITUTE(AM177,'Formula Name Creation'!$V138,'HB11 Model'!$B138)</f>
        <v>=0.04+(C31*C32)/(1000)</v>
      </c>
      <c r="AN178" t="str">
        <f ca="1">SUBSTITUTE(AN177,'Formula Name Creation'!$V138,'HB11 Model'!$B138)</f>
        <v>Parameter</v>
      </c>
      <c r="AO178" t="str">
        <f ca="1">SUBSTITUTE(AO177,'Formula Name Creation'!$V138,'HB11 Model'!$B138)</f>
        <v>Parameter</v>
      </c>
      <c r="AP178" t="str">
        <f ca="1">SUBSTITUTE(AP177,'Formula Name Creation'!$V138,'HB11 Model'!$B138)</f>
        <v>Parameter</v>
      </c>
      <c r="AQ178" t="str">
        <f ca="1">SUBSTITUTE(AQ177,'Formula Name Creation'!$V138,'HB11 Model'!$B138)</f>
        <v>Parameter</v>
      </c>
      <c r="AR178" t="e">
        <f ca="1">SUBSTITUTE(AR177,'Formula Name Creation'!$V138,'HB11 Model'!$B138)</f>
        <v>#N/A</v>
      </c>
      <c r="AS178" t="str">
        <f ca="1">SUBSTITUTE(AS177,'Formula Name Creation'!$V138,'HB11 Model'!$B138)</f>
        <v>=C45+C25*(C28)</v>
      </c>
      <c r="AT178" t="str">
        <f ca="1">SUBSTITUTE(AT177,'Formula Name Creation'!$V138,'HB11 Model'!$B138)</f>
        <v>Parameter</v>
      </c>
      <c r="AU178" t="str">
        <f ca="1">SUBSTITUTE(AU177,'Formula Name Creation'!$V138,'HB11 Model'!$B138)</f>
        <v>Parameter</v>
      </c>
      <c r="AV178" t="str">
        <f ca="1">SUBSTITUTE(AV177,'Formula Name Creation'!$V138,'HB11 Model'!$B138)</f>
        <v>Parameter</v>
      </c>
      <c r="AW178" t="str">
        <f ca="1">SUBSTITUTE(AW177,'Formula Name Creation'!$V138,'HB11 Model'!$B138)</f>
        <v>Parameter</v>
      </c>
      <c r="AX178" t="str">
        <f ca="1">SUBSTITUTE(AX177,'Formula Name Creation'!$V138,'HB11 Model'!$B138)</f>
        <v>Parameter</v>
      </c>
      <c r="AY178" t="str">
        <f ca="1">SUBSTITUTE(AY177,'Formula Name Creation'!$V138,'HB11 Model'!$B138)</f>
        <v>Parameter</v>
      </c>
      <c r="AZ178" t="str">
        <f ca="1">SUBSTITUTE(AZ177,'Formula Name Creation'!$V138,'HB11 Model'!$B138)</f>
        <v>Parameter</v>
      </c>
      <c r="BA178" t="str">
        <f ca="1">SUBSTITUTE(BA177,'Formula Name Creation'!$V138,'HB11 Model'!$B138)</f>
        <v>=(C54+C53)/10^6</v>
      </c>
      <c r="BB178" t="str">
        <f ca="1">SUBSTITUTE(BB177,'Formula Name Creation'!$V138,'HB11 Model'!$B138)</f>
        <v>=C4*((C14*24)*3600)*C51</v>
      </c>
      <c r="BC178" t="str">
        <f ca="1">SUBSTITUTE(BC177,'Formula Name Creation'!$V138,'HB11 Model'!$B138)</f>
        <v>Parameter</v>
      </c>
      <c r="BD178" t="str">
        <f ca="1">SUBSTITUTE(BD177,'Formula Name Creation'!$V138,'HB11 Model'!$B138)</f>
        <v>Parameter</v>
      </c>
      <c r="BE178" t="str">
        <f ca="1">SUBSTITUTE(BE177,'Formula Name Creation'!$V138,'HB11 Model'!$B138)</f>
        <v>Parameter</v>
      </c>
      <c r="BF178" t="str">
        <f ca="1">SUBSTITUTE(BF177,'Formula Name Creation'!$V138,'HB11 Model'!$B138)</f>
        <v>Parameter</v>
      </c>
      <c r="BG178" t="str">
        <f ca="1">SUBSTITUTE(BG177,'Formula Name Creation'!$V138,'HB11 Model'!$B138)</f>
        <v>=ROUNDDOWN(C60/C64,0)*C58+C57*C3*C4*ROUNDDOWN(C60/C66,0)+C59+C87*10^6*ROUNDDOWN(C60/C65,0)+C63*C60</v>
      </c>
      <c r="BH178" t="str">
        <f ca="1">SUBSTITUTE(BH177,'Formula Name Creation'!$V138,'HB11 Model'!$B138)</f>
        <v>Parameter</v>
      </c>
      <c r="BI178" t="str">
        <f ca="1">SUBSTITUTE(BI177,'Formula Name Creation'!$V138,'HB11 Model'!$B138)</f>
        <v>=C62*1000*C24</v>
      </c>
      <c r="BJ178" t="str">
        <f ca="1">SUBSTITUTE(BJ177,'Formula Name Creation'!$V138,'HB11 Model'!$B138)</f>
        <v>Parameter</v>
      </c>
      <c r="BK178" t="str">
        <f ca="1">SUBSTITUTE(BK177,'Formula Name Creation'!$V138,'HB11 Model'!$B138)</f>
        <v>Parameter</v>
      </c>
      <c r="BL178" t="str">
        <f ca="1">SUBSTITUTE(BL177,'Formula Name Creation'!$V138,'HB11 Model'!$B138)</f>
        <v>Parameter</v>
      </c>
      <c r="BM178" t="str">
        <f ca="1">SUBSTITUTE(BM177,'Formula Name Creation'!$V138,'HB11 Model'!$B138)</f>
        <v>Parameter</v>
      </c>
      <c r="BN178" t="str">
        <f ca="1">SUBSTITUTE(BN177,'Formula Name Creation'!$V138,'HB11 Model'!$B138)</f>
        <v>Parameter</v>
      </c>
      <c r="BO178" t="str">
        <f ca="1">SUBSTITUTE(BO177,'Formula Name Creation'!$V138,'HB11 Model'!$B138)</f>
        <v>Parameter</v>
      </c>
      <c r="BP178" t="str">
        <f ca="1">SUBSTITUTE(BP177,'Formula Name Creation'!$V138,'HB11 Model'!$B138)</f>
        <v>Parameter</v>
      </c>
      <c r="BQ178" t="str">
        <f ca="1">SUBSTITUTE(BQ177,'Formula Name Creation'!$V138,'HB11 Model'!$B138)</f>
        <v>Parameter</v>
      </c>
      <c r="BR178" t="str">
        <f ca="1">SUBSTITUTE(BR177,'Formula Name Creation'!$V138,'HB11 Model'!$B138)</f>
        <v>Parameter</v>
      </c>
      <c r="BS178" t="str">
        <f ca="1">SUBSTITUTE(BS177,'Formula Name Creation'!$V138,'HB11 Model'!$B138)</f>
        <v>Parameter</v>
      </c>
      <c r="BT178" t="str">
        <f ca="1">SUBSTITUTE(BT177,'Formula Name Creation'!$V138,'HB11 Model'!$B138)</f>
        <v>Parameter</v>
      </c>
      <c r="BU178" t="str">
        <f ca="1">SUBSTITUTE(BU177,'Formula Name Creation'!$V138,'HB11 Model'!$B138)</f>
        <v>=(C67+C68+C69+C70+C71+C72+C74+C73)</v>
      </c>
      <c r="BV178" t="str">
        <f ca="1">SUBSTITUTE(BV177,'Formula Name Creation'!$V138,'HB11 Model'!$B138)</f>
        <v>Parameter</v>
      </c>
      <c r="BW178" t="str">
        <f ca="1">SUBSTITUTE(BW177,'Formula Name Creation'!$V138,'HB11 Model'!$B138)</f>
        <v>Parameter</v>
      </c>
      <c r="BX178" t="str">
        <f ca="1">SUBSTITUTE(BX177,'Formula Name Creation'!$V138,'HB11 Model'!$B138)</f>
        <v>=C77+C75</v>
      </c>
      <c r="BY178" t="str">
        <f ca="1">SUBSTITUTE(BY177,'Formula Name Creation'!$V138,'HB11 Model'!$B138)</f>
        <v>Parameter</v>
      </c>
      <c r="BZ178" t="str">
        <f ca="1">SUBSTITUTE(BZ177,'Formula Name Creation'!$V138,'HB11 Model'!$B138)</f>
        <v>=C79*C75</v>
      </c>
      <c r="CA178" t="str">
        <f ca="1">SUBSTITUTE(CA177,'Formula Name Creation'!$V138,'HB11 Model'!$B138)</f>
        <v>Parameter</v>
      </c>
      <c r="CB178" t="str">
        <f ca="1">SUBSTITUTE(CB177,'Formula Name Creation'!$V138,'HB11 Model'!$B138)</f>
        <v>Parameter</v>
      </c>
      <c r="CC178" t="str">
        <f ca="1">SUBSTITUTE(CC177,'Formula Name Creation'!$V138,'HB11 Model'!$B138)</f>
        <v>Parameter</v>
      </c>
      <c r="CD178" t="str">
        <f ca="1">SUBSTITUTE(CD177,'Formula Name Creation'!$V138,'HB11 Model'!$B138)</f>
        <v>=32*(C9/2605)</v>
      </c>
      <c r="CE178" t="str">
        <f ca="1">SUBSTITUTE(CE177,'Formula Name Creation'!$V138,'HB11 Model'!$B138)</f>
        <v>Parameter</v>
      </c>
      <c r="CF178" t="str">
        <f ca="1">SUBSTITUTE(CF177,'Formula Name Creation'!$V138,'HB11 Model'!$B138)</f>
        <v>Parameter</v>
      </c>
      <c r="CG178" t="str">
        <f ca="1">SUBSTITUTE(CG177,'Formula Name Creation'!$V138,'HB11 Model'!$B138)</f>
        <v>=(C85*C86*C83)/10^6</v>
      </c>
      <c r="CH178" t="str">
        <f ca="1">SUBSTITUTE(CH177,'Formula Name Creation'!$V138,'HB11 Model'!$B138)</f>
        <v>=C9*10^6/C81/C82</v>
      </c>
      <c r="CI178" t="str">
        <f ca="1">SUBSTITUTE(CI177,'Formula Name Creation'!$V138,'HB11 Model'!$B138)</f>
        <v>Parameter</v>
      </c>
      <c r="CJ178" t="str">
        <f ca="1">SUBSTITUTE(CJ177,'Formula Name Creation'!$V138,'HB11 Model'!$B138)</f>
        <v>Parameter</v>
      </c>
      <c r="CK178" t="str">
        <f ca="1">SUBSTITUTE(CK177,'Formula Name Creation'!$V138,'HB11 Model'!$B138)</f>
        <v>Parameter</v>
      </c>
      <c r="CL178" t="str">
        <f ca="1">SUBSTITUTE(CL177,'Formula Name Creation'!$V138,'HB11 Model'!$B138)</f>
        <v>Parameter</v>
      </c>
      <c r="CM178" t="str">
        <f ca="1">SUBSTITUTE(CM177,'Formula Name Creation'!$V138,'HB11 Model'!$B138)</f>
        <v>=C91*C92</v>
      </c>
      <c r="CN178" t="str">
        <f ca="1">SUBSTITUTE(CN177,'Formula Name Creation'!$V138,'HB11 Model'!$B138)</f>
        <v>=C93*7.6*7*52.18</v>
      </c>
      <c r="CO178" t="str">
        <f ca="1">SUBSTITUTE(CO177,'Formula Name Creation'!$V138,'HB11 Model'!$B138)</f>
        <v>Parameter</v>
      </c>
      <c r="CP178" t="str">
        <f ca="1">SUBSTITUTE(CP177,'Formula Name Creation'!$V138,'HB11 Model'!$B138)</f>
        <v>Parameter</v>
      </c>
      <c r="CQ178" t="str">
        <f ca="1">SUBSTITUTE(CQ177,'Formula Name Creation'!$V138,'HB11 Model'!$B138)</f>
        <v>Parameter</v>
      </c>
      <c r="CR178" t="str">
        <f ca="1">SUBSTITUTE(CR177,'Formula Name Creation'!$V138,'HB11 Model'!$B138)</f>
        <v>Parameter</v>
      </c>
      <c r="CS178" t="str">
        <f ca="1">SUBSTITUTE(CS177,'Formula Name Creation'!$V138,'HB11 Model'!$B138)</f>
        <v>Parameter</v>
      </c>
      <c r="CT178" t="str">
        <f ca="1">SUBSTITUTE(CT177,'Formula Name Creation'!$V138,'HB11 Model'!$B138)</f>
        <v>Parameter</v>
      </c>
      <c r="CU178" t="str">
        <f ca="1">SUBSTITUTE(CU177,'Formula Name Creation'!$V138,'HB11 Model'!$B138)</f>
        <v>=PI()*C97*(C96^2-(C96-C98)^2)*C99</v>
      </c>
      <c r="CV178" t="str">
        <f ca="1">SUBSTITUTE(CV177,'Formula Name Creation'!$V138,'HB11 Model'!$B138)</f>
        <v>Parameter</v>
      </c>
      <c r="CW178" t="str">
        <f ca="1">SUBSTITUTE(CW177,'Formula Name Creation'!$V138,'HB11 Model'!$B138)</f>
        <v>=(90.69*C101 + C95 + 13.04*C102*112.32)/10^6</v>
      </c>
      <c r="CX178" t="str">
        <f ca="1">SUBSTITUTE(CX177,'Formula Name Creation'!$V138,'HB11 Model'!$B138)</f>
        <v>0</v>
      </c>
      <c r="CY178" t="str">
        <f ca="1">SUBSTITUTE(CY177,'Formula Name Creation'!$V138,'HB11 Model'!$B138)</f>
        <v>0</v>
      </c>
      <c r="CZ178" t="str">
        <f ca="1">SUBSTITUTE(CZ177,'Formula Name Creation'!$V138,'HB11 Model'!$B138)</f>
        <v>0</v>
      </c>
      <c r="DA178" t="str">
        <f ca="1">SUBSTITUTE(DA177,'Formula Name Creation'!$V138,'HB11 Model'!$B138)</f>
        <v>0</v>
      </c>
      <c r="DB178" t="str">
        <f ca="1">SUBSTITUTE(DB177,'Formula Name Creation'!$V138,'HB11 Model'!$B138)</f>
        <v>0</v>
      </c>
      <c r="DC178" t="str">
        <f ca="1">SUBSTITUTE(DC177,'Formula Name Creation'!$V138,'HB11 Model'!$B138)</f>
        <v>0</v>
      </c>
      <c r="DD178" t="str">
        <f ca="1">SUBSTITUTE(DD177,'Formula Name Creation'!$V138,'HB11 Model'!$B138)</f>
        <v>0</v>
      </c>
      <c r="DE178" t="str">
        <f ca="1">SUBSTITUTE(DE177,'Formula Name Creation'!$V138,'HB11 Model'!$B138)</f>
        <v>0</v>
      </c>
      <c r="DF178" t="str">
        <f ca="1">SUBSTITUTE(DF177,'Formula Name Creation'!$V138,'HB11 Model'!$B138)</f>
        <v>0</v>
      </c>
      <c r="DG178" t="str">
        <f ca="1">SUBSTITUTE(DG177,'Formula Name Creation'!$V138,'HB11 Model'!$B138)</f>
        <v>0</v>
      </c>
      <c r="DH178" t="str">
        <f ca="1">SUBSTITUTE(DH177,'Formula Name Creation'!$V138,'HB11 Model'!$B138)</f>
        <v>0</v>
      </c>
      <c r="DI178" t="str">
        <f ca="1">SUBSTITUTE(DI177,'Formula Name Creation'!$V138,'HB11 Model'!$B138)</f>
        <v>0</v>
      </c>
      <c r="DJ178" t="str">
        <f ca="1">SUBSTITUTE(DJ177,'Formula Name Creation'!$V138,'HB11 Model'!$B138)</f>
        <v>0</v>
      </c>
      <c r="DK178" t="str">
        <f ca="1">SUBSTITUTE(DK177,'Formula Name Creation'!$V138,'HB11 Model'!$B138)</f>
        <v>0</v>
      </c>
      <c r="DL178" t="str">
        <f ca="1">SUBSTITUTE(DL177,'Formula Name Creation'!$V138,'HB11 Model'!$B138)</f>
        <v>0</v>
      </c>
      <c r="DM178" t="str">
        <f ca="1">SUBSTITUTE(DM177,'Formula Name Creation'!$V138,'HB11 Model'!$B138)</f>
        <v>0</v>
      </c>
      <c r="DN178" t="str">
        <f ca="1">SUBSTITUTE(DN177,'Formula Name Creation'!$V138,'HB11 Model'!$B138)</f>
        <v>0</v>
      </c>
      <c r="DO178" t="str">
        <f ca="1">SUBSTITUTE(DO177,'Formula Name Creation'!$V138,'HB11 Model'!$B138)</f>
        <v>0</v>
      </c>
      <c r="DP178" t="str">
        <f ca="1">SUBSTITUTE(DP177,'Formula Name Creation'!$V138,'HB11 Model'!$B138)</f>
        <v>0</v>
      </c>
      <c r="DQ178" t="str">
        <f ca="1">SUBSTITUTE(DQ177,'Formula Name Creation'!$V138,'HB11 Model'!$B138)</f>
        <v>0</v>
      </c>
      <c r="DR178" t="str">
        <f ca="1">SUBSTITUTE(DR177,'Formula Name Creation'!$V138,'HB11 Model'!$B138)</f>
        <v>0</v>
      </c>
      <c r="DS178" t="str">
        <f ca="1">SUBSTITUTE(DS177,'Formula Name Creation'!$V138,'HB11 Model'!$B138)</f>
        <v>0</v>
      </c>
      <c r="DT178" t="str">
        <f ca="1">SUBSTITUTE(DT177,'Formula Name Creation'!$V138,'HB11 Model'!$B138)</f>
        <v>0</v>
      </c>
      <c r="DU178" t="str">
        <f ca="1">SUBSTITUTE(DU177,'Formula Name Creation'!$V138,'HB11 Model'!$B138)</f>
        <v>0</v>
      </c>
      <c r="DV178" t="str">
        <f ca="1">SUBSTITUTE(DV177,'Formula Name Creation'!$V138,'HB11 Model'!$B138)</f>
        <v>0</v>
      </c>
      <c r="DW178" t="str">
        <f ca="1">SUBSTITUTE(DW177,'Formula Name Creation'!$V138,'HB11 Model'!$B138)</f>
        <v>0</v>
      </c>
      <c r="DX178" t="str">
        <f ca="1">SUBSTITUTE(DX177,'Formula Name Creation'!$V138,'HB11 Model'!$B138)</f>
        <v>0</v>
      </c>
      <c r="DY178" t="str">
        <f ca="1">SUBSTITUTE(DY177,'Formula Name Creation'!$V138,'HB11 Model'!$B138)</f>
        <v>0</v>
      </c>
      <c r="DZ178" t="str">
        <f ca="1">SUBSTITUTE(DZ177,'Formula Name Creation'!$V138,'HB11 Model'!$B138)</f>
        <v>0</v>
      </c>
      <c r="EA178" t="str">
        <f ca="1">SUBSTITUTE(EA177,'Formula Name Creation'!$V138,'HB11 Model'!$B138)</f>
        <v>0</v>
      </c>
      <c r="EB178" t="str">
        <f ca="1">SUBSTITUTE(EB177,'Formula Name Creation'!$V138,'HB11 Model'!$B138)</f>
        <v>0</v>
      </c>
      <c r="EC178" t="str">
        <f ca="1">SUBSTITUTE(EC177,'Formula Name Creation'!$V138,'HB11 Model'!$B138)</f>
        <v>0</v>
      </c>
      <c r="ED178" t="str">
        <f ca="1">SUBSTITUTE(ED177,'Formula Name Creation'!$V138,'HB11 Model'!$B138)</f>
        <v>0</v>
      </c>
      <c r="EE178" t="str">
        <f ca="1">SUBSTITUTE(EE177,'Formula Name Creation'!$V138,'HB11 Model'!$B138)</f>
        <v>0</v>
      </c>
      <c r="EF178" t="str">
        <f ca="1">SUBSTITUTE(EF177,'Formula Name Creation'!$V138,'HB11 Model'!$B138)</f>
        <v>0</v>
      </c>
      <c r="EG178" t="str">
        <f ca="1">SUBSTITUTE(EG177,'Formula Name Creation'!$V138,'HB11 Model'!$B138)</f>
        <v>0</v>
      </c>
      <c r="EH178" t="str">
        <f ca="1">SUBSTITUTE(EH177,'Formula Name Creation'!$V138,'HB11 Model'!$B138)</f>
        <v>0</v>
      </c>
      <c r="EI178" t="str">
        <f ca="1">SUBSTITUTE(EI177,'Formula Name Creation'!$V138,'HB11 Model'!$B138)</f>
        <v>0</v>
      </c>
      <c r="EJ178" t="str">
        <f ca="1">SUBSTITUTE(EJ177,'Formula Name Creation'!$V138,'HB11 Model'!$B138)</f>
        <v>0</v>
      </c>
      <c r="EK178" t="str">
        <f ca="1">SUBSTITUTE(EK177,'Formula Name Creation'!$V138,'HB11 Model'!$B138)</f>
        <v>0</v>
      </c>
      <c r="EL178" t="str">
        <f ca="1">SUBSTITUTE(EL177,'Formula Name Creation'!$V138,'HB11 Model'!$B138)</f>
        <v>0</v>
      </c>
      <c r="EM178" t="str">
        <f ca="1">SUBSTITUTE(EM177,'Formula Name Creation'!$V138,'HB11 Model'!$B138)</f>
        <v>0</v>
      </c>
      <c r="EN178" t="str">
        <f ca="1">SUBSTITUTE(EN177,'Formula Name Creation'!$V138,'HB11 Model'!$B138)</f>
        <v>0</v>
      </c>
      <c r="EO178" t="str">
        <f ca="1">SUBSTITUTE(EO177,'Formula Name Creation'!$V138,'HB11 Model'!$B138)</f>
        <v>0</v>
      </c>
      <c r="EP178" t="str">
        <f ca="1">SUBSTITUTE(EP177,'Formula Name Creation'!$V138,'HB11 Model'!$B138)</f>
        <v>0</v>
      </c>
      <c r="EQ178" t="str">
        <f ca="1">SUBSTITUTE(EQ177,'Formula Name Creation'!$V138,'HB11 Model'!$B138)</f>
        <v>0</v>
      </c>
      <c r="ER178" t="str">
        <f ca="1">SUBSTITUTE(ER177,'Formula Name Creation'!$V138,'HB11 Model'!$B138)</f>
        <v>0</v>
      </c>
      <c r="ES178" t="str">
        <f ca="1">SUBSTITUTE(ES177,'Formula Name Creation'!$V138,'HB11 Model'!$B138)</f>
        <v>0</v>
      </c>
      <c r="ET178" t="str">
        <f ca="1">SUBSTITUTE(ET177,'Formula Name Creation'!$V138,'HB11 Model'!$B138)</f>
        <v>0</v>
      </c>
      <c r="EU178">
        <v>136</v>
      </c>
    </row>
    <row r="179" spans="1:151" x14ac:dyDescent="0.25">
      <c r="A179" t="str">
        <f ca="1">SUBSTITUTE(A178,'Formula Name Creation'!$V137,'HB11 Model'!$B137)</f>
        <v>Parameter</v>
      </c>
      <c r="B179" t="str">
        <f ca="1">SUBSTITUTE(B178,'Formula Name Creation'!$V137,'HB11 Model'!$B137)</f>
        <v>Parameter</v>
      </c>
      <c r="C179" t="str">
        <f ca="1">SUBSTITUTE(C178,'Formula Name Creation'!$V137,'HB11 Model'!$B137)</f>
        <v>=(1400*C22*1000)/10^6</v>
      </c>
      <c r="D179" t="str">
        <f ca="1">SUBSTITUTE(D178,'Formula Name Creation'!$V137,'HB11 Model'!$B137)</f>
        <v>Parameter</v>
      </c>
      <c r="E179" t="str">
        <f ca="1">SUBSTITUTE(E178,'Formula Name Creation'!$V137,'HB11 Model'!$B137)</f>
        <v>=C3*C4</v>
      </c>
      <c r="F179" t="str">
        <f ca="1">SUBSTITUTE(F178,'Formula Name Creation'!$V137,'HB11 Model'!$B137)</f>
        <v>=C7/(C6)</v>
      </c>
      <c r="G179" t="str">
        <f ca="1">SUBSTITUTE(G178,'Formula Name Creation'!$V137,'HB11 Model'!$B137)</f>
        <v>=IF(C36=0,C7*C10,C7*C10*C13)</v>
      </c>
      <c r="H179" t="str">
        <f ca="1">SUBSTITUTE(H178,'Formula Name Creation'!$V137,'HB11 Model'!$B137)</f>
        <v>Parameter</v>
      </c>
      <c r="I179" t="str">
        <f ca="1">SUBSTITUTE(I178,'Formula Name Creation'!$V137,'HB11 Model'!$B137)</f>
        <v>Parameter</v>
      </c>
      <c r="J179" t="str">
        <f ca="1">SUBSTITUTE(J178,'Formula Name Creation'!$V137,'HB11 Model'!$B137)</f>
        <v>Parameter</v>
      </c>
      <c r="K179" t="str">
        <f ca="1">SUBSTITUTE(K178,'Formula Name Creation'!$V137,'HB11 Model'!$B137)</f>
        <v>Parameter</v>
      </c>
      <c r="L179" t="str">
        <f ca="1">SUBSTITUTE(L178,'Formula Name Creation'!$V137,'HB11 Model'!$B137)</f>
        <v>Parameter</v>
      </c>
      <c r="M179" t="str">
        <f ca="1">SUBSTITUTE(M178,'Formula Name Creation'!$V137,'HB11 Model'!$B137)</f>
        <v>=C16/C8</v>
      </c>
      <c r="N179" t="str">
        <f ca="1">SUBSTITUTE(N178,'Formula Name Creation'!$V137,'HB11 Model'!$B137)</f>
        <v>=C9*C17</v>
      </c>
      <c r="O179" t="str">
        <f ca="1">SUBSTITUTE(O178,'Formula Name Creation'!$V137,'HB11 Model'!$B137)</f>
        <v>Parameter</v>
      </c>
      <c r="P179" t="str">
        <f ca="1">SUBSTITUTE(P178,'Formula Name Creation'!$V137,'HB11 Model'!$B137)</f>
        <v>Parameter</v>
      </c>
      <c r="Q179" t="str">
        <f ca="1">SUBSTITUTE(Q178,'Formula Name Creation'!$V137,'HB11 Model'!$B137)</f>
        <v>Parameter</v>
      </c>
      <c r="R179" t="str">
        <f ca="1">SUBSTITUTE(R178,'Formula Name Creation'!$V137,'HB11 Model'!$B137)</f>
        <v>=C8+C84+C100</v>
      </c>
      <c r="S179" t="str">
        <f ca="1">SUBSTITUTE(S178,'Formula Name Creation'!$V137,'HB11 Model'!$B137)</f>
        <v>=C20*C19</v>
      </c>
      <c r="T179" t="str">
        <f ca="1">SUBSTITUTE(T178,'Formula Name Creation'!$V137,'HB11 Model'!$B137)</f>
        <v>=C16-C20</v>
      </c>
      <c r="U179" t="str">
        <f ca="1">SUBSTITUTE(U178,'Formula Name Creation'!$V137,'HB11 Model'!$B137)</f>
        <v>=365*24*C14</v>
      </c>
      <c r="V179" t="str">
        <f ca="1">SUBSTITUTE(V178,'Formula Name Creation'!$V137,'HB11 Model'!$B137)</f>
        <v>=C22*C23</v>
      </c>
      <c r="W179" t="str">
        <f ca="1">SUBSTITUTE(W178,'Formula Name Creation'!$V137,'HB11 Model'!$B137)</f>
        <v>=C26/(1-C27)</v>
      </c>
      <c r="X179" t="str">
        <f ca="1">SUBSTITUTE(X178,'Formula Name Creation'!$V137,'HB11 Model'!$B137)</f>
        <v>=C4*C14*365*24*3600</v>
      </c>
      <c r="Y179" t="str">
        <f ca="1">SUBSTITUTE(Y178,'Formula Name Creation'!$V137,'HB11 Model'!$B137)</f>
        <v>Parameter</v>
      </c>
      <c r="Z179" t="str">
        <f ca="1">SUBSTITUTE(Z178,'Formula Name Creation'!$V137,'HB11 Model'!$B137)</f>
        <v>=C29+C37+C40+C48</v>
      </c>
      <c r="AA179" t="str">
        <f ca="1">SUBSTITUTE(AA178,'Formula Name Creation'!$V137,'HB11 Model'!$B137)</f>
        <v>=C30*(C33*C34)/(1000)+C35</v>
      </c>
      <c r="AB179" t="str">
        <f ca="1">SUBSTITUTE(AB178,'Formula Name Creation'!$V137,'HB11 Model'!$B137)</f>
        <v>Parameter</v>
      </c>
      <c r="AC179" t="str">
        <f ca="1">SUBSTITUTE(AC178,'Formula Name Creation'!$V137,'HB11 Model'!$B137)</f>
        <v>Parameter</v>
      </c>
      <c r="AD179" t="str">
        <f ca="1">SUBSTITUTE(AD178,'Formula Name Creation'!$V137,'HB11 Model'!$B137)</f>
        <v>Parameter</v>
      </c>
      <c r="AE179" t="str">
        <f ca="1">SUBSTITUTE(AE178,'Formula Name Creation'!$V137,'HB11 Model'!$B137)</f>
        <v>Parameter</v>
      </c>
      <c r="AF179" t="str">
        <f ca="1">SUBSTITUTE(AF178,'Formula Name Creation'!$V137,'HB11 Model'!$B137)</f>
        <v>Parameter</v>
      </c>
      <c r="AG179" t="str">
        <f ca="1">SUBSTITUTE(AG178,'Formula Name Creation'!$V137,'HB11 Model'!$B137)</f>
        <v>Parameter</v>
      </c>
      <c r="AH179" t="str">
        <f ca="1">SUBSTITUTE(AH178,'Formula Name Creation'!$V137,'HB11 Model'!$B137)</f>
        <v>Parameter</v>
      </c>
      <c r="AI179" t="str">
        <f ca="1">SUBSTITUTE(AI178,'Formula Name Creation'!$V137,'HB11 Model'!$B137)</f>
        <v>=C36*(C38)</v>
      </c>
      <c r="AJ179" t="str">
        <f ca="1">SUBSTITUTE(AJ178,'Formula Name Creation'!$V137,'HB11 Model'!$B137)</f>
        <v>Parameter</v>
      </c>
      <c r="AK179" t="str">
        <f ca="1">SUBSTITUTE(AK178,'Formula Name Creation'!$V137,'HB11 Model'!$B137)</f>
        <v>Parameter</v>
      </c>
      <c r="AL179" t="str">
        <f ca="1">SUBSTITUTE(AL178,'Formula Name Creation'!$V137,'HB11 Model'!$B137)</f>
        <v>=C39*(C41+C42)</v>
      </c>
      <c r="AM179" t="str">
        <f ca="1">SUBSTITUTE(AM178,'Formula Name Creation'!$V137,'HB11 Model'!$B137)</f>
        <v>=0.04+(C31*C32)/(1000)</v>
      </c>
      <c r="AN179" t="str">
        <f ca="1">SUBSTITUTE(AN178,'Formula Name Creation'!$V137,'HB11 Model'!$B137)</f>
        <v>Parameter</v>
      </c>
      <c r="AO179" t="str">
        <f ca="1">SUBSTITUTE(AO178,'Formula Name Creation'!$V137,'HB11 Model'!$B137)</f>
        <v>Parameter</v>
      </c>
      <c r="AP179" t="str">
        <f ca="1">SUBSTITUTE(AP178,'Formula Name Creation'!$V137,'HB11 Model'!$B137)</f>
        <v>Parameter</v>
      </c>
      <c r="AQ179" t="str">
        <f ca="1">SUBSTITUTE(AQ178,'Formula Name Creation'!$V137,'HB11 Model'!$B137)</f>
        <v>Parameter</v>
      </c>
      <c r="AR179" t="e">
        <f ca="1">SUBSTITUTE(AR178,'Formula Name Creation'!$V137,'HB11 Model'!$B137)</f>
        <v>#N/A</v>
      </c>
      <c r="AS179" t="str">
        <f ca="1">SUBSTITUTE(AS178,'Formula Name Creation'!$V137,'HB11 Model'!$B137)</f>
        <v>=C45+C25*(C28)</v>
      </c>
      <c r="AT179" t="str">
        <f ca="1">SUBSTITUTE(AT178,'Formula Name Creation'!$V137,'HB11 Model'!$B137)</f>
        <v>Parameter</v>
      </c>
      <c r="AU179" t="str">
        <f ca="1">SUBSTITUTE(AU178,'Formula Name Creation'!$V137,'HB11 Model'!$B137)</f>
        <v>Parameter</v>
      </c>
      <c r="AV179" t="str">
        <f ca="1">SUBSTITUTE(AV178,'Formula Name Creation'!$V137,'HB11 Model'!$B137)</f>
        <v>Parameter</v>
      </c>
      <c r="AW179" t="str">
        <f ca="1">SUBSTITUTE(AW178,'Formula Name Creation'!$V137,'HB11 Model'!$B137)</f>
        <v>Parameter</v>
      </c>
      <c r="AX179" t="str">
        <f ca="1">SUBSTITUTE(AX178,'Formula Name Creation'!$V137,'HB11 Model'!$B137)</f>
        <v>Parameter</v>
      </c>
      <c r="AY179" t="str">
        <f ca="1">SUBSTITUTE(AY178,'Formula Name Creation'!$V137,'HB11 Model'!$B137)</f>
        <v>Parameter</v>
      </c>
      <c r="AZ179" t="str">
        <f ca="1">SUBSTITUTE(AZ178,'Formula Name Creation'!$V137,'HB11 Model'!$B137)</f>
        <v>Parameter</v>
      </c>
      <c r="BA179" t="str">
        <f ca="1">SUBSTITUTE(BA178,'Formula Name Creation'!$V137,'HB11 Model'!$B137)</f>
        <v>=(C54+C53)/10^6</v>
      </c>
      <c r="BB179" t="str">
        <f ca="1">SUBSTITUTE(BB178,'Formula Name Creation'!$V137,'HB11 Model'!$B137)</f>
        <v>=C4*((C14*24)*3600)*C51</v>
      </c>
      <c r="BC179" t="str">
        <f ca="1">SUBSTITUTE(BC178,'Formula Name Creation'!$V137,'HB11 Model'!$B137)</f>
        <v>Parameter</v>
      </c>
      <c r="BD179" t="str">
        <f ca="1">SUBSTITUTE(BD178,'Formula Name Creation'!$V137,'HB11 Model'!$B137)</f>
        <v>Parameter</v>
      </c>
      <c r="BE179" t="str">
        <f ca="1">SUBSTITUTE(BE178,'Formula Name Creation'!$V137,'HB11 Model'!$B137)</f>
        <v>Parameter</v>
      </c>
      <c r="BF179" t="str">
        <f ca="1">SUBSTITUTE(BF178,'Formula Name Creation'!$V137,'HB11 Model'!$B137)</f>
        <v>Parameter</v>
      </c>
      <c r="BG179" t="str">
        <f ca="1">SUBSTITUTE(BG178,'Formula Name Creation'!$V137,'HB11 Model'!$B137)</f>
        <v>=ROUNDDOWN(C60/C64,0)*C58+C57*C3*C4*ROUNDDOWN(C60/C66,0)+C59+C87*10^6*ROUNDDOWN(C60/C65,0)+C63*C60</v>
      </c>
      <c r="BH179" t="str">
        <f ca="1">SUBSTITUTE(BH178,'Formula Name Creation'!$V137,'HB11 Model'!$B137)</f>
        <v>Parameter</v>
      </c>
      <c r="BI179" t="str">
        <f ca="1">SUBSTITUTE(BI178,'Formula Name Creation'!$V137,'HB11 Model'!$B137)</f>
        <v>=C62*1000*C24</v>
      </c>
      <c r="BJ179" t="str">
        <f ca="1">SUBSTITUTE(BJ178,'Formula Name Creation'!$V137,'HB11 Model'!$B137)</f>
        <v>Parameter</v>
      </c>
      <c r="BK179" t="str">
        <f ca="1">SUBSTITUTE(BK178,'Formula Name Creation'!$V137,'HB11 Model'!$B137)</f>
        <v>Parameter</v>
      </c>
      <c r="BL179" t="str">
        <f ca="1">SUBSTITUTE(BL178,'Formula Name Creation'!$V137,'HB11 Model'!$B137)</f>
        <v>Parameter</v>
      </c>
      <c r="BM179" t="str">
        <f ca="1">SUBSTITUTE(BM178,'Formula Name Creation'!$V137,'HB11 Model'!$B137)</f>
        <v>Parameter</v>
      </c>
      <c r="BN179" t="str">
        <f ca="1">SUBSTITUTE(BN178,'Formula Name Creation'!$V137,'HB11 Model'!$B137)</f>
        <v>Parameter</v>
      </c>
      <c r="BO179" t="str">
        <f ca="1">SUBSTITUTE(BO178,'Formula Name Creation'!$V137,'HB11 Model'!$B137)</f>
        <v>Parameter</v>
      </c>
      <c r="BP179" t="str">
        <f ca="1">SUBSTITUTE(BP178,'Formula Name Creation'!$V137,'HB11 Model'!$B137)</f>
        <v>Parameter</v>
      </c>
      <c r="BQ179" t="str">
        <f ca="1">SUBSTITUTE(BQ178,'Formula Name Creation'!$V137,'HB11 Model'!$B137)</f>
        <v>Parameter</v>
      </c>
      <c r="BR179" t="str">
        <f ca="1">SUBSTITUTE(BR178,'Formula Name Creation'!$V137,'HB11 Model'!$B137)</f>
        <v>Parameter</v>
      </c>
      <c r="BS179" t="str">
        <f ca="1">SUBSTITUTE(BS178,'Formula Name Creation'!$V137,'HB11 Model'!$B137)</f>
        <v>Parameter</v>
      </c>
      <c r="BT179" t="str">
        <f ca="1">SUBSTITUTE(BT178,'Formula Name Creation'!$V137,'HB11 Model'!$B137)</f>
        <v>Parameter</v>
      </c>
      <c r="BU179" t="str">
        <f ca="1">SUBSTITUTE(BU178,'Formula Name Creation'!$V137,'HB11 Model'!$B137)</f>
        <v>=(C67+C68+C69+C70+C71+C72+C74+C73)</v>
      </c>
      <c r="BV179" t="str">
        <f ca="1">SUBSTITUTE(BV178,'Formula Name Creation'!$V137,'HB11 Model'!$B137)</f>
        <v>Parameter</v>
      </c>
      <c r="BW179" t="str">
        <f ca="1">SUBSTITUTE(BW178,'Formula Name Creation'!$V137,'HB11 Model'!$B137)</f>
        <v>Parameter</v>
      </c>
      <c r="BX179" t="str">
        <f ca="1">SUBSTITUTE(BX178,'Formula Name Creation'!$V137,'HB11 Model'!$B137)</f>
        <v>=C77+C75</v>
      </c>
      <c r="BY179" t="str">
        <f ca="1">SUBSTITUTE(BY178,'Formula Name Creation'!$V137,'HB11 Model'!$B137)</f>
        <v>Parameter</v>
      </c>
      <c r="BZ179" t="str">
        <f ca="1">SUBSTITUTE(BZ178,'Formula Name Creation'!$V137,'HB11 Model'!$B137)</f>
        <v>=C79*C75</v>
      </c>
      <c r="CA179" t="str">
        <f ca="1">SUBSTITUTE(CA178,'Formula Name Creation'!$V137,'HB11 Model'!$B137)</f>
        <v>Parameter</v>
      </c>
      <c r="CB179" t="str">
        <f ca="1">SUBSTITUTE(CB178,'Formula Name Creation'!$V137,'HB11 Model'!$B137)</f>
        <v>Parameter</v>
      </c>
      <c r="CC179" t="str">
        <f ca="1">SUBSTITUTE(CC178,'Formula Name Creation'!$V137,'HB11 Model'!$B137)</f>
        <v>Parameter</v>
      </c>
      <c r="CD179" t="str">
        <f ca="1">SUBSTITUTE(CD178,'Formula Name Creation'!$V137,'HB11 Model'!$B137)</f>
        <v>=32*(C9/2605)</v>
      </c>
      <c r="CE179" t="str">
        <f ca="1">SUBSTITUTE(CE178,'Formula Name Creation'!$V137,'HB11 Model'!$B137)</f>
        <v>Parameter</v>
      </c>
      <c r="CF179" t="str">
        <f ca="1">SUBSTITUTE(CF178,'Formula Name Creation'!$V137,'HB11 Model'!$B137)</f>
        <v>Parameter</v>
      </c>
      <c r="CG179" t="str">
        <f ca="1">SUBSTITUTE(CG178,'Formula Name Creation'!$V137,'HB11 Model'!$B137)</f>
        <v>=(C85*C86*C83)/10^6</v>
      </c>
      <c r="CH179" t="str">
        <f ca="1">SUBSTITUTE(CH178,'Formula Name Creation'!$V137,'HB11 Model'!$B137)</f>
        <v>=C9*10^6/C81/C82</v>
      </c>
      <c r="CI179" t="str">
        <f ca="1">SUBSTITUTE(CI178,'Formula Name Creation'!$V137,'HB11 Model'!$B137)</f>
        <v>Parameter</v>
      </c>
      <c r="CJ179" t="str">
        <f ca="1">SUBSTITUTE(CJ178,'Formula Name Creation'!$V137,'HB11 Model'!$B137)</f>
        <v>Parameter</v>
      </c>
      <c r="CK179" t="str">
        <f ca="1">SUBSTITUTE(CK178,'Formula Name Creation'!$V137,'HB11 Model'!$B137)</f>
        <v>Parameter</v>
      </c>
      <c r="CL179" t="str">
        <f ca="1">SUBSTITUTE(CL178,'Formula Name Creation'!$V137,'HB11 Model'!$B137)</f>
        <v>Parameter</v>
      </c>
      <c r="CM179" t="str">
        <f ca="1">SUBSTITUTE(CM178,'Formula Name Creation'!$V137,'HB11 Model'!$B137)</f>
        <v>=C91*C92</v>
      </c>
      <c r="CN179" t="str">
        <f ca="1">SUBSTITUTE(CN178,'Formula Name Creation'!$V137,'HB11 Model'!$B137)</f>
        <v>=C93*7.6*7*52.18</v>
      </c>
      <c r="CO179" t="str">
        <f ca="1">SUBSTITUTE(CO178,'Formula Name Creation'!$V137,'HB11 Model'!$B137)</f>
        <v>Parameter</v>
      </c>
      <c r="CP179" t="str">
        <f ca="1">SUBSTITUTE(CP178,'Formula Name Creation'!$V137,'HB11 Model'!$B137)</f>
        <v>Parameter</v>
      </c>
      <c r="CQ179" t="str">
        <f ca="1">SUBSTITUTE(CQ178,'Formula Name Creation'!$V137,'HB11 Model'!$B137)</f>
        <v>Parameter</v>
      </c>
      <c r="CR179" t="str">
        <f ca="1">SUBSTITUTE(CR178,'Formula Name Creation'!$V137,'HB11 Model'!$B137)</f>
        <v>Parameter</v>
      </c>
      <c r="CS179" t="str">
        <f ca="1">SUBSTITUTE(CS178,'Formula Name Creation'!$V137,'HB11 Model'!$B137)</f>
        <v>Parameter</v>
      </c>
      <c r="CT179" t="str">
        <f ca="1">SUBSTITUTE(CT178,'Formula Name Creation'!$V137,'HB11 Model'!$B137)</f>
        <v>Parameter</v>
      </c>
      <c r="CU179" t="str">
        <f ca="1">SUBSTITUTE(CU178,'Formula Name Creation'!$V137,'HB11 Model'!$B137)</f>
        <v>=PI()*C97*(C96^2-(C96-C98)^2)*C99</v>
      </c>
      <c r="CV179" t="str">
        <f ca="1">SUBSTITUTE(CV178,'Formula Name Creation'!$V137,'HB11 Model'!$B137)</f>
        <v>Parameter</v>
      </c>
      <c r="CW179" t="str">
        <f ca="1">SUBSTITUTE(CW178,'Formula Name Creation'!$V137,'HB11 Model'!$B137)</f>
        <v>=(90.69*C101 + C95 + 13.04*C102*112.32)/10^6</v>
      </c>
      <c r="CX179" t="str">
        <f ca="1">SUBSTITUTE(CX178,'Formula Name Creation'!$V137,'HB11 Model'!$B137)</f>
        <v>0</v>
      </c>
      <c r="CY179" t="str">
        <f ca="1">SUBSTITUTE(CY178,'Formula Name Creation'!$V137,'HB11 Model'!$B137)</f>
        <v>0</v>
      </c>
      <c r="CZ179" t="str">
        <f ca="1">SUBSTITUTE(CZ178,'Formula Name Creation'!$V137,'HB11 Model'!$B137)</f>
        <v>0</v>
      </c>
      <c r="DA179" t="str">
        <f ca="1">SUBSTITUTE(DA178,'Formula Name Creation'!$V137,'HB11 Model'!$B137)</f>
        <v>0</v>
      </c>
      <c r="DB179" t="str">
        <f ca="1">SUBSTITUTE(DB178,'Formula Name Creation'!$V137,'HB11 Model'!$B137)</f>
        <v>0</v>
      </c>
      <c r="DC179" t="str">
        <f ca="1">SUBSTITUTE(DC178,'Formula Name Creation'!$V137,'HB11 Model'!$B137)</f>
        <v>0</v>
      </c>
      <c r="DD179" t="str">
        <f ca="1">SUBSTITUTE(DD178,'Formula Name Creation'!$V137,'HB11 Model'!$B137)</f>
        <v>0</v>
      </c>
      <c r="DE179" t="str">
        <f ca="1">SUBSTITUTE(DE178,'Formula Name Creation'!$V137,'HB11 Model'!$B137)</f>
        <v>0</v>
      </c>
      <c r="DF179" t="str">
        <f ca="1">SUBSTITUTE(DF178,'Formula Name Creation'!$V137,'HB11 Model'!$B137)</f>
        <v>0</v>
      </c>
      <c r="DG179" t="str">
        <f ca="1">SUBSTITUTE(DG178,'Formula Name Creation'!$V137,'HB11 Model'!$B137)</f>
        <v>0</v>
      </c>
      <c r="DH179" t="str">
        <f ca="1">SUBSTITUTE(DH178,'Formula Name Creation'!$V137,'HB11 Model'!$B137)</f>
        <v>0</v>
      </c>
      <c r="DI179" t="str">
        <f ca="1">SUBSTITUTE(DI178,'Formula Name Creation'!$V137,'HB11 Model'!$B137)</f>
        <v>0</v>
      </c>
      <c r="DJ179" t="str">
        <f ca="1">SUBSTITUTE(DJ178,'Formula Name Creation'!$V137,'HB11 Model'!$B137)</f>
        <v>0</v>
      </c>
      <c r="DK179" t="str">
        <f ca="1">SUBSTITUTE(DK178,'Formula Name Creation'!$V137,'HB11 Model'!$B137)</f>
        <v>0</v>
      </c>
      <c r="DL179" t="str">
        <f ca="1">SUBSTITUTE(DL178,'Formula Name Creation'!$V137,'HB11 Model'!$B137)</f>
        <v>0</v>
      </c>
      <c r="DM179" t="str">
        <f ca="1">SUBSTITUTE(DM178,'Formula Name Creation'!$V137,'HB11 Model'!$B137)</f>
        <v>0</v>
      </c>
      <c r="DN179" t="str">
        <f ca="1">SUBSTITUTE(DN178,'Formula Name Creation'!$V137,'HB11 Model'!$B137)</f>
        <v>0</v>
      </c>
      <c r="DO179" t="str">
        <f ca="1">SUBSTITUTE(DO178,'Formula Name Creation'!$V137,'HB11 Model'!$B137)</f>
        <v>0</v>
      </c>
      <c r="DP179" t="str">
        <f ca="1">SUBSTITUTE(DP178,'Formula Name Creation'!$V137,'HB11 Model'!$B137)</f>
        <v>0</v>
      </c>
      <c r="DQ179" t="str">
        <f ca="1">SUBSTITUTE(DQ178,'Formula Name Creation'!$V137,'HB11 Model'!$B137)</f>
        <v>0</v>
      </c>
      <c r="DR179" t="str">
        <f ca="1">SUBSTITUTE(DR178,'Formula Name Creation'!$V137,'HB11 Model'!$B137)</f>
        <v>0</v>
      </c>
      <c r="DS179" t="str">
        <f ca="1">SUBSTITUTE(DS178,'Formula Name Creation'!$V137,'HB11 Model'!$B137)</f>
        <v>0</v>
      </c>
      <c r="DT179" t="str">
        <f ca="1">SUBSTITUTE(DT178,'Formula Name Creation'!$V137,'HB11 Model'!$B137)</f>
        <v>0</v>
      </c>
      <c r="DU179" t="str">
        <f ca="1">SUBSTITUTE(DU178,'Formula Name Creation'!$V137,'HB11 Model'!$B137)</f>
        <v>0</v>
      </c>
      <c r="DV179" t="str">
        <f ca="1">SUBSTITUTE(DV178,'Formula Name Creation'!$V137,'HB11 Model'!$B137)</f>
        <v>0</v>
      </c>
      <c r="DW179" t="str">
        <f ca="1">SUBSTITUTE(DW178,'Formula Name Creation'!$V137,'HB11 Model'!$B137)</f>
        <v>0</v>
      </c>
      <c r="DX179" t="str">
        <f ca="1">SUBSTITUTE(DX178,'Formula Name Creation'!$V137,'HB11 Model'!$B137)</f>
        <v>0</v>
      </c>
      <c r="DY179" t="str">
        <f ca="1">SUBSTITUTE(DY178,'Formula Name Creation'!$V137,'HB11 Model'!$B137)</f>
        <v>0</v>
      </c>
      <c r="DZ179" t="str">
        <f ca="1">SUBSTITUTE(DZ178,'Formula Name Creation'!$V137,'HB11 Model'!$B137)</f>
        <v>0</v>
      </c>
      <c r="EA179" t="str">
        <f ca="1">SUBSTITUTE(EA178,'Formula Name Creation'!$V137,'HB11 Model'!$B137)</f>
        <v>0</v>
      </c>
      <c r="EB179" t="str">
        <f ca="1">SUBSTITUTE(EB178,'Formula Name Creation'!$V137,'HB11 Model'!$B137)</f>
        <v>0</v>
      </c>
      <c r="EC179" t="str">
        <f ca="1">SUBSTITUTE(EC178,'Formula Name Creation'!$V137,'HB11 Model'!$B137)</f>
        <v>0</v>
      </c>
      <c r="ED179" t="str">
        <f ca="1">SUBSTITUTE(ED178,'Formula Name Creation'!$V137,'HB11 Model'!$B137)</f>
        <v>0</v>
      </c>
      <c r="EE179" t="str">
        <f ca="1">SUBSTITUTE(EE178,'Formula Name Creation'!$V137,'HB11 Model'!$B137)</f>
        <v>0</v>
      </c>
      <c r="EF179" t="str">
        <f ca="1">SUBSTITUTE(EF178,'Formula Name Creation'!$V137,'HB11 Model'!$B137)</f>
        <v>0</v>
      </c>
      <c r="EG179" t="str">
        <f ca="1">SUBSTITUTE(EG178,'Formula Name Creation'!$V137,'HB11 Model'!$B137)</f>
        <v>0</v>
      </c>
      <c r="EH179" t="str">
        <f ca="1">SUBSTITUTE(EH178,'Formula Name Creation'!$V137,'HB11 Model'!$B137)</f>
        <v>0</v>
      </c>
      <c r="EI179" t="str">
        <f ca="1">SUBSTITUTE(EI178,'Formula Name Creation'!$V137,'HB11 Model'!$B137)</f>
        <v>0</v>
      </c>
      <c r="EJ179" t="str">
        <f ca="1">SUBSTITUTE(EJ178,'Formula Name Creation'!$V137,'HB11 Model'!$B137)</f>
        <v>0</v>
      </c>
      <c r="EK179" t="str">
        <f ca="1">SUBSTITUTE(EK178,'Formula Name Creation'!$V137,'HB11 Model'!$B137)</f>
        <v>0</v>
      </c>
      <c r="EL179" t="str">
        <f ca="1">SUBSTITUTE(EL178,'Formula Name Creation'!$V137,'HB11 Model'!$B137)</f>
        <v>0</v>
      </c>
      <c r="EM179" t="str">
        <f ca="1">SUBSTITUTE(EM178,'Formula Name Creation'!$V137,'HB11 Model'!$B137)</f>
        <v>0</v>
      </c>
      <c r="EN179" t="str">
        <f ca="1">SUBSTITUTE(EN178,'Formula Name Creation'!$V137,'HB11 Model'!$B137)</f>
        <v>0</v>
      </c>
      <c r="EO179" t="str">
        <f ca="1">SUBSTITUTE(EO178,'Formula Name Creation'!$V137,'HB11 Model'!$B137)</f>
        <v>0</v>
      </c>
      <c r="EP179" t="str">
        <f ca="1">SUBSTITUTE(EP178,'Formula Name Creation'!$V137,'HB11 Model'!$B137)</f>
        <v>0</v>
      </c>
      <c r="EQ179" t="str">
        <f ca="1">SUBSTITUTE(EQ178,'Formula Name Creation'!$V137,'HB11 Model'!$B137)</f>
        <v>0</v>
      </c>
      <c r="ER179" t="str">
        <f ca="1">SUBSTITUTE(ER178,'Formula Name Creation'!$V137,'HB11 Model'!$B137)</f>
        <v>0</v>
      </c>
      <c r="ES179" t="str">
        <f ca="1">SUBSTITUTE(ES178,'Formula Name Creation'!$V137,'HB11 Model'!$B137)</f>
        <v>0</v>
      </c>
      <c r="ET179" t="str">
        <f ca="1">SUBSTITUTE(ET178,'Formula Name Creation'!$V137,'HB11 Model'!$B137)</f>
        <v>0</v>
      </c>
      <c r="EU179">
        <v>135</v>
      </c>
    </row>
    <row r="180" spans="1:151" x14ac:dyDescent="0.25">
      <c r="A180" t="str">
        <f ca="1">SUBSTITUTE(A179,'Formula Name Creation'!$V136,'HB11 Model'!$B136)</f>
        <v>Parameter</v>
      </c>
      <c r="B180" t="str">
        <f ca="1">SUBSTITUTE(B179,'Formula Name Creation'!$V136,'HB11 Model'!$B136)</f>
        <v>Parameter</v>
      </c>
      <c r="C180" t="str">
        <f ca="1">SUBSTITUTE(C179,'Formula Name Creation'!$V136,'HB11 Model'!$B136)</f>
        <v>=(1400*C22*1000)/10^6</v>
      </c>
      <c r="D180" t="str">
        <f ca="1">SUBSTITUTE(D179,'Formula Name Creation'!$V136,'HB11 Model'!$B136)</f>
        <v>Parameter</v>
      </c>
      <c r="E180" t="str">
        <f ca="1">SUBSTITUTE(E179,'Formula Name Creation'!$V136,'HB11 Model'!$B136)</f>
        <v>=C3*C4</v>
      </c>
      <c r="F180" t="str">
        <f ca="1">SUBSTITUTE(F179,'Formula Name Creation'!$V136,'HB11 Model'!$B136)</f>
        <v>=C7/(C6)</v>
      </c>
      <c r="G180" t="str">
        <f ca="1">SUBSTITUTE(G179,'Formula Name Creation'!$V136,'HB11 Model'!$B136)</f>
        <v>=IF(C36=0,C7*C10,C7*C10*C13)</v>
      </c>
      <c r="H180" t="str">
        <f ca="1">SUBSTITUTE(H179,'Formula Name Creation'!$V136,'HB11 Model'!$B136)</f>
        <v>Parameter</v>
      </c>
      <c r="I180" t="str">
        <f ca="1">SUBSTITUTE(I179,'Formula Name Creation'!$V136,'HB11 Model'!$B136)</f>
        <v>Parameter</v>
      </c>
      <c r="J180" t="str">
        <f ca="1">SUBSTITUTE(J179,'Formula Name Creation'!$V136,'HB11 Model'!$B136)</f>
        <v>Parameter</v>
      </c>
      <c r="K180" t="str">
        <f ca="1">SUBSTITUTE(K179,'Formula Name Creation'!$V136,'HB11 Model'!$B136)</f>
        <v>Parameter</v>
      </c>
      <c r="L180" t="str">
        <f ca="1">SUBSTITUTE(L179,'Formula Name Creation'!$V136,'HB11 Model'!$B136)</f>
        <v>Parameter</v>
      </c>
      <c r="M180" t="str">
        <f ca="1">SUBSTITUTE(M179,'Formula Name Creation'!$V136,'HB11 Model'!$B136)</f>
        <v>=C16/C8</v>
      </c>
      <c r="N180" t="str">
        <f ca="1">SUBSTITUTE(N179,'Formula Name Creation'!$V136,'HB11 Model'!$B136)</f>
        <v>=C9*C17</v>
      </c>
      <c r="O180" t="str">
        <f ca="1">SUBSTITUTE(O179,'Formula Name Creation'!$V136,'HB11 Model'!$B136)</f>
        <v>Parameter</v>
      </c>
      <c r="P180" t="str">
        <f ca="1">SUBSTITUTE(P179,'Formula Name Creation'!$V136,'HB11 Model'!$B136)</f>
        <v>Parameter</v>
      </c>
      <c r="Q180" t="str">
        <f ca="1">SUBSTITUTE(Q179,'Formula Name Creation'!$V136,'HB11 Model'!$B136)</f>
        <v>Parameter</v>
      </c>
      <c r="R180" t="str">
        <f ca="1">SUBSTITUTE(R179,'Formula Name Creation'!$V136,'HB11 Model'!$B136)</f>
        <v>=C8+C84+C100</v>
      </c>
      <c r="S180" t="str">
        <f ca="1">SUBSTITUTE(S179,'Formula Name Creation'!$V136,'HB11 Model'!$B136)</f>
        <v>=C20*C19</v>
      </c>
      <c r="T180" t="str">
        <f ca="1">SUBSTITUTE(T179,'Formula Name Creation'!$V136,'HB11 Model'!$B136)</f>
        <v>=C16-C20</v>
      </c>
      <c r="U180" t="str">
        <f ca="1">SUBSTITUTE(U179,'Formula Name Creation'!$V136,'HB11 Model'!$B136)</f>
        <v>=365*24*C14</v>
      </c>
      <c r="V180" t="str">
        <f ca="1">SUBSTITUTE(V179,'Formula Name Creation'!$V136,'HB11 Model'!$B136)</f>
        <v>=C22*C23</v>
      </c>
      <c r="W180" t="str">
        <f ca="1">SUBSTITUTE(W179,'Formula Name Creation'!$V136,'HB11 Model'!$B136)</f>
        <v>=C26/(1-C27)</v>
      </c>
      <c r="X180" t="str">
        <f ca="1">SUBSTITUTE(X179,'Formula Name Creation'!$V136,'HB11 Model'!$B136)</f>
        <v>=C4*C14*365*24*3600</v>
      </c>
      <c r="Y180" t="str">
        <f ca="1">SUBSTITUTE(Y179,'Formula Name Creation'!$V136,'HB11 Model'!$B136)</f>
        <v>Parameter</v>
      </c>
      <c r="Z180" t="str">
        <f ca="1">SUBSTITUTE(Z179,'Formula Name Creation'!$V136,'HB11 Model'!$B136)</f>
        <v>=C29+C37+C40+C48</v>
      </c>
      <c r="AA180" t="str">
        <f ca="1">SUBSTITUTE(AA179,'Formula Name Creation'!$V136,'HB11 Model'!$B136)</f>
        <v>=C30*(C33*C34)/(1000)+C35</v>
      </c>
      <c r="AB180" t="str">
        <f ca="1">SUBSTITUTE(AB179,'Formula Name Creation'!$V136,'HB11 Model'!$B136)</f>
        <v>Parameter</v>
      </c>
      <c r="AC180" t="str">
        <f ca="1">SUBSTITUTE(AC179,'Formula Name Creation'!$V136,'HB11 Model'!$B136)</f>
        <v>Parameter</v>
      </c>
      <c r="AD180" t="str">
        <f ca="1">SUBSTITUTE(AD179,'Formula Name Creation'!$V136,'HB11 Model'!$B136)</f>
        <v>Parameter</v>
      </c>
      <c r="AE180" t="str">
        <f ca="1">SUBSTITUTE(AE179,'Formula Name Creation'!$V136,'HB11 Model'!$B136)</f>
        <v>Parameter</v>
      </c>
      <c r="AF180" t="str">
        <f ca="1">SUBSTITUTE(AF179,'Formula Name Creation'!$V136,'HB11 Model'!$B136)</f>
        <v>Parameter</v>
      </c>
      <c r="AG180" t="str">
        <f ca="1">SUBSTITUTE(AG179,'Formula Name Creation'!$V136,'HB11 Model'!$B136)</f>
        <v>Parameter</v>
      </c>
      <c r="AH180" t="str">
        <f ca="1">SUBSTITUTE(AH179,'Formula Name Creation'!$V136,'HB11 Model'!$B136)</f>
        <v>Parameter</v>
      </c>
      <c r="AI180" t="str">
        <f ca="1">SUBSTITUTE(AI179,'Formula Name Creation'!$V136,'HB11 Model'!$B136)</f>
        <v>=C36*(C38)</v>
      </c>
      <c r="AJ180" t="str">
        <f ca="1">SUBSTITUTE(AJ179,'Formula Name Creation'!$V136,'HB11 Model'!$B136)</f>
        <v>Parameter</v>
      </c>
      <c r="AK180" t="str">
        <f ca="1">SUBSTITUTE(AK179,'Formula Name Creation'!$V136,'HB11 Model'!$B136)</f>
        <v>Parameter</v>
      </c>
      <c r="AL180" t="str">
        <f ca="1">SUBSTITUTE(AL179,'Formula Name Creation'!$V136,'HB11 Model'!$B136)</f>
        <v>=C39*(C41+C42)</v>
      </c>
      <c r="AM180" t="str">
        <f ca="1">SUBSTITUTE(AM179,'Formula Name Creation'!$V136,'HB11 Model'!$B136)</f>
        <v>=0.04+(C31*C32)/(1000)</v>
      </c>
      <c r="AN180" t="str">
        <f ca="1">SUBSTITUTE(AN179,'Formula Name Creation'!$V136,'HB11 Model'!$B136)</f>
        <v>Parameter</v>
      </c>
      <c r="AO180" t="str">
        <f ca="1">SUBSTITUTE(AO179,'Formula Name Creation'!$V136,'HB11 Model'!$B136)</f>
        <v>Parameter</v>
      </c>
      <c r="AP180" t="str">
        <f ca="1">SUBSTITUTE(AP179,'Formula Name Creation'!$V136,'HB11 Model'!$B136)</f>
        <v>Parameter</v>
      </c>
      <c r="AQ180" t="str">
        <f ca="1">SUBSTITUTE(AQ179,'Formula Name Creation'!$V136,'HB11 Model'!$B136)</f>
        <v>Parameter</v>
      </c>
      <c r="AR180" t="e">
        <f ca="1">SUBSTITUTE(AR179,'Formula Name Creation'!$V136,'HB11 Model'!$B136)</f>
        <v>#N/A</v>
      </c>
      <c r="AS180" t="str">
        <f ca="1">SUBSTITUTE(AS179,'Formula Name Creation'!$V136,'HB11 Model'!$B136)</f>
        <v>=C45+C25*(C28)</v>
      </c>
      <c r="AT180" t="str">
        <f ca="1">SUBSTITUTE(AT179,'Formula Name Creation'!$V136,'HB11 Model'!$B136)</f>
        <v>Parameter</v>
      </c>
      <c r="AU180" t="str">
        <f ca="1">SUBSTITUTE(AU179,'Formula Name Creation'!$V136,'HB11 Model'!$B136)</f>
        <v>Parameter</v>
      </c>
      <c r="AV180" t="str">
        <f ca="1">SUBSTITUTE(AV179,'Formula Name Creation'!$V136,'HB11 Model'!$B136)</f>
        <v>Parameter</v>
      </c>
      <c r="AW180" t="str">
        <f ca="1">SUBSTITUTE(AW179,'Formula Name Creation'!$V136,'HB11 Model'!$B136)</f>
        <v>Parameter</v>
      </c>
      <c r="AX180" t="str">
        <f ca="1">SUBSTITUTE(AX179,'Formula Name Creation'!$V136,'HB11 Model'!$B136)</f>
        <v>Parameter</v>
      </c>
      <c r="AY180" t="str">
        <f ca="1">SUBSTITUTE(AY179,'Formula Name Creation'!$V136,'HB11 Model'!$B136)</f>
        <v>Parameter</v>
      </c>
      <c r="AZ180" t="str">
        <f ca="1">SUBSTITUTE(AZ179,'Formula Name Creation'!$V136,'HB11 Model'!$B136)</f>
        <v>Parameter</v>
      </c>
      <c r="BA180" t="str">
        <f ca="1">SUBSTITUTE(BA179,'Formula Name Creation'!$V136,'HB11 Model'!$B136)</f>
        <v>=(C54+C53)/10^6</v>
      </c>
      <c r="BB180" t="str">
        <f ca="1">SUBSTITUTE(BB179,'Formula Name Creation'!$V136,'HB11 Model'!$B136)</f>
        <v>=C4*((C14*24)*3600)*C51</v>
      </c>
      <c r="BC180" t="str">
        <f ca="1">SUBSTITUTE(BC179,'Formula Name Creation'!$V136,'HB11 Model'!$B136)</f>
        <v>Parameter</v>
      </c>
      <c r="BD180" t="str">
        <f ca="1">SUBSTITUTE(BD179,'Formula Name Creation'!$V136,'HB11 Model'!$B136)</f>
        <v>Parameter</v>
      </c>
      <c r="BE180" t="str">
        <f ca="1">SUBSTITUTE(BE179,'Formula Name Creation'!$V136,'HB11 Model'!$B136)</f>
        <v>Parameter</v>
      </c>
      <c r="BF180" t="str">
        <f ca="1">SUBSTITUTE(BF179,'Formula Name Creation'!$V136,'HB11 Model'!$B136)</f>
        <v>Parameter</v>
      </c>
      <c r="BG180" t="str">
        <f ca="1">SUBSTITUTE(BG179,'Formula Name Creation'!$V136,'HB11 Model'!$B136)</f>
        <v>=ROUNDDOWN(C60/C64,0)*C58+C57*C3*C4*ROUNDDOWN(C60/C66,0)+C59+C87*10^6*ROUNDDOWN(C60/C65,0)+C63*C60</v>
      </c>
      <c r="BH180" t="str">
        <f ca="1">SUBSTITUTE(BH179,'Formula Name Creation'!$V136,'HB11 Model'!$B136)</f>
        <v>Parameter</v>
      </c>
      <c r="BI180" t="str">
        <f ca="1">SUBSTITUTE(BI179,'Formula Name Creation'!$V136,'HB11 Model'!$B136)</f>
        <v>=C62*1000*C24</v>
      </c>
      <c r="BJ180" t="str">
        <f ca="1">SUBSTITUTE(BJ179,'Formula Name Creation'!$V136,'HB11 Model'!$B136)</f>
        <v>Parameter</v>
      </c>
      <c r="BK180" t="str">
        <f ca="1">SUBSTITUTE(BK179,'Formula Name Creation'!$V136,'HB11 Model'!$B136)</f>
        <v>Parameter</v>
      </c>
      <c r="BL180" t="str">
        <f ca="1">SUBSTITUTE(BL179,'Formula Name Creation'!$V136,'HB11 Model'!$B136)</f>
        <v>Parameter</v>
      </c>
      <c r="BM180" t="str">
        <f ca="1">SUBSTITUTE(BM179,'Formula Name Creation'!$V136,'HB11 Model'!$B136)</f>
        <v>Parameter</v>
      </c>
      <c r="BN180" t="str">
        <f ca="1">SUBSTITUTE(BN179,'Formula Name Creation'!$V136,'HB11 Model'!$B136)</f>
        <v>Parameter</v>
      </c>
      <c r="BO180" t="str">
        <f ca="1">SUBSTITUTE(BO179,'Formula Name Creation'!$V136,'HB11 Model'!$B136)</f>
        <v>Parameter</v>
      </c>
      <c r="BP180" t="str">
        <f ca="1">SUBSTITUTE(BP179,'Formula Name Creation'!$V136,'HB11 Model'!$B136)</f>
        <v>Parameter</v>
      </c>
      <c r="BQ180" t="str">
        <f ca="1">SUBSTITUTE(BQ179,'Formula Name Creation'!$V136,'HB11 Model'!$B136)</f>
        <v>Parameter</v>
      </c>
      <c r="BR180" t="str">
        <f ca="1">SUBSTITUTE(BR179,'Formula Name Creation'!$V136,'HB11 Model'!$B136)</f>
        <v>Parameter</v>
      </c>
      <c r="BS180" t="str">
        <f ca="1">SUBSTITUTE(BS179,'Formula Name Creation'!$V136,'HB11 Model'!$B136)</f>
        <v>Parameter</v>
      </c>
      <c r="BT180" t="str">
        <f ca="1">SUBSTITUTE(BT179,'Formula Name Creation'!$V136,'HB11 Model'!$B136)</f>
        <v>Parameter</v>
      </c>
      <c r="BU180" t="str">
        <f ca="1">SUBSTITUTE(BU179,'Formula Name Creation'!$V136,'HB11 Model'!$B136)</f>
        <v>=(C67+C68+C69+C70+C71+C72+C74+C73)</v>
      </c>
      <c r="BV180" t="str">
        <f ca="1">SUBSTITUTE(BV179,'Formula Name Creation'!$V136,'HB11 Model'!$B136)</f>
        <v>Parameter</v>
      </c>
      <c r="BW180" t="str">
        <f ca="1">SUBSTITUTE(BW179,'Formula Name Creation'!$V136,'HB11 Model'!$B136)</f>
        <v>Parameter</v>
      </c>
      <c r="BX180" t="str">
        <f ca="1">SUBSTITUTE(BX179,'Formula Name Creation'!$V136,'HB11 Model'!$B136)</f>
        <v>=C77+C75</v>
      </c>
      <c r="BY180" t="str">
        <f ca="1">SUBSTITUTE(BY179,'Formula Name Creation'!$V136,'HB11 Model'!$B136)</f>
        <v>Parameter</v>
      </c>
      <c r="BZ180" t="str">
        <f ca="1">SUBSTITUTE(BZ179,'Formula Name Creation'!$V136,'HB11 Model'!$B136)</f>
        <v>=C79*C75</v>
      </c>
      <c r="CA180" t="str">
        <f ca="1">SUBSTITUTE(CA179,'Formula Name Creation'!$V136,'HB11 Model'!$B136)</f>
        <v>Parameter</v>
      </c>
      <c r="CB180" t="str">
        <f ca="1">SUBSTITUTE(CB179,'Formula Name Creation'!$V136,'HB11 Model'!$B136)</f>
        <v>Parameter</v>
      </c>
      <c r="CC180" t="str">
        <f ca="1">SUBSTITUTE(CC179,'Formula Name Creation'!$V136,'HB11 Model'!$B136)</f>
        <v>Parameter</v>
      </c>
      <c r="CD180" t="str">
        <f ca="1">SUBSTITUTE(CD179,'Formula Name Creation'!$V136,'HB11 Model'!$B136)</f>
        <v>=32*(C9/2605)</v>
      </c>
      <c r="CE180" t="str">
        <f ca="1">SUBSTITUTE(CE179,'Formula Name Creation'!$V136,'HB11 Model'!$B136)</f>
        <v>Parameter</v>
      </c>
      <c r="CF180" t="str">
        <f ca="1">SUBSTITUTE(CF179,'Formula Name Creation'!$V136,'HB11 Model'!$B136)</f>
        <v>Parameter</v>
      </c>
      <c r="CG180" t="str">
        <f ca="1">SUBSTITUTE(CG179,'Formula Name Creation'!$V136,'HB11 Model'!$B136)</f>
        <v>=(C85*C86*C83)/10^6</v>
      </c>
      <c r="CH180" t="str">
        <f ca="1">SUBSTITUTE(CH179,'Formula Name Creation'!$V136,'HB11 Model'!$B136)</f>
        <v>=C9*10^6/C81/C82</v>
      </c>
      <c r="CI180" t="str">
        <f ca="1">SUBSTITUTE(CI179,'Formula Name Creation'!$V136,'HB11 Model'!$B136)</f>
        <v>Parameter</v>
      </c>
      <c r="CJ180" t="str">
        <f ca="1">SUBSTITUTE(CJ179,'Formula Name Creation'!$V136,'HB11 Model'!$B136)</f>
        <v>Parameter</v>
      </c>
      <c r="CK180" t="str">
        <f ca="1">SUBSTITUTE(CK179,'Formula Name Creation'!$V136,'HB11 Model'!$B136)</f>
        <v>Parameter</v>
      </c>
      <c r="CL180" t="str">
        <f ca="1">SUBSTITUTE(CL179,'Formula Name Creation'!$V136,'HB11 Model'!$B136)</f>
        <v>Parameter</v>
      </c>
      <c r="CM180" t="str">
        <f ca="1">SUBSTITUTE(CM179,'Formula Name Creation'!$V136,'HB11 Model'!$B136)</f>
        <v>=C91*C92</v>
      </c>
      <c r="CN180" t="str">
        <f ca="1">SUBSTITUTE(CN179,'Formula Name Creation'!$V136,'HB11 Model'!$B136)</f>
        <v>=C93*7.6*7*52.18</v>
      </c>
      <c r="CO180" t="str">
        <f ca="1">SUBSTITUTE(CO179,'Formula Name Creation'!$V136,'HB11 Model'!$B136)</f>
        <v>Parameter</v>
      </c>
      <c r="CP180" t="str">
        <f ca="1">SUBSTITUTE(CP179,'Formula Name Creation'!$V136,'HB11 Model'!$B136)</f>
        <v>Parameter</v>
      </c>
      <c r="CQ180" t="str">
        <f ca="1">SUBSTITUTE(CQ179,'Formula Name Creation'!$V136,'HB11 Model'!$B136)</f>
        <v>Parameter</v>
      </c>
      <c r="CR180" t="str">
        <f ca="1">SUBSTITUTE(CR179,'Formula Name Creation'!$V136,'HB11 Model'!$B136)</f>
        <v>Parameter</v>
      </c>
      <c r="CS180" t="str">
        <f ca="1">SUBSTITUTE(CS179,'Formula Name Creation'!$V136,'HB11 Model'!$B136)</f>
        <v>Parameter</v>
      </c>
      <c r="CT180" t="str">
        <f ca="1">SUBSTITUTE(CT179,'Formula Name Creation'!$V136,'HB11 Model'!$B136)</f>
        <v>Parameter</v>
      </c>
      <c r="CU180" t="str">
        <f ca="1">SUBSTITUTE(CU179,'Formula Name Creation'!$V136,'HB11 Model'!$B136)</f>
        <v>=PI()*C97*(C96^2-(C96-C98)^2)*C99</v>
      </c>
      <c r="CV180" t="str">
        <f ca="1">SUBSTITUTE(CV179,'Formula Name Creation'!$V136,'HB11 Model'!$B136)</f>
        <v>Parameter</v>
      </c>
      <c r="CW180" t="str">
        <f ca="1">SUBSTITUTE(CW179,'Formula Name Creation'!$V136,'HB11 Model'!$B136)</f>
        <v>=(90.69*C101 + C95 + 13.04*C102*112.32)/10^6</v>
      </c>
      <c r="CX180" t="str">
        <f ca="1">SUBSTITUTE(CX179,'Formula Name Creation'!$V136,'HB11 Model'!$B136)</f>
        <v>0</v>
      </c>
      <c r="CY180" t="str">
        <f ca="1">SUBSTITUTE(CY179,'Formula Name Creation'!$V136,'HB11 Model'!$B136)</f>
        <v>0</v>
      </c>
      <c r="CZ180" t="str">
        <f ca="1">SUBSTITUTE(CZ179,'Formula Name Creation'!$V136,'HB11 Model'!$B136)</f>
        <v>0</v>
      </c>
      <c r="DA180" t="str">
        <f ca="1">SUBSTITUTE(DA179,'Formula Name Creation'!$V136,'HB11 Model'!$B136)</f>
        <v>0</v>
      </c>
      <c r="DB180" t="str">
        <f ca="1">SUBSTITUTE(DB179,'Formula Name Creation'!$V136,'HB11 Model'!$B136)</f>
        <v>0</v>
      </c>
      <c r="DC180" t="str">
        <f ca="1">SUBSTITUTE(DC179,'Formula Name Creation'!$V136,'HB11 Model'!$B136)</f>
        <v>0</v>
      </c>
      <c r="DD180" t="str">
        <f ca="1">SUBSTITUTE(DD179,'Formula Name Creation'!$V136,'HB11 Model'!$B136)</f>
        <v>0</v>
      </c>
      <c r="DE180" t="str">
        <f ca="1">SUBSTITUTE(DE179,'Formula Name Creation'!$V136,'HB11 Model'!$B136)</f>
        <v>0</v>
      </c>
      <c r="DF180" t="str">
        <f ca="1">SUBSTITUTE(DF179,'Formula Name Creation'!$V136,'HB11 Model'!$B136)</f>
        <v>0</v>
      </c>
      <c r="DG180" t="str">
        <f ca="1">SUBSTITUTE(DG179,'Formula Name Creation'!$V136,'HB11 Model'!$B136)</f>
        <v>0</v>
      </c>
      <c r="DH180" t="str">
        <f ca="1">SUBSTITUTE(DH179,'Formula Name Creation'!$V136,'HB11 Model'!$B136)</f>
        <v>0</v>
      </c>
      <c r="DI180" t="str">
        <f ca="1">SUBSTITUTE(DI179,'Formula Name Creation'!$V136,'HB11 Model'!$B136)</f>
        <v>0</v>
      </c>
      <c r="DJ180" t="str">
        <f ca="1">SUBSTITUTE(DJ179,'Formula Name Creation'!$V136,'HB11 Model'!$B136)</f>
        <v>0</v>
      </c>
      <c r="DK180" t="str">
        <f ca="1">SUBSTITUTE(DK179,'Formula Name Creation'!$V136,'HB11 Model'!$B136)</f>
        <v>0</v>
      </c>
      <c r="DL180" t="str">
        <f ca="1">SUBSTITUTE(DL179,'Formula Name Creation'!$V136,'HB11 Model'!$B136)</f>
        <v>0</v>
      </c>
      <c r="DM180" t="str">
        <f ca="1">SUBSTITUTE(DM179,'Formula Name Creation'!$V136,'HB11 Model'!$B136)</f>
        <v>0</v>
      </c>
      <c r="DN180" t="str">
        <f ca="1">SUBSTITUTE(DN179,'Formula Name Creation'!$V136,'HB11 Model'!$B136)</f>
        <v>0</v>
      </c>
      <c r="DO180" t="str">
        <f ca="1">SUBSTITUTE(DO179,'Formula Name Creation'!$V136,'HB11 Model'!$B136)</f>
        <v>0</v>
      </c>
      <c r="DP180" t="str">
        <f ca="1">SUBSTITUTE(DP179,'Formula Name Creation'!$V136,'HB11 Model'!$B136)</f>
        <v>0</v>
      </c>
      <c r="DQ180" t="str">
        <f ca="1">SUBSTITUTE(DQ179,'Formula Name Creation'!$V136,'HB11 Model'!$B136)</f>
        <v>0</v>
      </c>
      <c r="DR180" t="str">
        <f ca="1">SUBSTITUTE(DR179,'Formula Name Creation'!$V136,'HB11 Model'!$B136)</f>
        <v>0</v>
      </c>
      <c r="DS180" t="str">
        <f ca="1">SUBSTITUTE(DS179,'Formula Name Creation'!$V136,'HB11 Model'!$B136)</f>
        <v>0</v>
      </c>
      <c r="DT180" t="str">
        <f ca="1">SUBSTITUTE(DT179,'Formula Name Creation'!$V136,'HB11 Model'!$B136)</f>
        <v>0</v>
      </c>
      <c r="DU180" t="str">
        <f ca="1">SUBSTITUTE(DU179,'Formula Name Creation'!$V136,'HB11 Model'!$B136)</f>
        <v>0</v>
      </c>
      <c r="DV180" t="str">
        <f ca="1">SUBSTITUTE(DV179,'Formula Name Creation'!$V136,'HB11 Model'!$B136)</f>
        <v>0</v>
      </c>
      <c r="DW180" t="str">
        <f ca="1">SUBSTITUTE(DW179,'Formula Name Creation'!$V136,'HB11 Model'!$B136)</f>
        <v>0</v>
      </c>
      <c r="DX180" t="str">
        <f ca="1">SUBSTITUTE(DX179,'Formula Name Creation'!$V136,'HB11 Model'!$B136)</f>
        <v>0</v>
      </c>
      <c r="DY180" t="str">
        <f ca="1">SUBSTITUTE(DY179,'Formula Name Creation'!$V136,'HB11 Model'!$B136)</f>
        <v>0</v>
      </c>
      <c r="DZ180" t="str">
        <f ca="1">SUBSTITUTE(DZ179,'Formula Name Creation'!$V136,'HB11 Model'!$B136)</f>
        <v>0</v>
      </c>
      <c r="EA180" t="str">
        <f ca="1">SUBSTITUTE(EA179,'Formula Name Creation'!$V136,'HB11 Model'!$B136)</f>
        <v>0</v>
      </c>
      <c r="EB180" t="str">
        <f ca="1">SUBSTITUTE(EB179,'Formula Name Creation'!$V136,'HB11 Model'!$B136)</f>
        <v>0</v>
      </c>
      <c r="EC180" t="str">
        <f ca="1">SUBSTITUTE(EC179,'Formula Name Creation'!$V136,'HB11 Model'!$B136)</f>
        <v>0</v>
      </c>
      <c r="ED180" t="str">
        <f ca="1">SUBSTITUTE(ED179,'Formula Name Creation'!$V136,'HB11 Model'!$B136)</f>
        <v>0</v>
      </c>
      <c r="EE180" t="str">
        <f ca="1">SUBSTITUTE(EE179,'Formula Name Creation'!$V136,'HB11 Model'!$B136)</f>
        <v>0</v>
      </c>
      <c r="EF180" t="str">
        <f ca="1">SUBSTITUTE(EF179,'Formula Name Creation'!$V136,'HB11 Model'!$B136)</f>
        <v>0</v>
      </c>
      <c r="EG180" t="str">
        <f ca="1">SUBSTITUTE(EG179,'Formula Name Creation'!$V136,'HB11 Model'!$B136)</f>
        <v>0</v>
      </c>
      <c r="EH180" t="str">
        <f ca="1">SUBSTITUTE(EH179,'Formula Name Creation'!$V136,'HB11 Model'!$B136)</f>
        <v>0</v>
      </c>
      <c r="EI180" t="str">
        <f ca="1">SUBSTITUTE(EI179,'Formula Name Creation'!$V136,'HB11 Model'!$B136)</f>
        <v>0</v>
      </c>
      <c r="EJ180" t="str">
        <f ca="1">SUBSTITUTE(EJ179,'Formula Name Creation'!$V136,'HB11 Model'!$B136)</f>
        <v>0</v>
      </c>
      <c r="EK180" t="str">
        <f ca="1">SUBSTITUTE(EK179,'Formula Name Creation'!$V136,'HB11 Model'!$B136)</f>
        <v>0</v>
      </c>
      <c r="EL180" t="str">
        <f ca="1">SUBSTITUTE(EL179,'Formula Name Creation'!$V136,'HB11 Model'!$B136)</f>
        <v>0</v>
      </c>
      <c r="EM180" t="str">
        <f ca="1">SUBSTITUTE(EM179,'Formula Name Creation'!$V136,'HB11 Model'!$B136)</f>
        <v>0</v>
      </c>
      <c r="EN180" t="str">
        <f ca="1">SUBSTITUTE(EN179,'Formula Name Creation'!$V136,'HB11 Model'!$B136)</f>
        <v>0</v>
      </c>
      <c r="EO180" t="str">
        <f ca="1">SUBSTITUTE(EO179,'Formula Name Creation'!$V136,'HB11 Model'!$B136)</f>
        <v>0</v>
      </c>
      <c r="EP180" t="str">
        <f ca="1">SUBSTITUTE(EP179,'Formula Name Creation'!$V136,'HB11 Model'!$B136)</f>
        <v>0</v>
      </c>
      <c r="EQ180" t="str">
        <f ca="1">SUBSTITUTE(EQ179,'Formula Name Creation'!$V136,'HB11 Model'!$B136)</f>
        <v>0</v>
      </c>
      <c r="ER180" t="str">
        <f ca="1">SUBSTITUTE(ER179,'Formula Name Creation'!$V136,'HB11 Model'!$B136)</f>
        <v>0</v>
      </c>
      <c r="ES180" t="str">
        <f ca="1">SUBSTITUTE(ES179,'Formula Name Creation'!$V136,'HB11 Model'!$B136)</f>
        <v>0</v>
      </c>
      <c r="ET180" t="str">
        <f ca="1">SUBSTITUTE(ET179,'Formula Name Creation'!$V136,'HB11 Model'!$B136)</f>
        <v>0</v>
      </c>
      <c r="EU180">
        <v>134</v>
      </c>
    </row>
    <row r="181" spans="1:151" x14ac:dyDescent="0.25">
      <c r="A181" t="str">
        <f ca="1">SUBSTITUTE(A180,'Formula Name Creation'!$V135,'HB11 Model'!$B135)</f>
        <v>Parameter</v>
      </c>
      <c r="B181" t="str">
        <f ca="1">SUBSTITUTE(B180,'Formula Name Creation'!$V135,'HB11 Model'!$B135)</f>
        <v>Parameter</v>
      </c>
      <c r="C181" t="str">
        <f ca="1">SUBSTITUTE(C180,'Formula Name Creation'!$V135,'HB11 Model'!$B135)</f>
        <v>=(1400*C22*1000)/10^6</v>
      </c>
      <c r="D181" t="str">
        <f ca="1">SUBSTITUTE(D180,'Formula Name Creation'!$V135,'HB11 Model'!$B135)</f>
        <v>Parameter</v>
      </c>
      <c r="E181" t="str">
        <f ca="1">SUBSTITUTE(E180,'Formula Name Creation'!$V135,'HB11 Model'!$B135)</f>
        <v>=C3*C4</v>
      </c>
      <c r="F181" t="str">
        <f ca="1">SUBSTITUTE(F180,'Formula Name Creation'!$V135,'HB11 Model'!$B135)</f>
        <v>=C7/(C6)</v>
      </c>
      <c r="G181" t="str">
        <f ca="1">SUBSTITUTE(G180,'Formula Name Creation'!$V135,'HB11 Model'!$B135)</f>
        <v>=IF(C36=0,C7*C10,C7*C10*C13)</v>
      </c>
      <c r="H181" t="str">
        <f ca="1">SUBSTITUTE(H180,'Formula Name Creation'!$V135,'HB11 Model'!$B135)</f>
        <v>Parameter</v>
      </c>
      <c r="I181" t="str">
        <f ca="1">SUBSTITUTE(I180,'Formula Name Creation'!$V135,'HB11 Model'!$B135)</f>
        <v>Parameter</v>
      </c>
      <c r="J181" t="str">
        <f ca="1">SUBSTITUTE(J180,'Formula Name Creation'!$V135,'HB11 Model'!$B135)</f>
        <v>Parameter</v>
      </c>
      <c r="K181" t="str">
        <f ca="1">SUBSTITUTE(K180,'Formula Name Creation'!$V135,'HB11 Model'!$B135)</f>
        <v>Parameter</v>
      </c>
      <c r="L181" t="str">
        <f ca="1">SUBSTITUTE(L180,'Formula Name Creation'!$V135,'HB11 Model'!$B135)</f>
        <v>Parameter</v>
      </c>
      <c r="M181" t="str">
        <f ca="1">SUBSTITUTE(M180,'Formula Name Creation'!$V135,'HB11 Model'!$B135)</f>
        <v>=C16/C8</v>
      </c>
      <c r="N181" t="str">
        <f ca="1">SUBSTITUTE(N180,'Formula Name Creation'!$V135,'HB11 Model'!$B135)</f>
        <v>=C9*C17</v>
      </c>
      <c r="O181" t="str">
        <f ca="1">SUBSTITUTE(O180,'Formula Name Creation'!$V135,'HB11 Model'!$B135)</f>
        <v>Parameter</v>
      </c>
      <c r="P181" t="str">
        <f ca="1">SUBSTITUTE(P180,'Formula Name Creation'!$V135,'HB11 Model'!$B135)</f>
        <v>Parameter</v>
      </c>
      <c r="Q181" t="str">
        <f ca="1">SUBSTITUTE(Q180,'Formula Name Creation'!$V135,'HB11 Model'!$B135)</f>
        <v>Parameter</v>
      </c>
      <c r="R181" t="str">
        <f ca="1">SUBSTITUTE(R180,'Formula Name Creation'!$V135,'HB11 Model'!$B135)</f>
        <v>=C8+C84+C100</v>
      </c>
      <c r="S181" t="str">
        <f ca="1">SUBSTITUTE(S180,'Formula Name Creation'!$V135,'HB11 Model'!$B135)</f>
        <v>=C20*C19</v>
      </c>
      <c r="T181" t="str">
        <f ca="1">SUBSTITUTE(T180,'Formula Name Creation'!$V135,'HB11 Model'!$B135)</f>
        <v>=C16-C20</v>
      </c>
      <c r="U181" t="str">
        <f ca="1">SUBSTITUTE(U180,'Formula Name Creation'!$V135,'HB11 Model'!$B135)</f>
        <v>=365*24*C14</v>
      </c>
      <c r="V181" t="str">
        <f ca="1">SUBSTITUTE(V180,'Formula Name Creation'!$V135,'HB11 Model'!$B135)</f>
        <v>=C22*C23</v>
      </c>
      <c r="W181" t="str">
        <f ca="1">SUBSTITUTE(W180,'Formula Name Creation'!$V135,'HB11 Model'!$B135)</f>
        <v>=C26/(1-C27)</v>
      </c>
      <c r="X181" t="str">
        <f ca="1">SUBSTITUTE(X180,'Formula Name Creation'!$V135,'HB11 Model'!$B135)</f>
        <v>=C4*C14*365*24*3600</v>
      </c>
      <c r="Y181" t="str">
        <f ca="1">SUBSTITUTE(Y180,'Formula Name Creation'!$V135,'HB11 Model'!$B135)</f>
        <v>Parameter</v>
      </c>
      <c r="Z181" t="str">
        <f ca="1">SUBSTITUTE(Z180,'Formula Name Creation'!$V135,'HB11 Model'!$B135)</f>
        <v>=C29+C37+C40+C48</v>
      </c>
      <c r="AA181" t="str">
        <f ca="1">SUBSTITUTE(AA180,'Formula Name Creation'!$V135,'HB11 Model'!$B135)</f>
        <v>=C30*(C33*C34)/(1000)+C35</v>
      </c>
      <c r="AB181" t="str">
        <f ca="1">SUBSTITUTE(AB180,'Formula Name Creation'!$V135,'HB11 Model'!$B135)</f>
        <v>Parameter</v>
      </c>
      <c r="AC181" t="str">
        <f ca="1">SUBSTITUTE(AC180,'Formula Name Creation'!$V135,'HB11 Model'!$B135)</f>
        <v>Parameter</v>
      </c>
      <c r="AD181" t="str">
        <f ca="1">SUBSTITUTE(AD180,'Formula Name Creation'!$V135,'HB11 Model'!$B135)</f>
        <v>Parameter</v>
      </c>
      <c r="AE181" t="str">
        <f ca="1">SUBSTITUTE(AE180,'Formula Name Creation'!$V135,'HB11 Model'!$B135)</f>
        <v>Parameter</v>
      </c>
      <c r="AF181" t="str">
        <f ca="1">SUBSTITUTE(AF180,'Formula Name Creation'!$V135,'HB11 Model'!$B135)</f>
        <v>Parameter</v>
      </c>
      <c r="AG181" t="str">
        <f ca="1">SUBSTITUTE(AG180,'Formula Name Creation'!$V135,'HB11 Model'!$B135)</f>
        <v>Parameter</v>
      </c>
      <c r="AH181" t="str">
        <f ca="1">SUBSTITUTE(AH180,'Formula Name Creation'!$V135,'HB11 Model'!$B135)</f>
        <v>Parameter</v>
      </c>
      <c r="AI181" t="str">
        <f ca="1">SUBSTITUTE(AI180,'Formula Name Creation'!$V135,'HB11 Model'!$B135)</f>
        <v>=C36*(C38)</v>
      </c>
      <c r="AJ181" t="str">
        <f ca="1">SUBSTITUTE(AJ180,'Formula Name Creation'!$V135,'HB11 Model'!$B135)</f>
        <v>Parameter</v>
      </c>
      <c r="AK181" t="str">
        <f ca="1">SUBSTITUTE(AK180,'Formula Name Creation'!$V135,'HB11 Model'!$B135)</f>
        <v>Parameter</v>
      </c>
      <c r="AL181" t="str">
        <f ca="1">SUBSTITUTE(AL180,'Formula Name Creation'!$V135,'HB11 Model'!$B135)</f>
        <v>=C39*(C41+C42)</v>
      </c>
      <c r="AM181" t="str">
        <f ca="1">SUBSTITUTE(AM180,'Formula Name Creation'!$V135,'HB11 Model'!$B135)</f>
        <v>=0.04+(C31*C32)/(1000)</v>
      </c>
      <c r="AN181" t="str">
        <f ca="1">SUBSTITUTE(AN180,'Formula Name Creation'!$V135,'HB11 Model'!$B135)</f>
        <v>Parameter</v>
      </c>
      <c r="AO181" t="str">
        <f ca="1">SUBSTITUTE(AO180,'Formula Name Creation'!$V135,'HB11 Model'!$B135)</f>
        <v>Parameter</v>
      </c>
      <c r="AP181" t="str">
        <f ca="1">SUBSTITUTE(AP180,'Formula Name Creation'!$V135,'HB11 Model'!$B135)</f>
        <v>Parameter</v>
      </c>
      <c r="AQ181" t="str">
        <f ca="1">SUBSTITUTE(AQ180,'Formula Name Creation'!$V135,'HB11 Model'!$B135)</f>
        <v>Parameter</v>
      </c>
      <c r="AR181" t="e">
        <f ca="1">SUBSTITUTE(AR180,'Formula Name Creation'!$V135,'HB11 Model'!$B135)</f>
        <v>#N/A</v>
      </c>
      <c r="AS181" t="str">
        <f ca="1">SUBSTITUTE(AS180,'Formula Name Creation'!$V135,'HB11 Model'!$B135)</f>
        <v>=C45+C25*(C28)</v>
      </c>
      <c r="AT181" t="str">
        <f ca="1">SUBSTITUTE(AT180,'Formula Name Creation'!$V135,'HB11 Model'!$B135)</f>
        <v>Parameter</v>
      </c>
      <c r="AU181" t="str">
        <f ca="1">SUBSTITUTE(AU180,'Formula Name Creation'!$V135,'HB11 Model'!$B135)</f>
        <v>Parameter</v>
      </c>
      <c r="AV181" t="str">
        <f ca="1">SUBSTITUTE(AV180,'Formula Name Creation'!$V135,'HB11 Model'!$B135)</f>
        <v>Parameter</v>
      </c>
      <c r="AW181" t="str">
        <f ca="1">SUBSTITUTE(AW180,'Formula Name Creation'!$V135,'HB11 Model'!$B135)</f>
        <v>Parameter</v>
      </c>
      <c r="AX181" t="str">
        <f ca="1">SUBSTITUTE(AX180,'Formula Name Creation'!$V135,'HB11 Model'!$B135)</f>
        <v>Parameter</v>
      </c>
      <c r="AY181" t="str">
        <f ca="1">SUBSTITUTE(AY180,'Formula Name Creation'!$V135,'HB11 Model'!$B135)</f>
        <v>Parameter</v>
      </c>
      <c r="AZ181" t="str">
        <f ca="1">SUBSTITUTE(AZ180,'Formula Name Creation'!$V135,'HB11 Model'!$B135)</f>
        <v>Parameter</v>
      </c>
      <c r="BA181" t="str">
        <f ca="1">SUBSTITUTE(BA180,'Formula Name Creation'!$V135,'HB11 Model'!$B135)</f>
        <v>=(C54+C53)/10^6</v>
      </c>
      <c r="BB181" t="str">
        <f ca="1">SUBSTITUTE(BB180,'Formula Name Creation'!$V135,'HB11 Model'!$B135)</f>
        <v>=C4*((C14*24)*3600)*C51</v>
      </c>
      <c r="BC181" t="str">
        <f ca="1">SUBSTITUTE(BC180,'Formula Name Creation'!$V135,'HB11 Model'!$B135)</f>
        <v>Parameter</v>
      </c>
      <c r="BD181" t="str">
        <f ca="1">SUBSTITUTE(BD180,'Formula Name Creation'!$V135,'HB11 Model'!$B135)</f>
        <v>Parameter</v>
      </c>
      <c r="BE181" t="str">
        <f ca="1">SUBSTITUTE(BE180,'Formula Name Creation'!$V135,'HB11 Model'!$B135)</f>
        <v>Parameter</v>
      </c>
      <c r="BF181" t="str">
        <f ca="1">SUBSTITUTE(BF180,'Formula Name Creation'!$V135,'HB11 Model'!$B135)</f>
        <v>Parameter</v>
      </c>
      <c r="BG181" t="str">
        <f ca="1">SUBSTITUTE(BG180,'Formula Name Creation'!$V135,'HB11 Model'!$B135)</f>
        <v>=ROUNDDOWN(C60/C64,0)*C58+C57*C3*C4*ROUNDDOWN(C60/C66,0)+C59+C87*10^6*ROUNDDOWN(C60/C65,0)+C63*C60</v>
      </c>
      <c r="BH181" t="str">
        <f ca="1">SUBSTITUTE(BH180,'Formula Name Creation'!$V135,'HB11 Model'!$B135)</f>
        <v>Parameter</v>
      </c>
      <c r="BI181" t="str">
        <f ca="1">SUBSTITUTE(BI180,'Formula Name Creation'!$V135,'HB11 Model'!$B135)</f>
        <v>=C62*1000*C24</v>
      </c>
      <c r="BJ181" t="str">
        <f ca="1">SUBSTITUTE(BJ180,'Formula Name Creation'!$V135,'HB11 Model'!$B135)</f>
        <v>Parameter</v>
      </c>
      <c r="BK181" t="str">
        <f ca="1">SUBSTITUTE(BK180,'Formula Name Creation'!$V135,'HB11 Model'!$B135)</f>
        <v>Parameter</v>
      </c>
      <c r="BL181" t="str">
        <f ca="1">SUBSTITUTE(BL180,'Formula Name Creation'!$V135,'HB11 Model'!$B135)</f>
        <v>Parameter</v>
      </c>
      <c r="BM181" t="str">
        <f ca="1">SUBSTITUTE(BM180,'Formula Name Creation'!$V135,'HB11 Model'!$B135)</f>
        <v>Parameter</v>
      </c>
      <c r="BN181" t="str">
        <f ca="1">SUBSTITUTE(BN180,'Formula Name Creation'!$V135,'HB11 Model'!$B135)</f>
        <v>Parameter</v>
      </c>
      <c r="BO181" t="str">
        <f ca="1">SUBSTITUTE(BO180,'Formula Name Creation'!$V135,'HB11 Model'!$B135)</f>
        <v>Parameter</v>
      </c>
      <c r="BP181" t="str">
        <f ca="1">SUBSTITUTE(BP180,'Formula Name Creation'!$V135,'HB11 Model'!$B135)</f>
        <v>Parameter</v>
      </c>
      <c r="BQ181" t="str">
        <f ca="1">SUBSTITUTE(BQ180,'Formula Name Creation'!$V135,'HB11 Model'!$B135)</f>
        <v>Parameter</v>
      </c>
      <c r="BR181" t="str">
        <f ca="1">SUBSTITUTE(BR180,'Formula Name Creation'!$V135,'HB11 Model'!$B135)</f>
        <v>Parameter</v>
      </c>
      <c r="BS181" t="str">
        <f ca="1">SUBSTITUTE(BS180,'Formula Name Creation'!$V135,'HB11 Model'!$B135)</f>
        <v>Parameter</v>
      </c>
      <c r="BT181" t="str">
        <f ca="1">SUBSTITUTE(BT180,'Formula Name Creation'!$V135,'HB11 Model'!$B135)</f>
        <v>Parameter</v>
      </c>
      <c r="BU181" t="str">
        <f ca="1">SUBSTITUTE(BU180,'Formula Name Creation'!$V135,'HB11 Model'!$B135)</f>
        <v>=(C67+C68+C69+C70+C71+C72+C74+C73)</v>
      </c>
      <c r="BV181" t="str">
        <f ca="1">SUBSTITUTE(BV180,'Formula Name Creation'!$V135,'HB11 Model'!$B135)</f>
        <v>Parameter</v>
      </c>
      <c r="BW181" t="str">
        <f ca="1">SUBSTITUTE(BW180,'Formula Name Creation'!$V135,'HB11 Model'!$B135)</f>
        <v>Parameter</v>
      </c>
      <c r="BX181" t="str">
        <f ca="1">SUBSTITUTE(BX180,'Formula Name Creation'!$V135,'HB11 Model'!$B135)</f>
        <v>=C77+C75</v>
      </c>
      <c r="BY181" t="str">
        <f ca="1">SUBSTITUTE(BY180,'Formula Name Creation'!$V135,'HB11 Model'!$B135)</f>
        <v>Parameter</v>
      </c>
      <c r="BZ181" t="str">
        <f ca="1">SUBSTITUTE(BZ180,'Formula Name Creation'!$V135,'HB11 Model'!$B135)</f>
        <v>=C79*C75</v>
      </c>
      <c r="CA181" t="str">
        <f ca="1">SUBSTITUTE(CA180,'Formula Name Creation'!$V135,'HB11 Model'!$B135)</f>
        <v>Parameter</v>
      </c>
      <c r="CB181" t="str">
        <f ca="1">SUBSTITUTE(CB180,'Formula Name Creation'!$V135,'HB11 Model'!$B135)</f>
        <v>Parameter</v>
      </c>
      <c r="CC181" t="str">
        <f ca="1">SUBSTITUTE(CC180,'Formula Name Creation'!$V135,'HB11 Model'!$B135)</f>
        <v>Parameter</v>
      </c>
      <c r="CD181" t="str">
        <f ca="1">SUBSTITUTE(CD180,'Formula Name Creation'!$V135,'HB11 Model'!$B135)</f>
        <v>=32*(C9/2605)</v>
      </c>
      <c r="CE181" t="str">
        <f ca="1">SUBSTITUTE(CE180,'Formula Name Creation'!$V135,'HB11 Model'!$B135)</f>
        <v>Parameter</v>
      </c>
      <c r="CF181" t="str">
        <f ca="1">SUBSTITUTE(CF180,'Formula Name Creation'!$V135,'HB11 Model'!$B135)</f>
        <v>Parameter</v>
      </c>
      <c r="CG181" t="str">
        <f ca="1">SUBSTITUTE(CG180,'Formula Name Creation'!$V135,'HB11 Model'!$B135)</f>
        <v>=(C85*C86*C83)/10^6</v>
      </c>
      <c r="CH181" t="str">
        <f ca="1">SUBSTITUTE(CH180,'Formula Name Creation'!$V135,'HB11 Model'!$B135)</f>
        <v>=C9*10^6/C81/C82</v>
      </c>
      <c r="CI181" t="str">
        <f ca="1">SUBSTITUTE(CI180,'Formula Name Creation'!$V135,'HB11 Model'!$B135)</f>
        <v>Parameter</v>
      </c>
      <c r="CJ181" t="str">
        <f ca="1">SUBSTITUTE(CJ180,'Formula Name Creation'!$V135,'HB11 Model'!$B135)</f>
        <v>Parameter</v>
      </c>
      <c r="CK181" t="str">
        <f ca="1">SUBSTITUTE(CK180,'Formula Name Creation'!$V135,'HB11 Model'!$B135)</f>
        <v>Parameter</v>
      </c>
      <c r="CL181" t="str">
        <f ca="1">SUBSTITUTE(CL180,'Formula Name Creation'!$V135,'HB11 Model'!$B135)</f>
        <v>Parameter</v>
      </c>
      <c r="CM181" t="str">
        <f ca="1">SUBSTITUTE(CM180,'Formula Name Creation'!$V135,'HB11 Model'!$B135)</f>
        <v>=C91*C92</v>
      </c>
      <c r="CN181" t="str">
        <f ca="1">SUBSTITUTE(CN180,'Formula Name Creation'!$V135,'HB11 Model'!$B135)</f>
        <v>=C93*7.6*7*52.18</v>
      </c>
      <c r="CO181" t="str">
        <f ca="1">SUBSTITUTE(CO180,'Formula Name Creation'!$V135,'HB11 Model'!$B135)</f>
        <v>Parameter</v>
      </c>
      <c r="CP181" t="str">
        <f ca="1">SUBSTITUTE(CP180,'Formula Name Creation'!$V135,'HB11 Model'!$B135)</f>
        <v>Parameter</v>
      </c>
      <c r="CQ181" t="str">
        <f ca="1">SUBSTITUTE(CQ180,'Formula Name Creation'!$V135,'HB11 Model'!$B135)</f>
        <v>Parameter</v>
      </c>
      <c r="CR181" t="str">
        <f ca="1">SUBSTITUTE(CR180,'Formula Name Creation'!$V135,'HB11 Model'!$B135)</f>
        <v>Parameter</v>
      </c>
      <c r="CS181" t="str">
        <f ca="1">SUBSTITUTE(CS180,'Formula Name Creation'!$V135,'HB11 Model'!$B135)</f>
        <v>Parameter</v>
      </c>
      <c r="CT181" t="str">
        <f ca="1">SUBSTITUTE(CT180,'Formula Name Creation'!$V135,'HB11 Model'!$B135)</f>
        <v>Parameter</v>
      </c>
      <c r="CU181" t="str">
        <f ca="1">SUBSTITUTE(CU180,'Formula Name Creation'!$V135,'HB11 Model'!$B135)</f>
        <v>=PI()*C97*(C96^2-(C96-C98)^2)*C99</v>
      </c>
      <c r="CV181" t="str">
        <f ca="1">SUBSTITUTE(CV180,'Formula Name Creation'!$V135,'HB11 Model'!$B135)</f>
        <v>Parameter</v>
      </c>
      <c r="CW181" t="str">
        <f ca="1">SUBSTITUTE(CW180,'Formula Name Creation'!$V135,'HB11 Model'!$B135)</f>
        <v>=(90.69*C101 + C95 + 13.04*C102*112.32)/10^6</v>
      </c>
      <c r="CX181" t="str">
        <f ca="1">SUBSTITUTE(CX180,'Formula Name Creation'!$V135,'HB11 Model'!$B135)</f>
        <v>0</v>
      </c>
      <c r="CY181" t="str">
        <f ca="1">SUBSTITUTE(CY180,'Formula Name Creation'!$V135,'HB11 Model'!$B135)</f>
        <v>0</v>
      </c>
      <c r="CZ181" t="str">
        <f ca="1">SUBSTITUTE(CZ180,'Formula Name Creation'!$V135,'HB11 Model'!$B135)</f>
        <v>0</v>
      </c>
      <c r="DA181" t="str">
        <f ca="1">SUBSTITUTE(DA180,'Formula Name Creation'!$V135,'HB11 Model'!$B135)</f>
        <v>0</v>
      </c>
      <c r="DB181" t="str">
        <f ca="1">SUBSTITUTE(DB180,'Formula Name Creation'!$V135,'HB11 Model'!$B135)</f>
        <v>0</v>
      </c>
      <c r="DC181" t="str">
        <f ca="1">SUBSTITUTE(DC180,'Formula Name Creation'!$V135,'HB11 Model'!$B135)</f>
        <v>0</v>
      </c>
      <c r="DD181" t="str">
        <f ca="1">SUBSTITUTE(DD180,'Formula Name Creation'!$V135,'HB11 Model'!$B135)</f>
        <v>0</v>
      </c>
      <c r="DE181" t="str">
        <f ca="1">SUBSTITUTE(DE180,'Formula Name Creation'!$V135,'HB11 Model'!$B135)</f>
        <v>0</v>
      </c>
      <c r="DF181" t="str">
        <f ca="1">SUBSTITUTE(DF180,'Formula Name Creation'!$V135,'HB11 Model'!$B135)</f>
        <v>0</v>
      </c>
      <c r="DG181" t="str">
        <f ca="1">SUBSTITUTE(DG180,'Formula Name Creation'!$V135,'HB11 Model'!$B135)</f>
        <v>0</v>
      </c>
      <c r="DH181" t="str">
        <f ca="1">SUBSTITUTE(DH180,'Formula Name Creation'!$V135,'HB11 Model'!$B135)</f>
        <v>0</v>
      </c>
      <c r="DI181" t="str">
        <f ca="1">SUBSTITUTE(DI180,'Formula Name Creation'!$V135,'HB11 Model'!$B135)</f>
        <v>0</v>
      </c>
      <c r="DJ181" t="str">
        <f ca="1">SUBSTITUTE(DJ180,'Formula Name Creation'!$V135,'HB11 Model'!$B135)</f>
        <v>0</v>
      </c>
      <c r="DK181" t="str">
        <f ca="1">SUBSTITUTE(DK180,'Formula Name Creation'!$V135,'HB11 Model'!$B135)</f>
        <v>0</v>
      </c>
      <c r="DL181" t="str">
        <f ca="1">SUBSTITUTE(DL180,'Formula Name Creation'!$V135,'HB11 Model'!$B135)</f>
        <v>0</v>
      </c>
      <c r="DM181" t="str">
        <f ca="1">SUBSTITUTE(DM180,'Formula Name Creation'!$V135,'HB11 Model'!$B135)</f>
        <v>0</v>
      </c>
      <c r="DN181" t="str">
        <f ca="1">SUBSTITUTE(DN180,'Formula Name Creation'!$V135,'HB11 Model'!$B135)</f>
        <v>0</v>
      </c>
      <c r="DO181" t="str">
        <f ca="1">SUBSTITUTE(DO180,'Formula Name Creation'!$V135,'HB11 Model'!$B135)</f>
        <v>0</v>
      </c>
      <c r="DP181" t="str">
        <f ca="1">SUBSTITUTE(DP180,'Formula Name Creation'!$V135,'HB11 Model'!$B135)</f>
        <v>0</v>
      </c>
      <c r="DQ181" t="str">
        <f ca="1">SUBSTITUTE(DQ180,'Formula Name Creation'!$V135,'HB11 Model'!$B135)</f>
        <v>0</v>
      </c>
      <c r="DR181" t="str">
        <f ca="1">SUBSTITUTE(DR180,'Formula Name Creation'!$V135,'HB11 Model'!$B135)</f>
        <v>0</v>
      </c>
      <c r="DS181" t="str">
        <f ca="1">SUBSTITUTE(DS180,'Formula Name Creation'!$V135,'HB11 Model'!$B135)</f>
        <v>0</v>
      </c>
      <c r="DT181" t="str">
        <f ca="1">SUBSTITUTE(DT180,'Formula Name Creation'!$V135,'HB11 Model'!$B135)</f>
        <v>0</v>
      </c>
      <c r="DU181" t="str">
        <f ca="1">SUBSTITUTE(DU180,'Formula Name Creation'!$V135,'HB11 Model'!$B135)</f>
        <v>0</v>
      </c>
      <c r="DV181" t="str">
        <f ca="1">SUBSTITUTE(DV180,'Formula Name Creation'!$V135,'HB11 Model'!$B135)</f>
        <v>0</v>
      </c>
      <c r="DW181" t="str">
        <f ca="1">SUBSTITUTE(DW180,'Formula Name Creation'!$V135,'HB11 Model'!$B135)</f>
        <v>0</v>
      </c>
      <c r="DX181" t="str">
        <f ca="1">SUBSTITUTE(DX180,'Formula Name Creation'!$V135,'HB11 Model'!$B135)</f>
        <v>0</v>
      </c>
      <c r="DY181" t="str">
        <f ca="1">SUBSTITUTE(DY180,'Formula Name Creation'!$V135,'HB11 Model'!$B135)</f>
        <v>0</v>
      </c>
      <c r="DZ181" t="str">
        <f ca="1">SUBSTITUTE(DZ180,'Formula Name Creation'!$V135,'HB11 Model'!$B135)</f>
        <v>0</v>
      </c>
      <c r="EA181" t="str">
        <f ca="1">SUBSTITUTE(EA180,'Formula Name Creation'!$V135,'HB11 Model'!$B135)</f>
        <v>0</v>
      </c>
      <c r="EB181" t="str">
        <f ca="1">SUBSTITUTE(EB180,'Formula Name Creation'!$V135,'HB11 Model'!$B135)</f>
        <v>0</v>
      </c>
      <c r="EC181" t="str">
        <f ca="1">SUBSTITUTE(EC180,'Formula Name Creation'!$V135,'HB11 Model'!$B135)</f>
        <v>0</v>
      </c>
      <c r="ED181" t="str">
        <f ca="1">SUBSTITUTE(ED180,'Formula Name Creation'!$V135,'HB11 Model'!$B135)</f>
        <v>0</v>
      </c>
      <c r="EE181" t="str">
        <f ca="1">SUBSTITUTE(EE180,'Formula Name Creation'!$V135,'HB11 Model'!$B135)</f>
        <v>0</v>
      </c>
      <c r="EF181" t="str">
        <f ca="1">SUBSTITUTE(EF180,'Formula Name Creation'!$V135,'HB11 Model'!$B135)</f>
        <v>0</v>
      </c>
      <c r="EG181" t="str">
        <f ca="1">SUBSTITUTE(EG180,'Formula Name Creation'!$V135,'HB11 Model'!$B135)</f>
        <v>0</v>
      </c>
      <c r="EH181" t="str">
        <f ca="1">SUBSTITUTE(EH180,'Formula Name Creation'!$V135,'HB11 Model'!$B135)</f>
        <v>0</v>
      </c>
      <c r="EI181" t="str">
        <f ca="1">SUBSTITUTE(EI180,'Formula Name Creation'!$V135,'HB11 Model'!$B135)</f>
        <v>0</v>
      </c>
      <c r="EJ181" t="str">
        <f ca="1">SUBSTITUTE(EJ180,'Formula Name Creation'!$V135,'HB11 Model'!$B135)</f>
        <v>0</v>
      </c>
      <c r="EK181" t="str">
        <f ca="1">SUBSTITUTE(EK180,'Formula Name Creation'!$V135,'HB11 Model'!$B135)</f>
        <v>0</v>
      </c>
      <c r="EL181" t="str">
        <f ca="1">SUBSTITUTE(EL180,'Formula Name Creation'!$V135,'HB11 Model'!$B135)</f>
        <v>0</v>
      </c>
      <c r="EM181" t="str">
        <f ca="1">SUBSTITUTE(EM180,'Formula Name Creation'!$V135,'HB11 Model'!$B135)</f>
        <v>0</v>
      </c>
      <c r="EN181" t="str">
        <f ca="1">SUBSTITUTE(EN180,'Formula Name Creation'!$V135,'HB11 Model'!$B135)</f>
        <v>0</v>
      </c>
      <c r="EO181" t="str">
        <f ca="1">SUBSTITUTE(EO180,'Formula Name Creation'!$V135,'HB11 Model'!$B135)</f>
        <v>0</v>
      </c>
      <c r="EP181" t="str">
        <f ca="1">SUBSTITUTE(EP180,'Formula Name Creation'!$V135,'HB11 Model'!$B135)</f>
        <v>0</v>
      </c>
      <c r="EQ181" t="str">
        <f ca="1">SUBSTITUTE(EQ180,'Formula Name Creation'!$V135,'HB11 Model'!$B135)</f>
        <v>0</v>
      </c>
      <c r="ER181" t="str">
        <f ca="1">SUBSTITUTE(ER180,'Formula Name Creation'!$V135,'HB11 Model'!$B135)</f>
        <v>0</v>
      </c>
      <c r="ES181" t="str">
        <f ca="1">SUBSTITUTE(ES180,'Formula Name Creation'!$V135,'HB11 Model'!$B135)</f>
        <v>0</v>
      </c>
      <c r="ET181" t="str">
        <f ca="1">SUBSTITUTE(ET180,'Formula Name Creation'!$V135,'HB11 Model'!$B135)</f>
        <v>0</v>
      </c>
      <c r="EU181">
        <v>133</v>
      </c>
    </row>
    <row r="182" spans="1:151" x14ac:dyDescent="0.25">
      <c r="A182" t="str">
        <f ca="1">SUBSTITUTE(A181,'Formula Name Creation'!$V134,'HB11 Model'!$B134)</f>
        <v>Parameter</v>
      </c>
      <c r="B182" t="str">
        <f ca="1">SUBSTITUTE(B181,'Formula Name Creation'!$V134,'HB11 Model'!$B134)</f>
        <v>Parameter</v>
      </c>
      <c r="C182" t="str">
        <f ca="1">SUBSTITUTE(C181,'Formula Name Creation'!$V134,'HB11 Model'!$B134)</f>
        <v>=(1400*C22*1000)/10^6</v>
      </c>
      <c r="D182" t="str">
        <f ca="1">SUBSTITUTE(D181,'Formula Name Creation'!$V134,'HB11 Model'!$B134)</f>
        <v>Parameter</v>
      </c>
      <c r="E182" t="str">
        <f ca="1">SUBSTITUTE(E181,'Formula Name Creation'!$V134,'HB11 Model'!$B134)</f>
        <v>=C3*C4</v>
      </c>
      <c r="F182" t="str">
        <f ca="1">SUBSTITUTE(F181,'Formula Name Creation'!$V134,'HB11 Model'!$B134)</f>
        <v>=C7/(C6)</v>
      </c>
      <c r="G182" t="str">
        <f ca="1">SUBSTITUTE(G181,'Formula Name Creation'!$V134,'HB11 Model'!$B134)</f>
        <v>=IF(C36=0,C7*C10,C7*C10*C13)</v>
      </c>
      <c r="H182" t="str">
        <f ca="1">SUBSTITUTE(H181,'Formula Name Creation'!$V134,'HB11 Model'!$B134)</f>
        <v>Parameter</v>
      </c>
      <c r="I182" t="str">
        <f ca="1">SUBSTITUTE(I181,'Formula Name Creation'!$V134,'HB11 Model'!$B134)</f>
        <v>Parameter</v>
      </c>
      <c r="J182" t="str">
        <f ca="1">SUBSTITUTE(J181,'Formula Name Creation'!$V134,'HB11 Model'!$B134)</f>
        <v>Parameter</v>
      </c>
      <c r="K182" t="str">
        <f ca="1">SUBSTITUTE(K181,'Formula Name Creation'!$V134,'HB11 Model'!$B134)</f>
        <v>Parameter</v>
      </c>
      <c r="L182" t="str">
        <f ca="1">SUBSTITUTE(L181,'Formula Name Creation'!$V134,'HB11 Model'!$B134)</f>
        <v>Parameter</v>
      </c>
      <c r="M182" t="str">
        <f ca="1">SUBSTITUTE(M181,'Formula Name Creation'!$V134,'HB11 Model'!$B134)</f>
        <v>=C16/C8</v>
      </c>
      <c r="N182" t="str">
        <f ca="1">SUBSTITUTE(N181,'Formula Name Creation'!$V134,'HB11 Model'!$B134)</f>
        <v>=C9*C17</v>
      </c>
      <c r="O182" t="str">
        <f ca="1">SUBSTITUTE(O181,'Formula Name Creation'!$V134,'HB11 Model'!$B134)</f>
        <v>Parameter</v>
      </c>
      <c r="P182" t="str">
        <f ca="1">SUBSTITUTE(P181,'Formula Name Creation'!$V134,'HB11 Model'!$B134)</f>
        <v>Parameter</v>
      </c>
      <c r="Q182" t="str">
        <f ca="1">SUBSTITUTE(Q181,'Formula Name Creation'!$V134,'HB11 Model'!$B134)</f>
        <v>Parameter</v>
      </c>
      <c r="R182" t="str">
        <f ca="1">SUBSTITUTE(R181,'Formula Name Creation'!$V134,'HB11 Model'!$B134)</f>
        <v>=C8+C84+C100</v>
      </c>
      <c r="S182" t="str">
        <f ca="1">SUBSTITUTE(S181,'Formula Name Creation'!$V134,'HB11 Model'!$B134)</f>
        <v>=C20*C19</v>
      </c>
      <c r="T182" t="str">
        <f ca="1">SUBSTITUTE(T181,'Formula Name Creation'!$V134,'HB11 Model'!$B134)</f>
        <v>=C16-C20</v>
      </c>
      <c r="U182" t="str">
        <f ca="1">SUBSTITUTE(U181,'Formula Name Creation'!$V134,'HB11 Model'!$B134)</f>
        <v>=365*24*C14</v>
      </c>
      <c r="V182" t="str">
        <f ca="1">SUBSTITUTE(V181,'Formula Name Creation'!$V134,'HB11 Model'!$B134)</f>
        <v>=C22*C23</v>
      </c>
      <c r="W182" t="str">
        <f ca="1">SUBSTITUTE(W181,'Formula Name Creation'!$V134,'HB11 Model'!$B134)</f>
        <v>=C26/(1-C27)</v>
      </c>
      <c r="X182" t="str">
        <f ca="1">SUBSTITUTE(X181,'Formula Name Creation'!$V134,'HB11 Model'!$B134)</f>
        <v>=C4*C14*365*24*3600</v>
      </c>
      <c r="Y182" t="str">
        <f ca="1">SUBSTITUTE(Y181,'Formula Name Creation'!$V134,'HB11 Model'!$B134)</f>
        <v>Parameter</v>
      </c>
      <c r="Z182" t="str">
        <f ca="1">SUBSTITUTE(Z181,'Formula Name Creation'!$V134,'HB11 Model'!$B134)</f>
        <v>=C29+C37+C40+C48</v>
      </c>
      <c r="AA182" t="str">
        <f ca="1">SUBSTITUTE(AA181,'Formula Name Creation'!$V134,'HB11 Model'!$B134)</f>
        <v>=C30*(C33*C34)/(1000)+C35</v>
      </c>
      <c r="AB182" t="str">
        <f ca="1">SUBSTITUTE(AB181,'Formula Name Creation'!$V134,'HB11 Model'!$B134)</f>
        <v>Parameter</v>
      </c>
      <c r="AC182" t="str">
        <f ca="1">SUBSTITUTE(AC181,'Formula Name Creation'!$V134,'HB11 Model'!$B134)</f>
        <v>Parameter</v>
      </c>
      <c r="AD182" t="str">
        <f ca="1">SUBSTITUTE(AD181,'Formula Name Creation'!$V134,'HB11 Model'!$B134)</f>
        <v>Parameter</v>
      </c>
      <c r="AE182" t="str">
        <f ca="1">SUBSTITUTE(AE181,'Formula Name Creation'!$V134,'HB11 Model'!$B134)</f>
        <v>Parameter</v>
      </c>
      <c r="AF182" t="str">
        <f ca="1">SUBSTITUTE(AF181,'Formula Name Creation'!$V134,'HB11 Model'!$B134)</f>
        <v>Parameter</v>
      </c>
      <c r="AG182" t="str">
        <f ca="1">SUBSTITUTE(AG181,'Formula Name Creation'!$V134,'HB11 Model'!$B134)</f>
        <v>Parameter</v>
      </c>
      <c r="AH182" t="str">
        <f ca="1">SUBSTITUTE(AH181,'Formula Name Creation'!$V134,'HB11 Model'!$B134)</f>
        <v>Parameter</v>
      </c>
      <c r="AI182" t="str">
        <f ca="1">SUBSTITUTE(AI181,'Formula Name Creation'!$V134,'HB11 Model'!$B134)</f>
        <v>=C36*(C38)</v>
      </c>
      <c r="AJ182" t="str">
        <f ca="1">SUBSTITUTE(AJ181,'Formula Name Creation'!$V134,'HB11 Model'!$B134)</f>
        <v>Parameter</v>
      </c>
      <c r="AK182" t="str">
        <f ca="1">SUBSTITUTE(AK181,'Formula Name Creation'!$V134,'HB11 Model'!$B134)</f>
        <v>Parameter</v>
      </c>
      <c r="AL182" t="str">
        <f ca="1">SUBSTITUTE(AL181,'Formula Name Creation'!$V134,'HB11 Model'!$B134)</f>
        <v>=C39*(C41+C42)</v>
      </c>
      <c r="AM182" t="str">
        <f ca="1">SUBSTITUTE(AM181,'Formula Name Creation'!$V134,'HB11 Model'!$B134)</f>
        <v>=0.04+(C31*C32)/(1000)</v>
      </c>
      <c r="AN182" t="str">
        <f ca="1">SUBSTITUTE(AN181,'Formula Name Creation'!$V134,'HB11 Model'!$B134)</f>
        <v>Parameter</v>
      </c>
      <c r="AO182" t="str">
        <f ca="1">SUBSTITUTE(AO181,'Formula Name Creation'!$V134,'HB11 Model'!$B134)</f>
        <v>Parameter</v>
      </c>
      <c r="AP182" t="str">
        <f ca="1">SUBSTITUTE(AP181,'Formula Name Creation'!$V134,'HB11 Model'!$B134)</f>
        <v>Parameter</v>
      </c>
      <c r="AQ182" t="str">
        <f ca="1">SUBSTITUTE(AQ181,'Formula Name Creation'!$V134,'HB11 Model'!$B134)</f>
        <v>Parameter</v>
      </c>
      <c r="AR182" t="e">
        <f ca="1">SUBSTITUTE(AR181,'Formula Name Creation'!$V134,'HB11 Model'!$B134)</f>
        <v>#N/A</v>
      </c>
      <c r="AS182" t="str">
        <f ca="1">SUBSTITUTE(AS181,'Formula Name Creation'!$V134,'HB11 Model'!$B134)</f>
        <v>=C45+C25*(C28)</v>
      </c>
      <c r="AT182" t="str">
        <f ca="1">SUBSTITUTE(AT181,'Formula Name Creation'!$V134,'HB11 Model'!$B134)</f>
        <v>Parameter</v>
      </c>
      <c r="AU182" t="str">
        <f ca="1">SUBSTITUTE(AU181,'Formula Name Creation'!$V134,'HB11 Model'!$B134)</f>
        <v>Parameter</v>
      </c>
      <c r="AV182" t="str">
        <f ca="1">SUBSTITUTE(AV181,'Formula Name Creation'!$V134,'HB11 Model'!$B134)</f>
        <v>Parameter</v>
      </c>
      <c r="AW182" t="str">
        <f ca="1">SUBSTITUTE(AW181,'Formula Name Creation'!$V134,'HB11 Model'!$B134)</f>
        <v>Parameter</v>
      </c>
      <c r="AX182" t="str">
        <f ca="1">SUBSTITUTE(AX181,'Formula Name Creation'!$V134,'HB11 Model'!$B134)</f>
        <v>Parameter</v>
      </c>
      <c r="AY182" t="str">
        <f ca="1">SUBSTITUTE(AY181,'Formula Name Creation'!$V134,'HB11 Model'!$B134)</f>
        <v>Parameter</v>
      </c>
      <c r="AZ182" t="str">
        <f ca="1">SUBSTITUTE(AZ181,'Formula Name Creation'!$V134,'HB11 Model'!$B134)</f>
        <v>Parameter</v>
      </c>
      <c r="BA182" t="str">
        <f ca="1">SUBSTITUTE(BA181,'Formula Name Creation'!$V134,'HB11 Model'!$B134)</f>
        <v>=(C54+C53)/10^6</v>
      </c>
      <c r="BB182" t="str">
        <f ca="1">SUBSTITUTE(BB181,'Formula Name Creation'!$V134,'HB11 Model'!$B134)</f>
        <v>=C4*((C14*24)*3600)*C51</v>
      </c>
      <c r="BC182" t="str">
        <f ca="1">SUBSTITUTE(BC181,'Formula Name Creation'!$V134,'HB11 Model'!$B134)</f>
        <v>Parameter</v>
      </c>
      <c r="BD182" t="str">
        <f ca="1">SUBSTITUTE(BD181,'Formula Name Creation'!$V134,'HB11 Model'!$B134)</f>
        <v>Parameter</v>
      </c>
      <c r="BE182" t="str">
        <f ca="1">SUBSTITUTE(BE181,'Formula Name Creation'!$V134,'HB11 Model'!$B134)</f>
        <v>Parameter</v>
      </c>
      <c r="BF182" t="str">
        <f ca="1">SUBSTITUTE(BF181,'Formula Name Creation'!$V134,'HB11 Model'!$B134)</f>
        <v>Parameter</v>
      </c>
      <c r="BG182" t="str">
        <f ca="1">SUBSTITUTE(BG181,'Formula Name Creation'!$V134,'HB11 Model'!$B134)</f>
        <v>=ROUNDDOWN(C60/C64,0)*C58+C57*C3*C4*ROUNDDOWN(C60/C66,0)+C59+C87*10^6*ROUNDDOWN(C60/C65,0)+C63*C60</v>
      </c>
      <c r="BH182" t="str">
        <f ca="1">SUBSTITUTE(BH181,'Formula Name Creation'!$V134,'HB11 Model'!$B134)</f>
        <v>Parameter</v>
      </c>
      <c r="BI182" t="str">
        <f ca="1">SUBSTITUTE(BI181,'Formula Name Creation'!$V134,'HB11 Model'!$B134)</f>
        <v>=C62*1000*C24</v>
      </c>
      <c r="BJ182" t="str">
        <f ca="1">SUBSTITUTE(BJ181,'Formula Name Creation'!$V134,'HB11 Model'!$B134)</f>
        <v>Parameter</v>
      </c>
      <c r="BK182" t="str">
        <f ca="1">SUBSTITUTE(BK181,'Formula Name Creation'!$V134,'HB11 Model'!$B134)</f>
        <v>Parameter</v>
      </c>
      <c r="BL182" t="str">
        <f ca="1">SUBSTITUTE(BL181,'Formula Name Creation'!$V134,'HB11 Model'!$B134)</f>
        <v>Parameter</v>
      </c>
      <c r="BM182" t="str">
        <f ca="1">SUBSTITUTE(BM181,'Formula Name Creation'!$V134,'HB11 Model'!$B134)</f>
        <v>Parameter</v>
      </c>
      <c r="BN182" t="str">
        <f ca="1">SUBSTITUTE(BN181,'Formula Name Creation'!$V134,'HB11 Model'!$B134)</f>
        <v>Parameter</v>
      </c>
      <c r="BO182" t="str">
        <f ca="1">SUBSTITUTE(BO181,'Formula Name Creation'!$V134,'HB11 Model'!$B134)</f>
        <v>Parameter</v>
      </c>
      <c r="BP182" t="str">
        <f ca="1">SUBSTITUTE(BP181,'Formula Name Creation'!$V134,'HB11 Model'!$B134)</f>
        <v>Parameter</v>
      </c>
      <c r="BQ182" t="str">
        <f ca="1">SUBSTITUTE(BQ181,'Formula Name Creation'!$V134,'HB11 Model'!$B134)</f>
        <v>Parameter</v>
      </c>
      <c r="BR182" t="str">
        <f ca="1">SUBSTITUTE(BR181,'Formula Name Creation'!$V134,'HB11 Model'!$B134)</f>
        <v>Parameter</v>
      </c>
      <c r="BS182" t="str">
        <f ca="1">SUBSTITUTE(BS181,'Formula Name Creation'!$V134,'HB11 Model'!$B134)</f>
        <v>Parameter</v>
      </c>
      <c r="BT182" t="str">
        <f ca="1">SUBSTITUTE(BT181,'Formula Name Creation'!$V134,'HB11 Model'!$B134)</f>
        <v>Parameter</v>
      </c>
      <c r="BU182" t="str">
        <f ca="1">SUBSTITUTE(BU181,'Formula Name Creation'!$V134,'HB11 Model'!$B134)</f>
        <v>=(C67+C68+C69+C70+C71+C72+C74+C73)</v>
      </c>
      <c r="BV182" t="str">
        <f ca="1">SUBSTITUTE(BV181,'Formula Name Creation'!$V134,'HB11 Model'!$B134)</f>
        <v>Parameter</v>
      </c>
      <c r="BW182" t="str">
        <f ca="1">SUBSTITUTE(BW181,'Formula Name Creation'!$V134,'HB11 Model'!$B134)</f>
        <v>Parameter</v>
      </c>
      <c r="BX182" t="str">
        <f ca="1">SUBSTITUTE(BX181,'Formula Name Creation'!$V134,'HB11 Model'!$B134)</f>
        <v>=C77+C75</v>
      </c>
      <c r="BY182" t="str">
        <f ca="1">SUBSTITUTE(BY181,'Formula Name Creation'!$V134,'HB11 Model'!$B134)</f>
        <v>Parameter</v>
      </c>
      <c r="BZ182" t="str">
        <f ca="1">SUBSTITUTE(BZ181,'Formula Name Creation'!$V134,'HB11 Model'!$B134)</f>
        <v>=C79*C75</v>
      </c>
      <c r="CA182" t="str">
        <f ca="1">SUBSTITUTE(CA181,'Formula Name Creation'!$V134,'HB11 Model'!$B134)</f>
        <v>Parameter</v>
      </c>
      <c r="CB182" t="str">
        <f ca="1">SUBSTITUTE(CB181,'Formula Name Creation'!$V134,'HB11 Model'!$B134)</f>
        <v>Parameter</v>
      </c>
      <c r="CC182" t="str">
        <f ca="1">SUBSTITUTE(CC181,'Formula Name Creation'!$V134,'HB11 Model'!$B134)</f>
        <v>Parameter</v>
      </c>
      <c r="CD182" t="str">
        <f ca="1">SUBSTITUTE(CD181,'Formula Name Creation'!$V134,'HB11 Model'!$B134)</f>
        <v>=32*(C9/2605)</v>
      </c>
      <c r="CE182" t="str">
        <f ca="1">SUBSTITUTE(CE181,'Formula Name Creation'!$V134,'HB11 Model'!$B134)</f>
        <v>Parameter</v>
      </c>
      <c r="CF182" t="str">
        <f ca="1">SUBSTITUTE(CF181,'Formula Name Creation'!$V134,'HB11 Model'!$B134)</f>
        <v>Parameter</v>
      </c>
      <c r="CG182" t="str">
        <f ca="1">SUBSTITUTE(CG181,'Formula Name Creation'!$V134,'HB11 Model'!$B134)</f>
        <v>=(C85*C86*C83)/10^6</v>
      </c>
      <c r="CH182" t="str">
        <f ca="1">SUBSTITUTE(CH181,'Formula Name Creation'!$V134,'HB11 Model'!$B134)</f>
        <v>=C9*10^6/C81/C82</v>
      </c>
      <c r="CI182" t="str">
        <f ca="1">SUBSTITUTE(CI181,'Formula Name Creation'!$V134,'HB11 Model'!$B134)</f>
        <v>Parameter</v>
      </c>
      <c r="CJ182" t="str">
        <f ca="1">SUBSTITUTE(CJ181,'Formula Name Creation'!$V134,'HB11 Model'!$B134)</f>
        <v>Parameter</v>
      </c>
      <c r="CK182" t="str">
        <f ca="1">SUBSTITUTE(CK181,'Formula Name Creation'!$V134,'HB11 Model'!$B134)</f>
        <v>Parameter</v>
      </c>
      <c r="CL182" t="str">
        <f ca="1">SUBSTITUTE(CL181,'Formula Name Creation'!$V134,'HB11 Model'!$B134)</f>
        <v>Parameter</v>
      </c>
      <c r="CM182" t="str">
        <f ca="1">SUBSTITUTE(CM181,'Formula Name Creation'!$V134,'HB11 Model'!$B134)</f>
        <v>=C91*C92</v>
      </c>
      <c r="CN182" t="str">
        <f ca="1">SUBSTITUTE(CN181,'Formula Name Creation'!$V134,'HB11 Model'!$B134)</f>
        <v>=C93*7.6*7*52.18</v>
      </c>
      <c r="CO182" t="str">
        <f ca="1">SUBSTITUTE(CO181,'Formula Name Creation'!$V134,'HB11 Model'!$B134)</f>
        <v>Parameter</v>
      </c>
      <c r="CP182" t="str">
        <f ca="1">SUBSTITUTE(CP181,'Formula Name Creation'!$V134,'HB11 Model'!$B134)</f>
        <v>Parameter</v>
      </c>
      <c r="CQ182" t="str">
        <f ca="1">SUBSTITUTE(CQ181,'Formula Name Creation'!$V134,'HB11 Model'!$B134)</f>
        <v>Parameter</v>
      </c>
      <c r="CR182" t="str">
        <f ca="1">SUBSTITUTE(CR181,'Formula Name Creation'!$V134,'HB11 Model'!$B134)</f>
        <v>Parameter</v>
      </c>
      <c r="CS182" t="str">
        <f ca="1">SUBSTITUTE(CS181,'Formula Name Creation'!$V134,'HB11 Model'!$B134)</f>
        <v>Parameter</v>
      </c>
      <c r="CT182" t="str">
        <f ca="1">SUBSTITUTE(CT181,'Formula Name Creation'!$V134,'HB11 Model'!$B134)</f>
        <v>Parameter</v>
      </c>
      <c r="CU182" t="str">
        <f ca="1">SUBSTITUTE(CU181,'Formula Name Creation'!$V134,'HB11 Model'!$B134)</f>
        <v>=PI()*C97*(C96^2-(C96-C98)^2)*C99</v>
      </c>
      <c r="CV182" t="str">
        <f ca="1">SUBSTITUTE(CV181,'Formula Name Creation'!$V134,'HB11 Model'!$B134)</f>
        <v>Parameter</v>
      </c>
      <c r="CW182" t="str">
        <f ca="1">SUBSTITUTE(CW181,'Formula Name Creation'!$V134,'HB11 Model'!$B134)</f>
        <v>=(90.69*C101 + C95 + 13.04*C102*112.32)/10^6</v>
      </c>
      <c r="CX182" t="str">
        <f ca="1">SUBSTITUTE(CX181,'Formula Name Creation'!$V134,'HB11 Model'!$B134)</f>
        <v>0</v>
      </c>
      <c r="CY182" t="str">
        <f ca="1">SUBSTITUTE(CY181,'Formula Name Creation'!$V134,'HB11 Model'!$B134)</f>
        <v>0</v>
      </c>
      <c r="CZ182" t="str">
        <f ca="1">SUBSTITUTE(CZ181,'Formula Name Creation'!$V134,'HB11 Model'!$B134)</f>
        <v>0</v>
      </c>
      <c r="DA182" t="str">
        <f ca="1">SUBSTITUTE(DA181,'Formula Name Creation'!$V134,'HB11 Model'!$B134)</f>
        <v>0</v>
      </c>
      <c r="DB182" t="str">
        <f ca="1">SUBSTITUTE(DB181,'Formula Name Creation'!$V134,'HB11 Model'!$B134)</f>
        <v>0</v>
      </c>
      <c r="DC182" t="str">
        <f ca="1">SUBSTITUTE(DC181,'Formula Name Creation'!$V134,'HB11 Model'!$B134)</f>
        <v>0</v>
      </c>
      <c r="DD182" t="str">
        <f ca="1">SUBSTITUTE(DD181,'Formula Name Creation'!$V134,'HB11 Model'!$B134)</f>
        <v>0</v>
      </c>
      <c r="DE182" t="str">
        <f ca="1">SUBSTITUTE(DE181,'Formula Name Creation'!$V134,'HB11 Model'!$B134)</f>
        <v>0</v>
      </c>
      <c r="DF182" t="str">
        <f ca="1">SUBSTITUTE(DF181,'Formula Name Creation'!$V134,'HB11 Model'!$B134)</f>
        <v>0</v>
      </c>
      <c r="DG182" t="str">
        <f ca="1">SUBSTITUTE(DG181,'Formula Name Creation'!$V134,'HB11 Model'!$B134)</f>
        <v>0</v>
      </c>
      <c r="DH182" t="str">
        <f ca="1">SUBSTITUTE(DH181,'Formula Name Creation'!$V134,'HB11 Model'!$B134)</f>
        <v>0</v>
      </c>
      <c r="DI182" t="str">
        <f ca="1">SUBSTITUTE(DI181,'Formula Name Creation'!$V134,'HB11 Model'!$B134)</f>
        <v>0</v>
      </c>
      <c r="DJ182" t="str">
        <f ca="1">SUBSTITUTE(DJ181,'Formula Name Creation'!$V134,'HB11 Model'!$B134)</f>
        <v>0</v>
      </c>
      <c r="DK182" t="str">
        <f ca="1">SUBSTITUTE(DK181,'Formula Name Creation'!$V134,'HB11 Model'!$B134)</f>
        <v>0</v>
      </c>
      <c r="DL182" t="str">
        <f ca="1">SUBSTITUTE(DL181,'Formula Name Creation'!$V134,'HB11 Model'!$B134)</f>
        <v>0</v>
      </c>
      <c r="DM182" t="str">
        <f ca="1">SUBSTITUTE(DM181,'Formula Name Creation'!$V134,'HB11 Model'!$B134)</f>
        <v>0</v>
      </c>
      <c r="DN182" t="str">
        <f ca="1">SUBSTITUTE(DN181,'Formula Name Creation'!$V134,'HB11 Model'!$B134)</f>
        <v>0</v>
      </c>
      <c r="DO182" t="str">
        <f ca="1">SUBSTITUTE(DO181,'Formula Name Creation'!$V134,'HB11 Model'!$B134)</f>
        <v>0</v>
      </c>
      <c r="DP182" t="str">
        <f ca="1">SUBSTITUTE(DP181,'Formula Name Creation'!$V134,'HB11 Model'!$B134)</f>
        <v>0</v>
      </c>
      <c r="DQ182" t="str">
        <f ca="1">SUBSTITUTE(DQ181,'Formula Name Creation'!$V134,'HB11 Model'!$B134)</f>
        <v>0</v>
      </c>
      <c r="DR182" t="str">
        <f ca="1">SUBSTITUTE(DR181,'Formula Name Creation'!$V134,'HB11 Model'!$B134)</f>
        <v>0</v>
      </c>
      <c r="DS182" t="str">
        <f ca="1">SUBSTITUTE(DS181,'Formula Name Creation'!$V134,'HB11 Model'!$B134)</f>
        <v>0</v>
      </c>
      <c r="DT182" t="str">
        <f ca="1">SUBSTITUTE(DT181,'Formula Name Creation'!$V134,'HB11 Model'!$B134)</f>
        <v>0</v>
      </c>
      <c r="DU182" t="str">
        <f ca="1">SUBSTITUTE(DU181,'Formula Name Creation'!$V134,'HB11 Model'!$B134)</f>
        <v>0</v>
      </c>
      <c r="DV182" t="str">
        <f ca="1">SUBSTITUTE(DV181,'Formula Name Creation'!$V134,'HB11 Model'!$B134)</f>
        <v>0</v>
      </c>
      <c r="DW182" t="str">
        <f ca="1">SUBSTITUTE(DW181,'Formula Name Creation'!$V134,'HB11 Model'!$B134)</f>
        <v>0</v>
      </c>
      <c r="DX182" t="str">
        <f ca="1">SUBSTITUTE(DX181,'Formula Name Creation'!$V134,'HB11 Model'!$B134)</f>
        <v>0</v>
      </c>
      <c r="DY182" t="str">
        <f ca="1">SUBSTITUTE(DY181,'Formula Name Creation'!$V134,'HB11 Model'!$B134)</f>
        <v>0</v>
      </c>
      <c r="DZ182" t="str">
        <f ca="1">SUBSTITUTE(DZ181,'Formula Name Creation'!$V134,'HB11 Model'!$B134)</f>
        <v>0</v>
      </c>
      <c r="EA182" t="str">
        <f ca="1">SUBSTITUTE(EA181,'Formula Name Creation'!$V134,'HB11 Model'!$B134)</f>
        <v>0</v>
      </c>
      <c r="EB182" t="str">
        <f ca="1">SUBSTITUTE(EB181,'Formula Name Creation'!$V134,'HB11 Model'!$B134)</f>
        <v>0</v>
      </c>
      <c r="EC182" t="str">
        <f ca="1">SUBSTITUTE(EC181,'Formula Name Creation'!$V134,'HB11 Model'!$B134)</f>
        <v>0</v>
      </c>
      <c r="ED182" t="str">
        <f ca="1">SUBSTITUTE(ED181,'Formula Name Creation'!$V134,'HB11 Model'!$B134)</f>
        <v>0</v>
      </c>
      <c r="EE182" t="str">
        <f ca="1">SUBSTITUTE(EE181,'Formula Name Creation'!$V134,'HB11 Model'!$B134)</f>
        <v>0</v>
      </c>
      <c r="EF182" t="str">
        <f ca="1">SUBSTITUTE(EF181,'Formula Name Creation'!$V134,'HB11 Model'!$B134)</f>
        <v>0</v>
      </c>
      <c r="EG182" t="str">
        <f ca="1">SUBSTITUTE(EG181,'Formula Name Creation'!$V134,'HB11 Model'!$B134)</f>
        <v>0</v>
      </c>
      <c r="EH182" t="str">
        <f ca="1">SUBSTITUTE(EH181,'Formula Name Creation'!$V134,'HB11 Model'!$B134)</f>
        <v>0</v>
      </c>
      <c r="EI182" t="str">
        <f ca="1">SUBSTITUTE(EI181,'Formula Name Creation'!$V134,'HB11 Model'!$B134)</f>
        <v>0</v>
      </c>
      <c r="EJ182" t="str">
        <f ca="1">SUBSTITUTE(EJ181,'Formula Name Creation'!$V134,'HB11 Model'!$B134)</f>
        <v>0</v>
      </c>
      <c r="EK182" t="str">
        <f ca="1">SUBSTITUTE(EK181,'Formula Name Creation'!$V134,'HB11 Model'!$B134)</f>
        <v>0</v>
      </c>
      <c r="EL182" t="str">
        <f ca="1">SUBSTITUTE(EL181,'Formula Name Creation'!$V134,'HB11 Model'!$B134)</f>
        <v>0</v>
      </c>
      <c r="EM182" t="str">
        <f ca="1">SUBSTITUTE(EM181,'Formula Name Creation'!$V134,'HB11 Model'!$B134)</f>
        <v>0</v>
      </c>
      <c r="EN182" t="str">
        <f ca="1">SUBSTITUTE(EN181,'Formula Name Creation'!$V134,'HB11 Model'!$B134)</f>
        <v>0</v>
      </c>
      <c r="EO182" t="str">
        <f ca="1">SUBSTITUTE(EO181,'Formula Name Creation'!$V134,'HB11 Model'!$B134)</f>
        <v>0</v>
      </c>
      <c r="EP182" t="str">
        <f ca="1">SUBSTITUTE(EP181,'Formula Name Creation'!$V134,'HB11 Model'!$B134)</f>
        <v>0</v>
      </c>
      <c r="EQ182" t="str">
        <f ca="1">SUBSTITUTE(EQ181,'Formula Name Creation'!$V134,'HB11 Model'!$B134)</f>
        <v>0</v>
      </c>
      <c r="ER182" t="str">
        <f ca="1">SUBSTITUTE(ER181,'Formula Name Creation'!$V134,'HB11 Model'!$B134)</f>
        <v>0</v>
      </c>
      <c r="ES182" t="str">
        <f ca="1">SUBSTITUTE(ES181,'Formula Name Creation'!$V134,'HB11 Model'!$B134)</f>
        <v>0</v>
      </c>
      <c r="ET182" t="str">
        <f ca="1">SUBSTITUTE(ET181,'Formula Name Creation'!$V134,'HB11 Model'!$B134)</f>
        <v>0</v>
      </c>
      <c r="EU182">
        <v>132</v>
      </c>
    </row>
    <row r="183" spans="1:151" x14ac:dyDescent="0.25">
      <c r="A183" t="str">
        <f ca="1">SUBSTITUTE(A182,'Formula Name Creation'!$V133,'HB11 Model'!$B133)</f>
        <v>Parameter</v>
      </c>
      <c r="B183" t="str">
        <f ca="1">SUBSTITUTE(B182,'Formula Name Creation'!$V133,'HB11 Model'!$B133)</f>
        <v>Parameter</v>
      </c>
      <c r="C183" t="str">
        <f ca="1">SUBSTITUTE(C182,'Formula Name Creation'!$V133,'HB11 Model'!$B133)</f>
        <v>=(1400*C22*1000)/10^6</v>
      </c>
      <c r="D183" t="str">
        <f ca="1">SUBSTITUTE(D182,'Formula Name Creation'!$V133,'HB11 Model'!$B133)</f>
        <v>Parameter</v>
      </c>
      <c r="E183" t="str">
        <f ca="1">SUBSTITUTE(E182,'Formula Name Creation'!$V133,'HB11 Model'!$B133)</f>
        <v>=C3*C4</v>
      </c>
      <c r="F183" t="str">
        <f ca="1">SUBSTITUTE(F182,'Formula Name Creation'!$V133,'HB11 Model'!$B133)</f>
        <v>=C7/(C6)</v>
      </c>
      <c r="G183" t="str">
        <f ca="1">SUBSTITUTE(G182,'Formula Name Creation'!$V133,'HB11 Model'!$B133)</f>
        <v>=IF(C36=0,C7*C10,C7*C10*C13)</v>
      </c>
      <c r="H183" t="str">
        <f ca="1">SUBSTITUTE(H182,'Formula Name Creation'!$V133,'HB11 Model'!$B133)</f>
        <v>Parameter</v>
      </c>
      <c r="I183" t="str">
        <f ca="1">SUBSTITUTE(I182,'Formula Name Creation'!$V133,'HB11 Model'!$B133)</f>
        <v>Parameter</v>
      </c>
      <c r="J183" t="str">
        <f ca="1">SUBSTITUTE(J182,'Formula Name Creation'!$V133,'HB11 Model'!$B133)</f>
        <v>Parameter</v>
      </c>
      <c r="K183" t="str">
        <f ca="1">SUBSTITUTE(K182,'Formula Name Creation'!$V133,'HB11 Model'!$B133)</f>
        <v>Parameter</v>
      </c>
      <c r="L183" t="str">
        <f ca="1">SUBSTITUTE(L182,'Formula Name Creation'!$V133,'HB11 Model'!$B133)</f>
        <v>Parameter</v>
      </c>
      <c r="M183" t="str">
        <f ca="1">SUBSTITUTE(M182,'Formula Name Creation'!$V133,'HB11 Model'!$B133)</f>
        <v>=C16/C8</v>
      </c>
      <c r="N183" t="str">
        <f ca="1">SUBSTITUTE(N182,'Formula Name Creation'!$V133,'HB11 Model'!$B133)</f>
        <v>=C9*C17</v>
      </c>
      <c r="O183" t="str">
        <f ca="1">SUBSTITUTE(O182,'Formula Name Creation'!$V133,'HB11 Model'!$B133)</f>
        <v>Parameter</v>
      </c>
      <c r="P183" t="str">
        <f ca="1">SUBSTITUTE(P182,'Formula Name Creation'!$V133,'HB11 Model'!$B133)</f>
        <v>Parameter</v>
      </c>
      <c r="Q183" t="str">
        <f ca="1">SUBSTITUTE(Q182,'Formula Name Creation'!$V133,'HB11 Model'!$B133)</f>
        <v>Parameter</v>
      </c>
      <c r="R183" t="str">
        <f ca="1">SUBSTITUTE(R182,'Formula Name Creation'!$V133,'HB11 Model'!$B133)</f>
        <v>=C8+C84+C100</v>
      </c>
      <c r="S183" t="str">
        <f ca="1">SUBSTITUTE(S182,'Formula Name Creation'!$V133,'HB11 Model'!$B133)</f>
        <v>=C20*C19</v>
      </c>
      <c r="T183" t="str">
        <f ca="1">SUBSTITUTE(T182,'Formula Name Creation'!$V133,'HB11 Model'!$B133)</f>
        <v>=C16-C20</v>
      </c>
      <c r="U183" t="str">
        <f ca="1">SUBSTITUTE(U182,'Formula Name Creation'!$V133,'HB11 Model'!$B133)</f>
        <v>=365*24*C14</v>
      </c>
      <c r="V183" t="str">
        <f ca="1">SUBSTITUTE(V182,'Formula Name Creation'!$V133,'HB11 Model'!$B133)</f>
        <v>=C22*C23</v>
      </c>
      <c r="W183" t="str">
        <f ca="1">SUBSTITUTE(W182,'Formula Name Creation'!$V133,'HB11 Model'!$B133)</f>
        <v>=C26/(1-C27)</v>
      </c>
      <c r="X183" t="str">
        <f ca="1">SUBSTITUTE(X182,'Formula Name Creation'!$V133,'HB11 Model'!$B133)</f>
        <v>=C4*C14*365*24*3600</v>
      </c>
      <c r="Y183" t="str">
        <f ca="1">SUBSTITUTE(Y182,'Formula Name Creation'!$V133,'HB11 Model'!$B133)</f>
        <v>Parameter</v>
      </c>
      <c r="Z183" t="str">
        <f ca="1">SUBSTITUTE(Z182,'Formula Name Creation'!$V133,'HB11 Model'!$B133)</f>
        <v>=C29+C37+C40+C48</v>
      </c>
      <c r="AA183" t="str">
        <f ca="1">SUBSTITUTE(AA182,'Formula Name Creation'!$V133,'HB11 Model'!$B133)</f>
        <v>=C30*(C33*C34)/(1000)+C35</v>
      </c>
      <c r="AB183" t="str">
        <f ca="1">SUBSTITUTE(AB182,'Formula Name Creation'!$V133,'HB11 Model'!$B133)</f>
        <v>Parameter</v>
      </c>
      <c r="AC183" t="str">
        <f ca="1">SUBSTITUTE(AC182,'Formula Name Creation'!$V133,'HB11 Model'!$B133)</f>
        <v>Parameter</v>
      </c>
      <c r="AD183" t="str">
        <f ca="1">SUBSTITUTE(AD182,'Formula Name Creation'!$V133,'HB11 Model'!$B133)</f>
        <v>Parameter</v>
      </c>
      <c r="AE183" t="str">
        <f ca="1">SUBSTITUTE(AE182,'Formula Name Creation'!$V133,'HB11 Model'!$B133)</f>
        <v>Parameter</v>
      </c>
      <c r="AF183" t="str">
        <f ca="1">SUBSTITUTE(AF182,'Formula Name Creation'!$V133,'HB11 Model'!$B133)</f>
        <v>Parameter</v>
      </c>
      <c r="AG183" t="str">
        <f ca="1">SUBSTITUTE(AG182,'Formula Name Creation'!$V133,'HB11 Model'!$B133)</f>
        <v>Parameter</v>
      </c>
      <c r="AH183" t="str">
        <f ca="1">SUBSTITUTE(AH182,'Formula Name Creation'!$V133,'HB11 Model'!$B133)</f>
        <v>Parameter</v>
      </c>
      <c r="AI183" t="str">
        <f ca="1">SUBSTITUTE(AI182,'Formula Name Creation'!$V133,'HB11 Model'!$B133)</f>
        <v>=C36*(C38)</v>
      </c>
      <c r="AJ183" t="str">
        <f ca="1">SUBSTITUTE(AJ182,'Formula Name Creation'!$V133,'HB11 Model'!$B133)</f>
        <v>Parameter</v>
      </c>
      <c r="AK183" t="str">
        <f ca="1">SUBSTITUTE(AK182,'Formula Name Creation'!$V133,'HB11 Model'!$B133)</f>
        <v>Parameter</v>
      </c>
      <c r="AL183" t="str">
        <f ca="1">SUBSTITUTE(AL182,'Formula Name Creation'!$V133,'HB11 Model'!$B133)</f>
        <v>=C39*(C41+C42)</v>
      </c>
      <c r="AM183" t="str">
        <f ca="1">SUBSTITUTE(AM182,'Formula Name Creation'!$V133,'HB11 Model'!$B133)</f>
        <v>=0.04+(C31*C32)/(1000)</v>
      </c>
      <c r="AN183" t="str">
        <f ca="1">SUBSTITUTE(AN182,'Formula Name Creation'!$V133,'HB11 Model'!$B133)</f>
        <v>Parameter</v>
      </c>
      <c r="AO183" t="str">
        <f ca="1">SUBSTITUTE(AO182,'Formula Name Creation'!$V133,'HB11 Model'!$B133)</f>
        <v>Parameter</v>
      </c>
      <c r="AP183" t="str">
        <f ca="1">SUBSTITUTE(AP182,'Formula Name Creation'!$V133,'HB11 Model'!$B133)</f>
        <v>Parameter</v>
      </c>
      <c r="AQ183" t="str">
        <f ca="1">SUBSTITUTE(AQ182,'Formula Name Creation'!$V133,'HB11 Model'!$B133)</f>
        <v>Parameter</v>
      </c>
      <c r="AR183" t="e">
        <f ca="1">SUBSTITUTE(AR182,'Formula Name Creation'!$V133,'HB11 Model'!$B133)</f>
        <v>#N/A</v>
      </c>
      <c r="AS183" t="str">
        <f ca="1">SUBSTITUTE(AS182,'Formula Name Creation'!$V133,'HB11 Model'!$B133)</f>
        <v>=C45+C25*(C28)</v>
      </c>
      <c r="AT183" t="str">
        <f ca="1">SUBSTITUTE(AT182,'Formula Name Creation'!$V133,'HB11 Model'!$B133)</f>
        <v>Parameter</v>
      </c>
      <c r="AU183" t="str">
        <f ca="1">SUBSTITUTE(AU182,'Formula Name Creation'!$V133,'HB11 Model'!$B133)</f>
        <v>Parameter</v>
      </c>
      <c r="AV183" t="str">
        <f ca="1">SUBSTITUTE(AV182,'Formula Name Creation'!$V133,'HB11 Model'!$B133)</f>
        <v>Parameter</v>
      </c>
      <c r="AW183" t="str">
        <f ca="1">SUBSTITUTE(AW182,'Formula Name Creation'!$V133,'HB11 Model'!$B133)</f>
        <v>Parameter</v>
      </c>
      <c r="AX183" t="str">
        <f ca="1">SUBSTITUTE(AX182,'Formula Name Creation'!$V133,'HB11 Model'!$B133)</f>
        <v>Parameter</v>
      </c>
      <c r="AY183" t="str">
        <f ca="1">SUBSTITUTE(AY182,'Formula Name Creation'!$V133,'HB11 Model'!$B133)</f>
        <v>Parameter</v>
      </c>
      <c r="AZ183" t="str">
        <f ca="1">SUBSTITUTE(AZ182,'Formula Name Creation'!$V133,'HB11 Model'!$B133)</f>
        <v>Parameter</v>
      </c>
      <c r="BA183" t="str">
        <f ca="1">SUBSTITUTE(BA182,'Formula Name Creation'!$V133,'HB11 Model'!$B133)</f>
        <v>=(C54+C53)/10^6</v>
      </c>
      <c r="BB183" t="str">
        <f ca="1">SUBSTITUTE(BB182,'Formula Name Creation'!$V133,'HB11 Model'!$B133)</f>
        <v>=C4*((C14*24)*3600)*C51</v>
      </c>
      <c r="BC183" t="str">
        <f ca="1">SUBSTITUTE(BC182,'Formula Name Creation'!$V133,'HB11 Model'!$B133)</f>
        <v>Parameter</v>
      </c>
      <c r="BD183" t="str">
        <f ca="1">SUBSTITUTE(BD182,'Formula Name Creation'!$V133,'HB11 Model'!$B133)</f>
        <v>Parameter</v>
      </c>
      <c r="BE183" t="str">
        <f ca="1">SUBSTITUTE(BE182,'Formula Name Creation'!$V133,'HB11 Model'!$B133)</f>
        <v>Parameter</v>
      </c>
      <c r="BF183" t="str">
        <f ca="1">SUBSTITUTE(BF182,'Formula Name Creation'!$V133,'HB11 Model'!$B133)</f>
        <v>Parameter</v>
      </c>
      <c r="BG183" t="str">
        <f ca="1">SUBSTITUTE(BG182,'Formula Name Creation'!$V133,'HB11 Model'!$B133)</f>
        <v>=ROUNDDOWN(C60/C64,0)*C58+C57*C3*C4*ROUNDDOWN(C60/C66,0)+C59+C87*10^6*ROUNDDOWN(C60/C65,0)+C63*C60</v>
      </c>
      <c r="BH183" t="str">
        <f ca="1">SUBSTITUTE(BH182,'Formula Name Creation'!$V133,'HB11 Model'!$B133)</f>
        <v>Parameter</v>
      </c>
      <c r="BI183" t="str">
        <f ca="1">SUBSTITUTE(BI182,'Formula Name Creation'!$V133,'HB11 Model'!$B133)</f>
        <v>=C62*1000*C24</v>
      </c>
      <c r="BJ183" t="str">
        <f ca="1">SUBSTITUTE(BJ182,'Formula Name Creation'!$V133,'HB11 Model'!$B133)</f>
        <v>Parameter</v>
      </c>
      <c r="BK183" t="str">
        <f ca="1">SUBSTITUTE(BK182,'Formula Name Creation'!$V133,'HB11 Model'!$B133)</f>
        <v>Parameter</v>
      </c>
      <c r="BL183" t="str">
        <f ca="1">SUBSTITUTE(BL182,'Formula Name Creation'!$V133,'HB11 Model'!$B133)</f>
        <v>Parameter</v>
      </c>
      <c r="BM183" t="str">
        <f ca="1">SUBSTITUTE(BM182,'Formula Name Creation'!$V133,'HB11 Model'!$B133)</f>
        <v>Parameter</v>
      </c>
      <c r="BN183" t="str">
        <f ca="1">SUBSTITUTE(BN182,'Formula Name Creation'!$V133,'HB11 Model'!$B133)</f>
        <v>Parameter</v>
      </c>
      <c r="BO183" t="str">
        <f ca="1">SUBSTITUTE(BO182,'Formula Name Creation'!$V133,'HB11 Model'!$B133)</f>
        <v>Parameter</v>
      </c>
      <c r="BP183" t="str">
        <f ca="1">SUBSTITUTE(BP182,'Formula Name Creation'!$V133,'HB11 Model'!$B133)</f>
        <v>Parameter</v>
      </c>
      <c r="BQ183" t="str">
        <f ca="1">SUBSTITUTE(BQ182,'Formula Name Creation'!$V133,'HB11 Model'!$B133)</f>
        <v>Parameter</v>
      </c>
      <c r="BR183" t="str">
        <f ca="1">SUBSTITUTE(BR182,'Formula Name Creation'!$V133,'HB11 Model'!$B133)</f>
        <v>Parameter</v>
      </c>
      <c r="BS183" t="str">
        <f ca="1">SUBSTITUTE(BS182,'Formula Name Creation'!$V133,'HB11 Model'!$B133)</f>
        <v>Parameter</v>
      </c>
      <c r="BT183" t="str">
        <f ca="1">SUBSTITUTE(BT182,'Formula Name Creation'!$V133,'HB11 Model'!$B133)</f>
        <v>Parameter</v>
      </c>
      <c r="BU183" t="str">
        <f ca="1">SUBSTITUTE(BU182,'Formula Name Creation'!$V133,'HB11 Model'!$B133)</f>
        <v>=(C67+C68+C69+C70+C71+C72+C74+C73)</v>
      </c>
      <c r="BV183" t="str">
        <f ca="1">SUBSTITUTE(BV182,'Formula Name Creation'!$V133,'HB11 Model'!$B133)</f>
        <v>Parameter</v>
      </c>
      <c r="BW183" t="str">
        <f ca="1">SUBSTITUTE(BW182,'Formula Name Creation'!$V133,'HB11 Model'!$B133)</f>
        <v>Parameter</v>
      </c>
      <c r="BX183" t="str">
        <f ca="1">SUBSTITUTE(BX182,'Formula Name Creation'!$V133,'HB11 Model'!$B133)</f>
        <v>=C77+C75</v>
      </c>
      <c r="BY183" t="str">
        <f ca="1">SUBSTITUTE(BY182,'Formula Name Creation'!$V133,'HB11 Model'!$B133)</f>
        <v>Parameter</v>
      </c>
      <c r="BZ183" t="str">
        <f ca="1">SUBSTITUTE(BZ182,'Formula Name Creation'!$V133,'HB11 Model'!$B133)</f>
        <v>=C79*C75</v>
      </c>
      <c r="CA183" t="str">
        <f ca="1">SUBSTITUTE(CA182,'Formula Name Creation'!$V133,'HB11 Model'!$B133)</f>
        <v>Parameter</v>
      </c>
      <c r="CB183" t="str">
        <f ca="1">SUBSTITUTE(CB182,'Formula Name Creation'!$V133,'HB11 Model'!$B133)</f>
        <v>Parameter</v>
      </c>
      <c r="CC183" t="str">
        <f ca="1">SUBSTITUTE(CC182,'Formula Name Creation'!$V133,'HB11 Model'!$B133)</f>
        <v>Parameter</v>
      </c>
      <c r="CD183" t="str">
        <f ca="1">SUBSTITUTE(CD182,'Formula Name Creation'!$V133,'HB11 Model'!$B133)</f>
        <v>=32*(C9/2605)</v>
      </c>
      <c r="CE183" t="str">
        <f ca="1">SUBSTITUTE(CE182,'Formula Name Creation'!$V133,'HB11 Model'!$B133)</f>
        <v>Parameter</v>
      </c>
      <c r="CF183" t="str">
        <f ca="1">SUBSTITUTE(CF182,'Formula Name Creation'!$V133,'HB11 Model'!$B133)</f>
        <v>Parameter</v>
      </c>
      <c r="CG183" t="str">
        <f ca="1">SUBSTITUTE(CG182,'Formula Name Creation'!$V133,'HB11 Model'!$B133)</f>
        <v>=(C85*C86*C83)/10^6</v>
      </c>
      <c r="CH183" t="str">
        <f ca="1">SUBSTITUTE(CH182,'Formula Name Creation'!$V133,'HB11 Model'!$B133)</f>
        <v>=C9*10^6/C81/C82</v>
      </c>
      <c r="CI183" t="str">
        <f ca="1">SUBSTITUTE(CI182,'Formula Name Creation'!$V133,'HB11 Model'!$B133)</f>
        <v>Parameter</v>
      </c>
      <c r="CJ183" t="str">
        <f ca="1">SUBSTITUTE(CJ182,'Formula Name Creation'!$V133,'HB11 Model'!$B133)</f>
        <v>Parameter</v>
      </c>
      <c r="CK183" t="str">
        <f ca="1">SUBSTITUTE(CK182,'Formula Name Creation'!$V133,'HB11 Model'!$B133)</f>
        <v>Parameter</v>
      </c>
      <c r="CL183" t="str">
        <f ca="1">SUBSTITUTE(CL182,'Formula Name Creation'!$V133,'HB11 Model'!$B133)</f>
        <v>Parameter</v>
      </c>
      <c r="CM183" t="str">
        <f ca="1">SUBSTITUTE(CM182,'Formula Name Creation'!$V133,'HB11 Model'!$B133)</f>
        <v>=C91*C92</v>
      </c>
      <c r="CN183" t="str">
        <f ca="1">SUBSTITUTE(CN182,'Formula Name Creation'!$V133,'HB11 Model'!$B133)</f>
        <v>=C93*7.6*7*52.18</v>
      </c>
      <c r="CO183" t="str">
        <f ca="1">SUBSTITUTE(CO182,'Formula Name Creation'!$V133,'HB11 Model'!$B133)</f>
        <v>Parameter</v>
      </c>
      <c r="CP183" t="str">
        <f ca="1">SUBSTITUTE(CP182,'Formula Name Creation'!$V133,'HB11 Model'!$B133)</f>
        <v>Parameter</v>
      </c>
      <c r="CQ183" t="str">
        <f ca="1">SUBSTITUTE(CQ182,'Formula Name Creation'!$V133,'HB11 Model'!$B133)</f>
        <v>Parameter</v>
      </c>
      <c r="CR183" t="str">
        <f ca="1">SUBSTITUTE(CR182,'Formula Name Creation'!$V133,'HB11 Model'!$B133)</f>
        <v>Parameter</v>
      </c>
      <c r="CS183" t="str">
        <f ca="1">SUBSTITUTE(CS182,'Formula Name Creation'!$V133,'HB11 Model'!$B133)</f>
        <v>Parameter</v>
      </c>
      <c r="CT183" t="str">
        <f ca="1">SUBSTITUTE(CT182,'Formula Name Creation'!$V133,'HB11 Model'!$B133)</f>
        <v>Parameter</v>
      </c>
      <c r="CU183" t="str">
        <f ca="1">SUBSTITUTE(CU182,'Formula Name Creation'!$V133,'HB11 Model'!$B133)</f>
        <v>=PI()*C97*(C96^2-(C96-C98)^2)*C99</v>
      </c>
      <c r="CV183" t="str">
        <f ca="1">SUBSTITUTE(CV182,'Formula Name Creation'!$V133,'HB11 Model'!$B133)</f>
        <v>Parameter</v>
      </c>
      <c r="CW183" t="str">
        <f ca="1">SUBSTITUTE(CW182,'Formula Name Creation'!$V133,'HB11 Model'!$B133)</f>
        <v>=(90.69*C101 + C95 + 13.04*C102*112.32)/10^6</v>
      </c>
      <c r="CX183" t="str">
        <f ca="1">SUBSTITUTE(CX182,'Formula Name Creation'!$V133,'HB11 Model'!$B133)</f>
        <v>0</v>
      </c>
      <c r="CY183" t="str">
        <f ca="1">SUBSTITUTE(CY182,'Formula Name Creation'!$V133,'HB11 Model'!$B133)</f>
        <v>0</v>
      </c>
      <c r="CZ183" t="str">
        <f ca="1">SUBSTITUTE(CZ182,'Formula Name Creation'!$V133,'HB11 Model'!$B133)</f>
        <v>0</v>
      </c>
      <c r="DA183" t="str">
        <f ca="1">SUBSTITUTE(DA182,'Formula Name Creation'!$V133,'HB11 Model'!$B133)</f>
        <v>0</v>
      </c>
      <c r="DB183" t="str">
        <f ca="1">SUBSTITUTE(DB182,'Formula Name Creation'!$V133,'HB11 Model'!$B133)</f>
        <v>0</v>
      </c>
      <c r="DC183" t="str">
        <f ca="1">SUBSTITUTE(DC182,'Formula Name Creation'!$V133,'HB11 Model'!$B133)</f>
        <v>0</v>
      </c>
      <c r="DD183" t="str">
        <f ca="1">SUBSTITUTE(DD182,'Formula Name Creation'!$V133,'HB11 Model'!$B133)</f>
        <v>0</v>
      </c>
      <c r="DE183" t="str">
        <f ca="1">SUBSTITUTE(DE182,'Formula Name Creation'!$V133,'HB11 Model'!$B133)</f>
        <v>0</v>
      </c>
      <c r="DF183" t="str">
        <f ca="1">SUBSTITUTE(DF182,'Formula Name Creation'!$V133,'HB11 Model'!$B133)</f>
        <v>0</v>
      </c>
      <c r="DG183" t="str">
        <f ca="1">SUBSTITUTE(DG182,'Formula Name Creation'!$V133,'HB11 Model'!$B133)</f>
        <v>0</v>
      </c>
      <c r="DH183" t="str">
        <f ca="1">SUBSTITUTE(DH182,'Formula Name Creation'!$V133,'HB11 Model'!$B133)</f>
        <v>0</v>
      </c>
      <c r="DI183" t="str">
        <f ca="1">SUBSTITUTE(DI182,'Formula Name Creation'!$V133,'HB11 Model'!$B133)</f>
        <v>0</v>
      </c>
      <c r="DJ183" t="str">
        <f ca="1">SUBSTITUTE(DJ182,'Formula Name Creation'!$V133,'HB11 Model'!$B133)</f>
        <v>0</v>
      </c>
      <c r="DK183" t="str">
        <f ca="1">SUBSTITUTE(DK182,'Formula Name Creation'!$V133,'HB11 Model'!$B133)</f>
        <v>0</v>
      </c>
      <c r="DL183" t="str">
        <f ca="1">SUBSTITUTE(DL182,'Formula Name Creation'!$V133,'HB11 Model'!$B133)</f>
        <v>0</v>
      </c>
      <c r="DM183" t="str">
        <f ca="1">SUBSTITUTE(DM182,'Formula Name Creation'!$V133,'HB11 Model'!$B133)</f>
        <v>0</v>
      </c>
      <c r="DN183" t="str">
        <f ca="1">SUBSTITUTE(DN182,'Formula Name Creation'!$V133,'HB11 Model'!$B133)</f>
        <v>0</v>
      </c>
      <c r="DO183" t="str">
        <f ca="1">SUBSTITUTE(DO182,'Formula Name Creation'!$V133,'HB11 Model'!$B133)</f>
        <v>0</v>
      </c>
      <c r="DP183" t="str">
        <f ca="1">SUBSTITUTE(DP182,'Formula Name Creation'!$V133,'HB11 Model'!$B133)</f>
        <v>0</v>
      </c>
      <c r="DQ183" t="str">
        <f ca="1">SUBSTITUTE(DQ182,'Formula Name Creation'!$V133,'HB11 Model'!$B133)</f>
        <v>0</v>
      </c>
      <c r="DR183" t="str">
        <f ca="1">SUBSTITUTE(DR182,'Formula Name Creation'!$V133,'HB11 Model'!$B133)</f>
        <v>0</v>
      </c>
      <c r="DS183" t="str">
        <f ca="1">SUBSTITUTE(DS182,'Formula Name Creation'!$V133,'HB11 Model'!$B133)</f>
        <v>0</v>
      </c>
      <c r="DT183" t="str">
        <f ca="1">SUBSTITUTE(DT182,'Formula Name Creation'!$V133,'HB11 Model'!$B133)</f>
        <v>0</v>
      </c>
      <c r="DU183" t="str">
        <f ca="1">SUBSTITUTE(DU182,'Formula Name Creation'!$V133,'HB11 Model'!$B133)</f>
        <v>0</v>
      </c>
      <c r="DV183" t="str">
        <f ca="1">SUBSTITUTE(DV182,'Formula Name Creation'!$V133,'HB11 Model'!$B133)</f>
        <v>0</v>
      </c>
      <c r="DW183" t="str">
        <f ca="1">SUBSTITUTE(DW182,'Formula Name Creation'!$V133,'HB11 Model'!$B133)</f>
        <v>0</v>
      </c>
      <c r="DX183" t="str">
        <f ca="1">SUBSTITUTE(DX182,'Formula Name Creation'!$V133,'HB11 Model'!$B133)</f>
        <v>0</v>
      </c>
      <c r="DY183" t="str">
        <f ca="1">SUBSTITUTE(DY182,'Formula Name Creation'!$V133,'HB11 Model'!$B133)</f>
        <v>0</v>
      </c>
      <c r="DZ183" t="str">
        <f ca="1">SUBSTITUTE(DZ182,'Formula Name Creation'!$V133,'HB11 Model'!$B133)</f>
        <v>0</v>
      </c>
      <c r="EA183" t="str">
        <f ca="1">SUBSTITUTE(EA182,'Formula Name Creation'!$V133,'HB11 Model'!$B133)</f>
        <v>0</v>
      </c>
      <c r="EB183" t="str">
        <f ca="1">SUBSTITUTE(EB182,'Formula Name Creation'!$V133,'HB11 Model'!$B133)</f>
        <v>0</v>
      </c>
      <c r="EC183" t="str">
        <f ca="1">SUBSTITUTE(EC182,'Formula Name Creation'!$V133,'HB11 Model'!$B133)</f>
        <v>0</v>
      </c>
      <c r="ED183" t="str">
        <f ca="1">SUBSTITUTE(ED182,'Formula Name Creation'!$V133,'HB11 Model'!$B133)</f>
        <v>0</v>
      </c>
      <c r="EE183" t="str">
        <f ca="1">SUBSTITUTE(EE182,'Formula Name Creation'!$V133,'HB11 Model'!$B133)</f>
        <v>0</v>
      </c>
      <c r="EF183" t="str">
        <f ca="1">SUBSTITUTE(EF182,'Formula Name Creation'!$V133,'HB11 Model'!$B133)</f>
        <v>0</v>
      </c>
      <c r="EG183" t="str">
        <f ca="1">SUBSTITUTE(EG182,'Formula Name Creation'!$V133,'HB11 Model'!$B133)</f>
        <v>0</v>
      </c>
      <c r="EH183" t="str">
        <f ca="1">SUBSTITUTE(EH182,'Formula Name Creation'!$V133,'HB11 Model'!$B133)</f>
        <v>0</v>
      </c>
      <c r="EI183" t="str">
        <f ca="1">SUBSTITUTE(EI182,'Formula Name Creation'!$V133,'HB11 Model'!$B133)</f>
        <v>0</v>
      </c>
      <c r="EJ183" t="str">
        <f ca="1">SUBSTITUTE(EJ182,'Formula Name Creation'!$V133,'HB11 Model'!$B133)</f>
        <v>0</v>
      </c>
      <c r="EK183" t="str">
        <f ca="1">SUBSTITUTE(EK182,'Formula Name Creation'!$V133,'HB11 Model'!$B133)</f>
        <v>0</v>
      </c>
      <c r="EL183" t="str">
        <f ca="1">SUBSTITUTE(EL182,'Formula Name Creation'!$V133,'HB11 Model'!$B133)</f>
        <v>0</v>
      </c>
      <c r="EM183" t="str">
        <f ca="1">SUBSTITUTE(EM182,'Formula Name Creation'!$V133,'HB11 Model'!$B133)</f>
        <v>0</v>
      </c>
      <c r="EN183" t="str">
        <f ca="1">SUBSTITUTE(EN182,'Formula Name Creation'!$V133,'HB11 Model'!$B133)</f>
        <v>0</v>
      </c>
      <c r="EO183" t="str">
        <f ca="1">SUBSTITUTE(EO182,'Formula Name Creation'!$V133,'HB11 Model'!$B133)</f>
        <v>0</v>
      </c>
      <c r="EP183" t="str">
        <f ca="1">SUBSTITUTE(EP182,'Formula Name Creation'!$V133,'HB11 Model'!$B133)</f>
        <v>0</v>
      </c>
      <c r="EQ183" t="str">
        <f ca="1">SUBSTITUTE(EQ182,'Formula Name Creation'!$V133,'HB11 Model'!$B133)</f>
        <v>0</v>
      </c>
      <c r="ER183" t="str">
        <f ca="1">SUBSTITUTE(ER182,'Formula Name Creation'!$V133,'HB11 Model'!$B133)</f>
        <v>0</v>
      </c>
      <c r="ES183" t="str">
        <f ca="1">SUBSTITUTE(ES182,'Formula Name Creation'!$V133,'HB11 Model'!$B133)</f>
        <v>0</v>
      </c>
      <c r="ET183" t="str">
        <f ca="1">SUBSTITUTE(ET182,'Formula Name Creation'!$V133,'HB11 Model'!$B133)</f>
        <v>0</v>
      </c>
      <c r="EU183">
        <v>131</v>
      </c>
    </row>
    <row r="184" spans="1:151" x14ac:dyDescent="0.25">
      <c r="A184" t="str">
        <f ca="1">SUBSTITUTE(A183,'Formula Name Creation'!$V132,'HB11 Model'!$B132)</f>
        <v>Parameter</v>
      </c>
      <c r="B184" t="str">
        <f ca="1">SUBSTITUTE(B183,'Formula Name Creation'!$V132,'HB11 Model'!$B132)</f>
        <v>Parameter</v>
      </c>
      <c r="C184" t="str">
        <f ca="1">SUBSTITUTE(C183,'Formula Name Creation'!$V132,'HB11 Model'!$B132)</f>
        <v>=(1400*C22*1000)/10^6</v>
      </c>
      <c r="D184" t="str">
        <f ca="1">SUBSTITUTE(D183,'Formula Name Creation'!$V132,'HB11 Model'!$B132)</f>
        <v>Parameter</v>
      </c>
      <c r="E184" t="str">
        <f ca="1">SUBSTITUTE(E183,'Formula Name Creation'!$V132,'HB11 Model'!$B132)</f>
        <v>=C3*C4</v>
      </c>
      <c r="F184" t="str">
        <f ca="1">SUBSTITUTE(F183,'Formula Name Creation'!$V132,'HB11 Model'!$B132)</f>
        <v>=C7/(C6)</v>
      </c>
      <c r="G184" t="str">
        <f ca="1">SUBSTITUTE(G183,'Formula Name Creation'!$V132,'HB11 Model'!$B132)</f>
        <v>=IF(C36=0,C7*C10,C7*C10*C13)</v>
      </c>
      <c r="H184" t="str">
        <f ca="1">SUBSTITUTE(H183,'Formula Name Creation'!$V132,'HB11 Model'!$B132)</f>
        <v>Parameter</v>
      </c>
      <c r="I184" t="str">
        <f ca="1">SUBSTITUTE(I183,'Formula Name Creation'!$V132,'HB11 Model'!$B132)</f>
        <v>Parameter</v>
      </c>
      <c r="J184" t="str">
        <f ca="1">SUBSTITUTE(J183,'Formula Name Creation'!$V132,'HB11 Model'!$B132)</f>
        <v>Parameter</v>
      </c>
      <c r="K184" t="str">
        <f ca="1">SUBSTITUTE(K183,'Formula Name Creation'!$V132,'HB11 Model'!$B132)</f>
        <v>Parameter</v>
      </c>
      <c r="L184" t="str">
        <f ca="1">SUBSTITUTE(L183,'Formula Name Creation'!$V132,'HB11 Model'!$B132)</f>
        <v>Parameter</v>
      </c>
      <c r="M184" t="str">
        <f ca="1">SUBSTITUTE(M183,'Formula Name Creation'!$V132,'HB11 Model'!$B132)</f>
        <v>=C16/C8</v>
      </c>
      <c r="N184" t="str">
        <f ca="1">SUBSTITUTE(N183,'Formula Name Creation'!$V132,'HB11 Model'!$B132)</f>
        <v>=C9*C17</v>
      </c>
      <c r="O184" t="str">
        <f ca="1">SUBSTITUTE(O183,'Formula Name Creation'!$V132,'HB11 Model'!$B132)</f>
        <v>Parameter</v>
      </c>
      <c r="P184" t="str">
        <f ca="1">SUBSTITUTE(P183,'Formula Name Creation'!$V132,'HB11 Model'!$B132)</f>
        <v>Parameter</v>
      </c>
      <c r="Q184" t="str">
        <f ca="1">SUBSTITUTE(Q183,'Formula Name Creation'!$V132,'HB11 Model'!$B132)</f>
        <v>Parameter</v>
      </c>
      <c r="R184" t="str">
        <f ca="1">SUBSTITUTE(R183,'Formula Name Creation'!$V132,'HB11 Model'!$B132)</f>
        <v>=C8+C84+C100</v>
      </c>
      <c r="S184" t="str">
        <f ca="1">SUBSTITUTE(S183,'Formula Name Creation'!$V132,'HB11 Model'!$B132)</f>
        <v>=C20*C19</v>
      </c>
      <c r="T184" t="str">
        <f ca="1">SUBSTITUTE(T183,'Formula Name Creation'!$V132,'HB11 Model'!$B132)</f>
        <v>=C16-C20</v>
      </c>
      <c r="U184" t="str">
        <f ca="1">SUBSTITUTE(U183,'Formula Name Creation'!$V132,'HB11 Model'!$B132)</f>
        <v>=365*24*C14</v>
      </c>
      <c r="V184" t="str">
        <f ca="1">SUBSTITUTE(V183,'Formula Name Creation'!$V132,'HB11 Model'!$B132)</f>
        <v>=C22*C23</v>
      </c>
      <c r="W184" t="str">
        <f ca="1">SUBSTITUTE(W183,'Formula Name Creation'!$V132,'HB11 Model'!$B132)</f>
        <v>=C26/(1-C27)</v>
      </c>
      <c r="X184" t="str">
        <f ca="1">SUBSTITUTE(X183,'Formula Name Creation'!$V132,'HB11 Model'!$B132)</f>
        <v>=C4*C14*365*24*3600</v>
      </c>
      <c r="Y184" t="str">
        <f ca="1">SUBSTITUTE(Y183,'Formula Name Creation'!$V132,'HB11 Model'!$B132)</f>
        <v>Parameter</v>
      </c>
      <c r="Z184" t="str">
        <f ca="1">SUBSTITUTE(Z183,'Formula Name Creation'!$V132,'HB11 Model'!$B132)</f>
        <v>=C29+C37+C40+C48</v>
      </c>
      <c r="AA184" t="str">
        <f ca="1">SUBSTITUTE(AA183,'Formula Name Creation'!$V132,'HB11 Model'!$B132)</f>
        <v>=C30*(C33*C34)/(1000)+C35</v>
      </c>
      <c r="AB184" t="str">
        <f ca="1">SUBSTITUTE(AB183,'Formula Name Creation'!$V132,'HB11 Model'!$B132)</f>
        <v>Parameter</v>
      </c>
      <c r="AC184" t="str">
        <f ca="1">SUBSTITUTE(AC183,'Formula Name Creation'!$V132,'HB11 Model'!$B132)</f>
        <v>Parameter</v>
      </c>
      <c r="AD184" t="str">
        <f ca="1">SUBSTITUTE(AD183,'Formula Name Creation'!$V132,'HB11 Model'!$B132)</f>
        <v>Parameter</v>
      </c>
      <c r="AE184" t="str">
        <f ca="1">SUBSTITUTE(AE183,'Formula Name Creation'!$V132,'HB11 Model'!$B132)</f>
        <v>Parameter</v>
      </c>
      <c r="AF184" t="str">
        <f ca="1">SUBSTITUTE(AF183,'Formula Name Creation'!$V132,'HB11 Model'!$B132)</f>
        <v>Parameter</v>
      </c>
      <c r="AG184" t="str">
        <f ca="1">SUBSTITUTE(AG183,'Formula Name Creation'!$V132,'HB11 Model'!$B132)</f>
        <v>Parameter</v>
      </c>
      <c r="AH184" t="str">
        <f ca="1">SUBSTITUTE(AH183,'Formula Name Creation'!$V132,'HB11 Model'!$B132)</f>
        <v>Parameter</v>
      </c>
      <c r="AI184" t="str">
        <f ca="1">SUBSTITUTE(AI183,'Formula Name Creation'!$V132,'HB11 Model'!$B132)</f>
        <v>=C36*(C38)</v>
      </c>
      <c r="AJ184" t="str">
        <f ca="1">SUBSTITUTE(AJ183,'Formula Name Creation'!$V132,'HB11 Model'!$B132)</f>
        <v>Parameter</v>
      </c>
      <c r="AK184" t="str">
        <f ca="1">SUBSTITUTE(AK183,'Formula Name Creation'!$V132,'HB11 Model'!$B132)</f>
        <v>Parameter</v>
      </c>
      <c r="AL184" t="str">
        <f ca="1">SUBSTITUTE(AL183,'Formula Name Creation'!$V132,'HB11 Model'!$B132)</f>
        <v>=C39*(C41+C42)</v>
      </c>
      <c r="AM184" t="str">
        <f ca="1">SUBSTITUTE(AM183,'Formula Name Creation'!$V132,'HB11 Model'!$B132)</f>
        <v>=0.04+(C31*C32)/(1000)</v>
      </c>
      <c r="AN184" t="str">
        <f ca="1">SUBSTITUTE(AN183,'Formula Name Creation'!$V132,'HB11 Model'!$B132)</f>
        <v>Parameter</v>
      </c>
      <c r="AO184" t="str">
        <f ca="1">SUBSTITUTE(AO183,'Formula Name Creation'!$V132,'HB11 Model'!$B132)</f>
        <v>Parameter</v>
      </c>
      <c r="AP184" t="str">
        <f ca="1">SUBSTITUTE(AP183,'Formula Name Creation'!$V132,'HB11 Model'!$B132)</f>
        <v>Parameter</v>
      </c>
      <c r="AQ184" t="str">
        <f ca="1">SUBSTITUTE(AQ183,'Formula Name Creation'!$V132,'HB11 Model'!$B132)</f>
        <v>Parameter</v>
      </c>
      <c r="AR184" t="e">
        <f ca="1">SUBSTITUTE(AR183,'Formula Name Creation'!$V132,'HB11 Model'!$B132)</f>
        <v>#N/A</v>
      </c>
      <c r="AS184" t="str">
        <f ca="1">SUBSTITUTE(AS183,'Formula Name Creation'!$V132,'HB11 Model'!$B132)</f>
        <v>=C45+C25*(C28)</v>
      </c>
      <c r="AT184" t="str">
        <f ca="1">SUBSTITUTE(AT183,'Formula Name Creation'!$V132,'HB11 Model'!$B132)</f>
        <v>Parameter</v>
      </c>
      <c r="AU184" t="str">
        <f ca="1">SUBSTITUTE(AU183,'Formula Name Creation'!$V132,'HB11 Model'!$B132)</f>
        <v>Parameter</v>
      </c>
      <c r="AV184" t="str">
        <f ca="1">SUBSTITUTE(AV183,'Formula Name Creation'!$V132,'HB11 Model'!$B132)</f>
        <v>Parameter</v>
      </c>
      <c r="AW184" t="str">
        <f ca="1">SUBSTITUTE(AW183,'Formula Name Creation'!$V132,'HB11 Model'!$B132)</f>
        <v>Parameter</v>
      </c>
      <c r="AX184" t="str">
        <f ca="1">SUBSTITUTE(AX183,'Formula Name Creation'!$V132,'HB11 Model'!$B132)</f>
        <v>Parameter</v>
      </c>
      <c r="AY184" t="str">
        <f ca="1">SUBSTITUTE(AY183,'Formula Name Creation'!$V132,'HB11 Model'!$B132)</f>
        <v>Parameter</v>
      </c>
      <c r="AZ184" t="str">
        <f ca="1">SUBSTITUTE(AZ183,'Formula Name Creation'!$V132,'HB11 Model'!$B132)</f>
        <v>Parameter</v>
      </c>
      <c r="BA184" t="str">
        <f ca="1">SUBSTITUTE(BA183,'Formula Name Creation'!$V132,'HB11 Model'!$B132)</f>
        <v>=(C54+C53)/10^6</v>
      </c>
      <c r="BB184" t="str">
        <f ca="1">SUBSTITUTE(BB183,'Formula Name Creation'!$V132,'HB11 Model'!$B132)</f>
        <v>=C4*((C14*24)*3600)*C51</v>
      </c>
      <c r="BC184" t="str">
        <f ca="1">SUBSTITUTE(BC183,'Formula Name Creation'!$V132,'HB11 Model'!$B132)</f>
        <v>Parameter</v>
      </c>
      <c r="BD184" t="str">
        <f ca="1">SUBSTITUTE(BD183,'Formula Name Creation'!$V132,'HB11 Model'!$B132)</f>
        <v>Parameter</v>
      </c>
      <c r="BE184" t="str">
        <f ca="1">SUBSTITUTE(BE183,'Formula Name Creation'!$V132,'HB11 Model'!$B132)</f>
        <v>Parameter</v>
      </c>
      <c r="BF184" t="str">
        <f ca="1">SUBSTITUTE(BF183,'Formula Name Creation'!$V132,'HB11 Model'!$B132)</f>
        <v>Parameter</v>
      </c>
      <c r="BG184" t="str">
        <f ca="1">SUBSTITUTE(BG183,'Formula Name Creation'!$V132,'HB11 Model'!$B132)</f>
        <v>=ROUNDDOWN(C60/C64,0)*C58+C57*C3*C4*ROUNDDOWN(C60/C66,0)+C59+C87*10^6*ROUNDDOWN(C60/C65,0)+C63*C60</v>
      </c>
      <c r="BH184" t="str">
        <f ca="1">SUBSTITUTE(BH183,'Formula Name Creation'!$V132,'HB11 Model'!$B132)</f>
        <v>Parameter</v>
      </c>
      <c r="BI184" t="str">
        <f ca="1">SUBSTITUTE(BI183,'Formula Name Creation'!$V132,'HB11 Model'!$B132)</f>
        <v>=C62*1000*C24</v>
      </c>
      <c r="BJ184" t="str">
        <f ca="1">SUBSTITUTE(BJ183,'Formula Name Creation'!$V132,'HB11 Model'!$B132)</f>
        <v>Parameter</v>
      </c>
      <c r="BK184" t="str">
        <f ca="1">SUBSTITUTE(BK183,'Formula Name Creation'!$V132,'HB11 Model'!$B132)</f>
        <v>Parameter</v>
      </c>
      <c r="BL184" t="str">
        <f ca="1">SUBSTITUTE(BL183,'Formula Name Creation'!$V132,'HB11 Model'!$B132)</f>
        <v>Parameter</v>
      </c>
      <c r="BM184" t="str">
        <f ca="1">SUBSTITUTE(BM183,'Formula Name Creation'!$V132,'HB11 Model'!$B132)</f>
        <v>Parameter</v>
      </c>
      <c r="BN184" t="str">
        <f ca="1">SUBSTITUTE(BN183,'Formula Name Creation'!$V132,'HB11 Model'!$B132)</f>
        <v>Parameter</v>
      </c>
      <c r="BO184" t="str">
        <f ca="1">SUBSTITUTE(BO183,'Formula Name Creation'!$V132,'HB11 Model'!$B132)</f>
        <v>Parameter</v>
      </c>
      <c r="BP184" t="str">
        <f ca="1">SUBSTITUTE(BP183,'Formula Name Creation'!$V132,'HB11 Model'!$B132)</f>
        <v>Parameter</v>
      </c>
      <c r="BQ184" t="str">
        <f ca="1">SUBSTITUTE(BQ183,'Formula Name Creation'!$V132,'HB11 Model'!$B132)</f>
        <v>Parameter</v>
      </c>
      <c r="BR184" t="str">
        <f ca="1">SUBSTITUTE(BR183,'Formula Name Creation'!$V132,'HB11 Model'!$B132)</f>
        <v>Parameter</v>
      </c>
      <c r="BS184" t="str">
        <f ca="1">SUBSTITUTE(BS183,'Formula Name Creation'!$V132,'HB11 Model'!$B132)</f>
        <v>Parameter</v>
      </c>
      <c r="BT184" t="str">
        <f ca="1">SUBSTITUTE(BT183,'Formula Name Creation'!$V132,'HB11 Model'!$B132)</f>
        <v>Parameter</v>
      </c>
      <c r="BU184" t="str">
        <f ca="1">SUBSTITUTE(BU183,'Formula Name Creation'!$V132,'HB11 Model'!$B132)</f>
        <v>=(C67+C68+C69+C70+C71+C72+C74+C73)</v>
      </c>
      <c r="BV184" t="str">
        <f ca="1">SUBSTITUTE(BV183,'Formula Name Creation'!$V132,'HB11 Model'!$B132)</f>
        <v>Parameter</v>
      </c>
      <c r="BW184" t="str">
        <f ca="1">SUBSTITUTE(BW183,'Formula Name Creation'!$V132,'HB11 Model'!$B132)</f>
        <v>Parameter</v>
      </c>
      <c r="BX184" t="str">
        <f ca="1">SUBSTITUTE(BX183,'Formula Name Creation'!$V132,'HB11 Model'!$B132)</f>
        <v>=C77+C75</v>
      </c>
      <c r="BY184" t="str">
        <f ca="1">SUBSTITUTE(BY183,'Formula Name Creation'!$V132,'HB11 Model'!$B132)</f>
        <v>Parameter</v>
      </c>
      <c r="BZ184" t="str">
        <f ca="1">SUBSTITUTE(BZ183,'Formula Name Creation'!$V132,'HB11 Model'!$B132)</f>
        <v>=C79*C75</v>
      </c>
      <c r="CA184" t="str">
        <f ca="1">SUBSTITUTE(CA183,'Formula Name Creation'!$V132,'HB11 Model'!$B132)</f>
        <v>Parameter</v>
      </c>
      <c r="CB184" t="str">
        <f ca="1">SUBSTITUTE(CB183,'Formula Name Creation'!$V132,'HB11 Model'!$B132)</f>
        <v>Parameter</v>
      </c>
      <c r="CC184" t="str">
        <f ca="1">SUBSTITUTE(CC183,'Formula Name Creation'!$V132,'HB11 Model'!$B132)</f>
        <v>Parameter</v>
      </c>
      <c r="CD184" t="str">
        <f ca="1">SUBSTITUTE(CD183,'Formula Name Creation'!$V132,'HB11 Model'!$B132)</f>
        <v>=32*(C9/2605)</v>
      </c>
      <c r="CE184" t="str">
        <f ca="1">SUBSTITUTE(CE183,'Formula Name Creation'!$V132,'HB11 Model'!$B132)</f>
        <v>Parameter</v>
      </c>
      <c r="CF184" t="str">
        <f ca="1">SUBSTITUTE(CF183,'Formula Name Creation'!$V132,'HB11 Model'!$B132)</f>
        <v>Parameter</v>
      </c>
      <c r="CG184" t="str">
        <f ca="1">SUBSTITUTE(CG183,'Formula Name Creation'!$V132,'HB11 Model'!$B132)</f>
        <v>=(C85*C86*C83)/10^6</v>
      </c>
      <c r="CH184" t="str">
        <f ca="1">SUBSTITUTE(CH183,'Formula Name Creation'!$V132,'HB11 Model'!$B132)</f>
        <v>=C9*10^6/C81/C82</v>
      </c>
      <c r="CI184" t="str">
        <f ca="1">SUBSTITUTE(CI183,'Formula Name Creation'!$V132,'HB11 Model'!$B132)</f>
        <v>Parameter</v>
      </c>
      <c r="CJ184" t="str">
        <f ca="1">SUBSTITUTE(CJ183,'Formula Name Creation'!$V132,'HB11 Model'!$B132)</f>
        <v>Parameter</v>
      </c>
      <c r="CK184" t="str">
        <f ca="1">SUBSTITUTE(CK183,'Formula Name Creation'!$V132,'HB11 Model'!$B132)</f>
        <v>Parameter</v>
      </c>
      <c r="CL184" t="str">
        <f ca="1">SUBSTITUTE(CL183,'Formula Name Creation'!$V132,'HB11 Model'!$B132)</f>
        <v>Parameter</v>
      </c>
      <c r="CM184" t="str">
        <f ca="1">SUBSTITUTE(CM183,'Formula Name Creation'!$V132,'HB11 Model'!$B132)</f>
        <v>=C91*C92</v>
      </c>
      <c r="CN184" t="str">
        <f ca="1">SUBSTITUTE(CN183,'Formula Name Creation'!$V132,'HB11 Model'!$B132)</f>
        <v>=C93*7.6*7*52.18</v>
      </c>
      <c r="CO184" t="str">
        <f ca="1">SUBSTITUTE(CO183,'Formula Name Creation'!$V132,'HB11 Model'!$B132)</f>
        <v>Parameter</v>
      </c>
      <c r="CP184" t="str">
        <f ca="1">SUBSTITUTE(CP183,'Formula Name Creation'!$V132,'HB11 Model'!$B132)</f>
        <v>Parameter</v>
      </c>
      <c r="CQ184" t="str">
        <f ca="1">SUBSTITUTE(CQ183,'Formula Name Creation'!$V132,'HB11 Model'!$B132)</f>
        <v>Parameter</v>
      </c>
      <c r="CR184" t="str">
        <f ca="1">SUBSTITUTE(CR183,'Formula Name Creation'!$V132,'HB11 Model'!$B132)</f>
        <v>Parameter</v>
      </c>
      <c r="CS184" t="str">
        <f ca="1">SUBSTITUTE(CS183,'Formula Name Creation'!$V132,'HB11 Model'!$B132)</f>
        <v>Parameter</v>
      </c>
      <c r="CT184" t="str">
        <f ca="1">SUBSTITUTE(CT183,'Formula Name Creation'!$V132,'HB11 Model'!$B132)</f>
        <v>Parameter</v>
      </c>
      <c r="CU184" t="str">
        <f ca="1">SUBSTITUTE(CU183,'Formula Name Creation'!$V132,'HB11 Model'!$B132)</f>
        <v>=PI()*C97*(C96^2-(C96-C98)^2)*C99</v>
      </c>
      <c r="CV184" t="str">
        <f ca="1">SUBSTITUTE(CV183,'Formula Name Creation'!$V132,'HB11 Model'!$B132)</f>
        <v>Parameter</v>
      </c>
      <c r="CW184" t="str">
        <f ca="1">SUBSTITUTE(CW183,'Formula Name Creation'!$V132,'HB11 Model'!$B132)</f>
        <v>=(90.69*C101 + C95 + 13.04*C102*112.32)/10^6</v>
      </c>
      <c r="CX184" t="str">
        <f ca="1">SUBSTITUTE(CX183,'Formula Name Creation'!$V132,'HB11 Model'!$B132)</f>
        <v>0</v>
      </c>
      <c r="CY184" t="str">
        <f ca="1">SUBSTITUTE(CY183,'Formula Name Creation'!$V132,'HB11 Model'!$B132)</f>
        <v>0</v>
      </c>
      <c r="CZ184" t="str">
        <f ca="1">SUBSTITUTE(CZ183,'Formula Name Creation'!$V132,'HB11 Model'!$B132)</f>
        <v>0</v>
      </c>
      <c r="DA184" t="str">
        <f ca="1">SUBSTITUTE(DA183,'Formula Name Creation'!$V132,'HB11 Model'!$B132)</f>
        <v>0</v>
      </c>
      <c r="DB184" t="str">
        <f ca="1">SUBSTITUTE(DB183,'Formula Name Creation'!$V132,'HB11 Model'!$B132)</f>
        <v>0</v>
      </c>
      <c r="DC184" t="str">
        <f ca="1">SUBSTITUTE(DC183,'Formula Name Creation'!$V132,'HB11 Model'!$B132)</f>
        <v>0</v>
      </c>
      <c r="DD184" t="str">
        <f ca="1">SUBSTITUTE(DD183,'Formula Name Creation'!$V132,'HB11 Model'!$B132)</f>
        <v>0</v>
      </c>
      <c r="DE184" t="str">
        <f ca="1">SUBSTITUTE(DE183,'Formula Name Creation'!$V132,'HB11 Model'!$B132)</f>
        <v>0</v>
      </c>
      <c r="DF184" t="str">
        <f ca="1">SUBSTITUTE(DF183,'Formula Name Creation'!$V132,'HB11 Model'!$B132)</f>
        <v>0</v>
      </c>
      <c r="DG184" t="str">
        <f ca="1">SUBSTITUTE(DG183,'Formula Name Creation'!$V132,'HB11 Model'!$B132)</f>
        <v>0</v>
      </c>
      <c r="DH184" t="str">
        <f ca="1">SUBSTITUTE(DH183,'Formula Name Creation'!$V132,'HB11 Model'!$B132)</f>
        <v>0</v>
      </c>
      <c r="DI184" t="str">
        <f ca="1">SUBSTITUTE(DI183,'Formula Name Creation'!$V132,'HB11 Model'!$B132)</f>
        <v>0</v>
      </c>
      <c r="DJ184" t="str">
        <f ca="1">SUBSTITUTE(DJ183,'Formula Name Creation'!$V132,'HB11 Model'!$B132)</f>
        <v>0</v>
      </c>
      <c r="DK184" t="str">
        <f ca="1">SUBSTITUTE(DK183,'Formula Name Creation'!$V132,'HB11 Model'!$B132)</f>
        <v>0</v>
      </c>
      <c r="DL184" t="str">
        <f ca="1">SUBSTITUTE(DL183,'Formula Name Creation'!$V132,'HB11 Model'!$B132)</f>
        <v>0</v>
      </c>
      <c r="DM184" t="str">
        <f ca="1">SUBSTITUTE(DM183,'Formula Name Creation'!$V132,'HB11 Model'!$B132)</f>
        <v>0</v>
      </c>
      <c r="DN184" t="str">
        <f ca="1">SUBSTITUTE(DN183,'Formula Name Creation'!$V132,'HB11 Model'!$B132)</f>
        <v>0</v>
      </c>
      <c r="DO184" t="str">
        <f ca="1">SUBSTITUTE(DO183,'Formula Name Creation'!$V132,'HB11 Model'!$B132)</f>
        <v>0</v>
      </c>
      <c r="DP184" t="str">
        <f ca="1">SUBSTITUTE(DP183,'Formula Name Creation'!$V132,'HB11 Model'!$B132)</f>
        <v>0</v>
      </c>
      <c r="DQ184" t="str">
        <f ca="1">SUBSTITUTE(DQ183,'Formula Name Creation'!$V132,'HB11 Model'!$B132)</f>
        <v>0</v>
      </c>
      <c r="DR184" t="str">
        <f ca="1">SUBSTITUTE(DR183,'Formula Name Creation'!$V132,'HB11 Model'!$B132)</f>
        <v>0</v>
      </c>
      <c r="DS184" t="str">
        <f ca="1">SUBSTITUTE(DS183,'Formula Name Creation'!$V132,'HB11 Model'!$B132)</f>
        <v>0</v>
      </c>
      <c r="DT184" t="str">
        <f ca="1">SUBSTITUTE(DT183,'Formula Name Creation'!$V132,'HB11 Model'!$B132)</f>
        <v>0</v>
      </c>
      <c r="DU184" t="str">
        <f ca="1">SUBSTITUTE(DU183,'Formula Name Creation'!$V132,'HB11 Model'!$B132)</f>
        <v>0</v>
      </c>
      <c r="DV184" t="str">
        <f ca="1">SUBSTITUTE(DV183,'Formula Name Creation'!$V132,'HB11 Model'!$B132)</f>
        <v>0</v>
      </c>
      <c r="DW184" t="str">
        <f ca="1">SUBSTITUTE(DW183,'Formula Name Creation'!$V132,'HB11 Model'!$B132)</f>
        <v>0</v>
      </c>
      <c r="DX184" t="str">
        <f ca="1">SUBSTITUTE(DX183,'Formula Name Creation'!$V132,'HB11 Model'!$B132)</f>
        <v>0</v>
      </c>
      <c r="DY184" t="str">
        <f ca="1">SUBSTITUTE(DY183,'Formula Name Creation'!$V132,'HB11 Model'!$B132)</f>
        <v>0</v>
      </c>
      <c r="DZ184" t="str">
        <f ca="1">SUBSTITUTE(DZ183,'Formula Name Creation'!$V132,'HB11 Model'!$B132)</f>
        <v>0</v>
      </c>
      <c r="EA184" t="str">
        <f ca="1">SUBSTITUTE(EA183,'Formula Name Creation'!$V132,'HB11 Model'!$B132)</f>
        <v>0</v>
      </c>
      <c r="EB184" t="str">
        <f ca="1">SUBSTITUTE(EB183,'Formula Name Creation'!$V132,'HB11 Model'!$B132)</f>
        <v>0</v>
      </c>
      <c r="EC184" t="str">
        <f ca="1">SUBSTITUTE(EC183,'Formula Name Creation'!$V132,'HB11 Model'!$B132)</f>
        <v>0</v>
      </c>
      <c r="ED184" t="str">
        <f ca="1">SUBSTITUTE(ED183,'Formula Name Creation'!$V132,'HB11 Model'!$B132)</f>
        <v>0</v>
      </c>
      <c r="EE184" t="str">
        <f ca="1">SUBSTITUTE(EE183,'Formula Name Creation'!$V132,'HB11 Model'!$B132)</f>
        <v>0</v>
      </c>
      <c r="EF184" t="str">
        <f ca="1">SUBSTITUTE(EF183,'Formula Name Creation'!$V132,'HB11 Model'!$B132)</f>
        <v>0</v>
      </c>
      <c r="EG184" t="str">
        <f ca="1">SUBSTITUTE(EG183,'Formula Name Creation'!$V132,'HB11 Model'!$B132)</f>
        <v>0</v>
      </c>
      <c r="EH184" t="str">
        <f ca="1">SUBSTITUTE(EH183,'Formula Name Creation'!$V132,'HB11 Model'!$B132)</f>
        <v>0</v>
      </c>
      <c r="EI184" t="str">
        <f ca="1">SUBSTITUTE(EI183,'Formula Name Creation'!$V132,'HB11 Model'!$B132)</f>
        <v>0</v>
      </c>
      <c r="EJ184" t="str">
        <f ca="1">SUBSTITUTE(EJ183,'Formula Name Creation'!$V132,'HB11 Model'!$B132)</f>
        <v>0</v>
      </c>
      <c r="EK184" t="str">
        <f ca="1">SUBSTITUTE(EK183,'Formula Name Creation'!$V132,'HB11 Model'!$B132)</f>
        <v>0</v>
      </c>
      <c r="EL184" t="str">
        <f ca="1">SUBSTITUTE(EL183,'Formula Name Creation'!$V132,'HB11 Model'!$B132)</f>
        <v>0</v>
      </c>
      <c r="EM184" t="str">
        <f ca="1">SUBSTITUTE(EM183,'Formula Name Creation'!$V132,'HB11 Model'!$B132)</f>
        <v>0</v>
      </c>
      <c r="EN184" t="str">
        <f ca="1">SUBSTITUTE(EN183,'Formula Name Creation'!$V132,'HB11 Model'!$B132)</f>
        <v>0</v>
      </c>
      <c r="EO184" t="str">
        <f ca="1">SUBSTITUTE(EO183,'Formula Name Creation'!$V132,'HB11 Model'!$B132)</f>
        <v>0</v>
      </c>
      <c r="EP184" t="str">
        <f ca="1">SUBSTITUTE(EP183,'Formula Name Creation'!$V132,'HB11 Model'!$B132)</f>
        <v>0</v>
      </c>
      <c r="EQ184" t="str">
        <f ca="1">SUBSTITUTE(EQ183,'Formula Name Creation'!$V132,'HB11 Model'!$B132)</f>
        <v>0</v>
      </c>
      <c r="ER184" t="str">
        <f ca="1">SUBSTITUTE(ER183,'Formula Name Creation'!$V132,'HB11 Model'!$B132)</f>
        <v>0</v>
      </c>
      <c r="ES184" t="str">
        <f ca="1">SUBSTITUTE(ES183,'Formula Name Creation'!$V132,'HB11 Model'!$B132)</f>
        <v>0</v>
      </c>
      <c r="ET184" t="str">
        <f ca="1">SUBSTITUTE(ET183,'Formula Name Creation'!$V132,'HB11 Model'!$B132)</f>
        <v>0</v>
      </c>
      <c r="EU184">
        <v>130</v>
      </c>
    </row>
    <row r="185" spans="1:151" x14ac:dyDescent="0.25">
      <c r="A185" t="str">
        <f ca="1">SUBSTITUTE(A184,'Formula Name Creation'!$V131,'HB11 Model'!$B131)</f>
        <v>Parameter</v>
      </c>
      <c r="B185" t="str">
        <f ca="1">SUBSTITUTE(B184,'Formula Name Creation'!$V131,'HB11 Model'!$B131)</f>
        <v>Parameter</v>
      </c>
      <c r="C185" t="str">
        <f ca="1">SUBSTITUTE(C184,'Formula Name Creation'!$V131,'HB11 Model'!$B131)</f>
        <v>=(1400*C22*1000)/10^6</v>
      </c>
      <c r="D185" t="str">
        <f ca="1">SUBSTITUTE(D184,'Formula Name Creation'!$V131,'HB11 Model'!$B131)</f>
        <v>Parameter</v>
      </c>
      <c r="E185" t="str">
        <f ca="1">SUBSTITUTE(E184,'Formula Name Creation'!$V131,'HB11 Model'!$B131)</f>
        <v>=C3*C4</v>
      </c>
      <c r="F185" t="str">
        <f ca="1">SUBSTITUTE(F184,'Formula Name Creation'!$V131,'HB11 Model'!$B131)</f>
        <v>=C7/(C6)</v>
      </c>
      <c r="G185" t="str">
        <f ca="1">SUBSTITUTE(G184,'Formula Name Creation'!$V131,'HB11 Model'!$B131)</f>
        <v>=IF(C36=0,C7*C10,C7*C10*C13)</v>
      </c>
      <c r="H185" t="str">
        <f ca="1">SUBSTITUTE(H184,'Formula Name Creation'!$V131,'HB11 Model'!$B131)</f>
        <v>Parameter</v>
      </c>
      <c r="I185" t="str">
        <f ca="1">SUBSTITUTE(I184,'Formula Name Creation'!$V131,'HB11 Model'!$B131)</f>
        <v>Parameter</v>
      </c>
      <c r="J185" t="str">
        <f ca="1">SUBSTITUTE(J184,'Formula Name Creation'!$V131,'HB11 Model'!$B131)</f>
        <v>Parameter</v>
      </c>
      <c r="K185" t="str">
        <f ca="1">SUBSTITUTE(K184,'Formula Name Creation'!$V131,'HB11 Model'!$B131)</f>
        <v>Parameter</v>
      </c>
      <c r="L185" t="str">
        <f ca="1">SUBSTITUTE(L184,'Formula Name Creation'!$V131,'HB11 Model'!$B131)</f>
        <v>Parameter</v>
      </c>
      <c r="M185" t="str">
        <f ca="1">SUBSTITUTE(M184,'Formula Name Creation'!$V131,'HB11 Model'!$B131)</f>
        <v>=C16/C8</v>
      </c>
      <c r="N185" t="str">
        <f ca="1">SUBSTITUTE(N184,'Formula Name Creation'!$V131,'HB11 Model'!$B131)</f>
        <v>=C9*C17</v>
      </c>
      <c r="O185" t="str">
        <f ca="1">SUBSTITUTE(O184,'Formula Name Creation'!$V131,'HB11 Model'!$B131)</f>
        <v>Parameter</v>
      </c>
      <c r="P185" t="str">
        <f ca="1">SUBSTITUTE(P184,'Formula Name Creation'!$V131,'HB11 Model'!$B131)</f>
        <v>Parameter</v>
      </c>
      <c r="Q185" t="str">
        <f ca="1">SUBSTITUTE(Q184,'Formula Name Creation'!$V131,'HB11 Model'!$B131)</f>
        <v>Parameter</v>
      </c>
      <c r="R185" t="str">
        <f ca="1">SUBSTITUTE(R184,'Formula Name Creation'!$V131,'HB11 Model'!$B131)</f>
        <v>=C8+C84+C100</v>
      </c>
      <c r="S185" t="str">
        <f ca="1">SUBSTITUTE(S184,'Formula Name Creation'!$V131,'HB11 Model'!$B131)</f>
        <v>=C20*C19</v>
      </c>
      <c r="T185" t="str">
        <f ca="1">SUBSTITUTE(T184,'Formula Name Creation'!$V131,'HB11 Model'!$B131)</f>
        <v>=C16-C20</v>
      </c>
      <c r="U185" t="str">
        <f ca="1">SUBSTITUTE(U184,'Formula Name Creation'!$V131,'HB11 Model'!$B131)</f>
        <v>=365*24*C14</v>
      </c>
      <c r="V185" t="str">
        <f ca="1">SUBSTITUTE(V184,'Formula Name Creation'!$V131,'HB11 Model'!$B131)</f>
        <v>=C22*C23</v>
      </c>
      <c r="W185" t="str">
        <f ca="1">SUBSTITUTE(W184,'Formula Name Creation'!$V131,'HB11 Model'!$B131)</f>
        <v>=C26/(1-C27)</v>
      </c>
      <c r="X185" t="str">
        <f ca="1">SUBSTITUTE(X184,'Formula Name Creation'!$V131,'HB11 Model'!$B131)</f>
        <v>=C4*C14*365*24*3600</v>
      </c>
      <c r="Y185" t="str">
        <f ca="1">SUBSTITUTE(Y184,'Formula Name Creation'!$V131,'HB11 Model'!$B131)</f>
        <v>Parameter</v>
      </c>
      <c r="Z185" t="str">
        <f ca="1">SUBSTITUTE(Z184,'Formula Name Creation'!$V131,'HB11 Model'!$B131)</f>
        <v>=C29+C37+C40+C48</v>
      </c>
      <c r="AA185" t="str">
        <f ca="1">SUBSTITUTE(AA184,'Formula Name Creation'!$V131,'HB11 Model'!$B131)</f>
        <v>=C30*(C33*C34)/(1000)+C35</v>
      </c>
      <c r="AB185" t="str">
        <f ca="1">SUBSTITUTE(AB184,'Formula Name Creation'!$V131,'HB11 Model'!$B131)</f>
        <v>Parameter</v>
      </c>
      <c r="AC185" t="str">
        <f ca="1">SUBSTITUTE(AC184,'Formula Name Creation'!$V131,'HB11 Model'!$B131)</f>
        <v>Parameter</v>
      </c>
      <c r="AD185" t="str">
        <f ca="1">SUBSTITUTE(AD184,'Formula Name Creation'!$V131,'HB11 Model'!$B131)</f>
        <v>Parameter</v>
      </c>
      <c r="AE185" t="str">
        <f ca="1">SUBSTITUTE(AE184,'Formula Name Creation'!$V131,'HB11 Model'!$B131)</f>
        <v>Parameter</v>
      </c>
      <c r="AF185" t="str">
        <f ca="1">SUBSTITUTE(AF184,'Formula Name Creation'!$V131,'HB11 Model'!$B131)</f>
        <v>Parameter</v>
      </c>
      <c r="AG185" t="str">
        <f ca="1">SUBSTITUTE(AG184,'Formula Name Creation'!$V131,'HB11 Model'!$B131)</f>
        <v>Parameter</v>
      </c>
      <c r="AH185" t="str">
        <f ca="1">SUBSTITUTE(AH184,'Formula Name Creation'!$V131,'HB11 Model'!$B131)</f>
        <v>Parameter</v>
      </c>
      <c r="AI185" t="str">
        <f ca="1">SUBSTITUTE(AI184,'Formula Name Creation'!$V131,'HB11 Model'!$B131)</f>
        <v>=C36*(C38)</v>
      </c>
      <c r="AJ185" t="str">
        <f ca="1">SUBSTITUTE(AJ184,'Formula Name Creation'!$V131,'HB11 Model'!$B131)</f>
        <v>Parameter</v>
      </c>
      <c r="AK185" t="str">
        <f ca="1">SUBSTITUTE(AK184,'Formula Name Creation'!$V131,'HB11 Model'!$B131)</f>
        <v>Parameter</v>
      </c>
      <c r="AL185" t="str">
        <f ca="1">SUBSTITUTE(AL184,'Formula Name Creation'!$V131,'HB11 Model'!$B131)</f>
        <v>=C39*(C41+C42)</v>
      </c>
      <c r="AM185" t="str">
        <f ca="1">SUBSTITUTE(AM184,'Formula Name Creation'!$V131,'HB11 Model'!$B131)</f>
        <v>=0.04+(C31*C32)/(1000)</v>
      </c>
      <c r="AN185" t="str">
        <f ca="1">SUBSTITUTE(AN184,'Formula Name Creation'!$V131,'HB11 Model'!$B131)</f>
        <v>Parameter</v>
      </c>
      <c r="AO185" t="str">
        <f ca="1">SUBSTITUTE(AO184,'Formula Name Creation'!$V131,'HB11 Model'!$B131)</f>
        <v>Parameter</v>
      </c>
      <c r="AP185" t="str">
        <f ca="1">SUBSTITUTE(AP184,'Formula Name Creation'!$V131,'HB11 Model'!$B131)</f>
        <v>Parameter</v>
      </c>
      <c r="AQ185" t="str">
        <f ca="1">SUBSTITUTE(AQ184,'Formula Name Creation'!$V131,'HB11 Model'!$B131)</f>
        <v>Parameter</v>
      </c>
      <c r="AR185" t="e">
        <f ca="1">SUBSTITUTE(AR184,'Formula Name Creation'!$V131,'HB11 Model'!$B131)</f>
        <v>#N/A</v>
      </c>
      <c r="AS185" t="str">
        <f ca="1">SUBSTITUTE(AS184,'Formula Name Creation'!$V131,'HB11 Model'!$B131)</f>
        <v>=C45+C25*(C28)</v>
      </c>
      <c r="AT185" t="str">
        <f ca="1">SUBSTITUTE(AT184,'Formula Name Creation'!$V131,'HB11 Model'!$B131)</f>
        <v>Parameter</v>
      </c>
      <c r="AU185" t="str">
        <f ca="1">SUBSTITUTE(AU184,'Formula Name Creation'!$V131,'HB11 Model'!$B131)</f>
        <v>Parameter</v>
      </c>
      <c r="AV185" t="str">
        <f ca="1">SUBSTITUTE(AV184,'Formula Name Creation'!$V131,'HB11 Model'!$B131)</f>
        <v>Parameter</v>
      </c>
      <c r="AW185" t="str">
        <f ca="1">SUBSTITUTE(AW184,'Formula Name Creation'!$V131,'HB11 Model'!$B131)</f>
        <v>Parameter</v>
      </c>
      <c r="AX185" t="str">
        <f ca="1">SUBSTITUTE(AX184,'Formula Name Creation'!$V131,'HB11 Model'!$B131)</f>
        <v>Parameter</v>
      </c>
      <c r="AY185" t="str">
        <f ca="1">SUBSTITUTE(AY184,'Formula Name Creation'!$V131,'HB11 Model'!$B131)</f>
        <v>Parameter</v>
      </c>
      <c r="AZ185" t="str">
        <f ca="1">SUBSTITUTE(AZ184,'Formula Name Creation'!$V131,'HB11 Model'!$B131)</f>
        <v>Parameter</v>
      </c>
      <c r="BA185" t="str">
        <f ca="1">SUBSTITUTE(BA184,'Formula Name Creation'!$V131,'HB11 Model'!$B131)</f>
        <v>=(C54+C53)/10^6</v>
      </c>
      <c r="BB185" t="str">
        <f ca="1">SUBSTITUTE(BB184,'Formula Name Creation'!$V131,'HB11 Model'!$B131)</f>
        <v>=C4*((C14*24)*3600)*C51</v>
      </c>
      <c r="BC185" t="str">
        <f ca="1">SUBSTITUTE(BC184,'Formula Name Creation'!$V131,'HB11 Model'!$B131)</f>
        <v>Parameter</v>
      </c>
      <c r="BD185" t="str">
        <f ca="1">SUBSTITUTE(BD184,'Formula Name Creation'!$V131,'HB11 Model'!$B131)</f>
        <v>Parameter</v>
      </c>
      <c r="BE185" t="str">
        <f ca="1">SUBSTITUTE(BE184,'Formula Name Creation'!$V131,'HB11 Model'!$B131)</f>
        <v>Parameter</v>
      </c>
      <c r="BF185" t="str">
        <f ca="1">SUBSTITUTE(BF184,'Formula Name Creation'!$V131,'HB11 Model'!$B131)</f>
        <v>Parameter</v>
      </c>
      <c r="BG185" t="str">
        <f ca="1">SUBSTITUTE(BG184,'Formula Name Creation'!$V131,'HB11 Model'!$B131)</f>
        <v>=ROUNDDOWN(C60/C64,0)*C58+C57*C3*C4*ROUNDDOWN(C60/C66,0)+C59+C87*10^6*ROUNDDOWN(C60/C65,0)+C63*C60</v>
      </c>
      <c r="BH185" t="str">
        <f ca="1">SUBSTITUTE(BH184,'Formula Name Creation'!$V131,'HB11 Model'!$B131)</f>
        <v>Parameter</v>
      </c>
      <c r="BI185" t="str">
        <f ca="1">SUBSTITUTE(BI184,'Formula Name Creation'!$V131,'HB11 Model'!$B131)</f>
        <v>=C62*1000*C24</v>
      </c>
      <c r="BJ185" t="str">
        <f ca="1">SUBSTITUTE(BJ184,'Formula Name Creation'!$V131,'HB11 Model'!$B131)</f>
        <v>Parameter</v>
      </c>
      <c r="BK185" t="str">
        <f ca="1">SUBSTITUTE(BK184,'Formula Name Creation'!$V131,'HB11 Model'!$B131)</f>
        <v>Parameter</v>
      </c>
      <c r="BL185" t="str">
        <f ca="1">SUBSTITUTE(BL184,'Formula Name Creation'!$V131,'HB11 Model'!$B131)</f>
        <v>Parameter</v>
      </c>
      <c r="BM185" t="str">
        <f ca="1">SUBSTITUTE(BM184,'Formula Name Creation'!$V131,'HB11 Model'!$B131)</f>
        <v>Parameter</v>
      </c>
      <c r="BN185" t="str">
        <f ca="1">SUBSTITUTE(BN184,'Formula Name Creation'!$V131,'HB11 Model'!$B131)</f>
        <v>Parameter</v>
      </c>
      <c r="BO185" t="str">
        <f ca="1">SUBSTITUTE(BO184,'Formula Name Creation'!$V131,'HB11 Model'!$B131)</f>
        <v>Parameter</v>
      </c>
      <c r="BP185" t="str">
        <f ca="1">SUBSTITUTE(BP184,'Formula Name Creation'!$V131,'HB11 Model'!$B131)</f>
        <v>Parameter</v>
      </c>
      <c r="BQ185" t="str">
        <f ca="1">SUBSTITUTE(BQ184,'Formula Name Creation'!$V131,'HB11 Model'!$B131)</f>
        <v>Parameter</v>
      </c>
      <c r="BR185" t="str">
        <f ca="1">SUBSTITUTE(BR184,'Formula Name Creation'!$V131,'HB11 Model'!$B131)</f>
        <v>Parameter</v>
      </c>
      <c r="BS185" t="str">
        <f ca="1">SUBSTITUTE(BS184,'Formula Name Creation'!$V131,'HB11 Model'!$B131)</f>
        <v>Parameter</v>
      </c>
      <c r="BT185" t="str">
        <f ca="1">SUBSTITUTE(BT184,'Formula Name Creation'!$V131,'HB11 Model'!$B131)</f>
        <v>Parameter</v>
      </c>
      <c r="BU185" t="str">
        <f ca="1">SUBSTITUTE(BU184,'Formula Name Creation'!$V131,'HB11 Model'!$B131)</f>
        <v>=(C67+C68+C69+C70+C71+C72+C74+C73)</v>
      </c>
      <c r="BV185" t="str">
        <f ca="1">SUBSTITUTE(BV184,'Formula Name Creation'!$V131,'HB11 Model'!$B131)</f>
        <v>Parameter</v>
      </c>
      <c r="BW185" t="str">
        <f ca="1">SUBSTITUTE(BW184,'Formula Name Creation'!$V131,'HB11 Model'!$B131)</f>
        <v>Parameter</v>
      </c>
      <c r="BX185" t="str">
        <f ca="1">SUBSTITUTE(BX184,'Formula Name Creation'!$V131,'HB11 Model'!$B131)</f>
        <v>=C77+C75</v>
      </c>
      <c r="BY185" t="str">
        <f ca="1">SUBSTITUTE(BY184,'Formula Name Creation'!$V131,'HB11 Model'!$B131)</f>
        <v>Parameter</v>
      </c>
      <c r="BZ185" t="str">
        <f ca="1">SUBSTITUTE(BZ184,'Formula Name Creation'!$V131,'HB11 Model'!$B131)</f>
        <v>=C79*C75</v>
      </c>
      <c r="CA185" t="str">
        <f ca="1">SUBSTITUTE(CA184,'Formula Name Creation'!$V131,'HB11 Model'!$B131)</f>
        <v>Parameter</v>
      </c>
      <c r="CB185" t="str">
        <f ca="1">SUBSTITUTE(CB184,'Formula Name Creation'!$V131,'HB11 Model'!$B131)</f>
        <v>Parameter</v>
      </c>
      <c r="CC185" t="str">
        <f ca="1">SUBSTITUTE(CC184,'Formula Name Creation'!$V131,'HB11 Model'!$B131)</f>
        <v>Parameter</v>
      </c>
      <c r="CD185" t="str">
        <f ca="1">SUBSTITUTE(CD184,'Formula Name Creation'!$V131,'HB11 Model'!$B131)</f>
        <v>=32*(C9/2605)</v>
      </c>
      <c r="CE185" t="str">
        <f ca="1">SUBSTITUTE(CE184,'Formula Name Creation'!$V131,'HB11 Model'!$B131)</f>
        <v>Parameter</v>
      </c>
      <c r="CF185" t="str">
        <f ca="1">SUBSTITUTE(CF184,'Formula Name Creation'!$V131,'HB11 Model'!$B131)</f>
        <v>Parameter</v>
      </c>
      <c r="CG185" t="str">
        <f ca="1">SUBSTITUTE(CG184,'Formula Name Creation'!$V131,'HB11 Model'!$B131)</f>
        <v>=(C85*C86*C83)/10^6</v>
      </c>
      <c r="CH185" t="str">
        <f ca="1">SUBSTITUTE(CH184,'Formula Name Creation'!$V131,'HB11 Model'!$B131)</f>
        <v>=C9*10^6/C81/C82</v>
      </c>
      <c r="CI185" t="str">
        <f ca="1">SUBSTITUTE(CI184,'Formula Name Creation'!$V131,'HB11 Model'!$B131)</f>
        <v>Parameter</v>
      </c>
      <c r="CJ185" t="str">
        <f ca="1">SUBSTITUTE(CJ184,'Formula Name Creation'!$V131,'HB11 Model'!$B131)</f>
        <v>Parameter</v>
      </c>
      <c r="CK185" t="str">
        <f ca="1">SUBSTITUTE(CK184,'Formula Name Creation'!$V131,'HB11 Model'!$B131)</f>
        <v>Parameter</v>
      </c>
      <c r="CL185" t="str">
        <f ca="1">SUBSTITUTE(CL184,'Formula Name Creation'!$V131,'HB11 Model'!$B131)</f>
        <v>Parameter</v>
      </c>
      <c r="CM185" t="str">
        <f ca="1">SUBSTITUTE(CM184,'Formula Name Creation'!$V131,'HB11 Model'!$B131)</f>
        <v>=C91*C92</v>
      </c>
      <c r="CN185" t="str">
        <f ca="1">SUBSTITUTE(CN184,'Formula Name Creation'!$V131,'HB11 Model'!$B131)</f>
        <v>=C93*7.6*7*52.18</v>
      </c>
      <c r="CO185" t="str">
        <f ca="1">SUBSTITUTE(CO184,'Formula Name Creation'!$V131,'HB11 Model'!$B131)</f>
        <v>Parameter</v>
      </c>
      <c r="CP185" t="str">
        <f ca="1">SUBSTITUTE(CP184,'Formula Name Creation'!$V131,'HB11 Model'!$B131)</f>
        <v>Parameter</v>
      </c>
      <c r="CQ185" t="str">
        <f ca="1">SUBSTITUTE(CQ184,'Formula Name Creation'!$V131,'HB11 Model'!$B131)</f>
        <v>Parameter</v>
      </c>
      <c r="CR185" t="str">
        <f ca="1">SUBSTITUTE(CR184,'Formula Name Creation'!$V131,'HB11 Model'!$B131)</f>
        <v>Parameter</v>
      </c>
      <c r="CS185" t="str">
        <f ca="1">SUBSTITUTE(CS184,'Formula Name Creation'!$V131,'HB11 Model'!$B131)</f>
        <v>Parameter</v>
      </c>
      <c r="CT185" t="str">
        <f ca="1">SUBSTITUTE(CT184,'Formula Name Creation'!$V131,'HB11 Model'!$B131)</f>
        <v>Parameter</v>
      </c>
      <c r="CU185" t="str">
        <f ca="1">SUBSTITUTE(CU184,'Formula Name Creation'!$V131,'HB11 Model'!$B131)</f>
        <v>=PI()*C97*(C96^2-(C96-C98)^2)*C99</v>
      </c>
      <c r="CV185" t="str">
        <f ca="1">SUBSTITUTE(CV184,'Formula Name Creation'!$V131,'HB11 Model'!$B131)</f>
        <v>Parameter</v>
      </c>
      <c r="CW185" t="str">
        <f ca="1">SUBSTITUTE(CW184,'Formula Name Creation'!$V131,'HB11 Model'!$B131)</f>
        <v>=(90.69*C101 + C95 + 13.04*C102*112.32)/10^6</v>
      </c>
      <c r="CX185" t="str">
        <f ca="1">SUBSTITUTE(CX184,'Formula Name Creation'!$V131,'HB11 Model'!$B131)</f>
        <v>0</v>
      </c>
      <c r="CY185" t="str">
        <f ca="1">SUBSTITUTE(CY184,'Formula Name Creation'!$V131,'HB11 Model'!$B131)</f>
        <v>0</v>
      </c>
      <c r="CZ185" t="str">
        <f ca="1">SUBSTITUTE(CZ184,'Formula Name Creation'!$V131,'HB11 Model'!$B131)</f>
        <v>0</v>
      </c>
      <c r="DA185" t="str">
        <f ca="1">SUBSTITUTE(DA184,'Formula Name Creation'!$V131,'HB11 Model'!$B131)</f>
        <v>0</v>
      </c>
      <c r="DB185" t="str">
        <f ca="1">SUBSTITUTE(DB184,'Formula Name Creation'!$V131,'HB11 Model'!$B131)</f>
        <v>0</v>
      </c>
      <c r="DC185" t="str">
        <f ca="1">SUBSTITUTE(DC184,'Formula Name Creation'!$V131,'HB11 Model'!$B131)</f>
        <v>0</v>
      </c>
      <c r="DD185" t="str">
        <f ca="1">SUBSTITUTE(DD184,'Formula Name Creation'!$V131,'HB11 Model'!$B131)</f>
        <v>0</v>
      </c>
      <c r="DE185" t="str">
        <f ca="1">SUBSTITUTE(DE184,'Formula Name Creation'!$V131,'HB11 Model'!$B131)</f>
        <v>0</v>
      </c>
      <c r="DF185" t="str">
        <f ca="1">SUBSTITUTE(DF184,'Formula Name Creation'!$V131,'HB11 Model'!$B131)</f>
        <v>0</v>
      </c>
      <c r="DG185" t="str">
        <f ca="1">SUBSTITUTE(DG184,'Formula Name Creation'!$V131,'HB11 Model'!$B131)</f>
        <v>0</v>
      </c>
      <c r="DH185" t="str">
        <f ca="1">SUBSTITUTE(DH184,'Formula Name Creation'!$V131,'HB11 Model'!$B131)</f>
        <v>0</v>
      </c>
      <c r="DI185" t="str">
        <f ca="1">SUBSTITUTE(DI184,'Formula Name Creation'!$V131,'HB11 Model'!$B131)</f>
        <v>0</v>
      </c>
      <c r="DJ185" t="str">
        <f ca="1">SUBSTITUTE(DJ184,'Formula Name Creation'!$V131,'HB11 Model'!$B131)</f>
        <v>0</v>
      </c>
      <c r="DK185" t="str">
        <f ca="1">SUBSTITUTE(DK184,'Formula Name Creation'!$V131,'HB11 Model'!$B131)</f>
        <v>0</v>
      </c>
      <c r="DL185" t="str">
        <f ca="1">SUBSTITUTE(DL184,'Formula Name Creation'!$V131,'HB11 Model'!$B131)</f>
        <v>0</v>
      </c>
      <c r="DM185" t="str">
        <f ca="1">SUBSTITUTE(DM184,'Formula Name Creation'!$V131,'HB11 Model'!$B131)</f>
        <v>0</v>
      </c>
      <c r="DN185" t="str">
        <f ca="1">SUBSTITUTE(DN184,'Formula Name Creation'!$V131,'HB11 Model'!$B131)</f>
        <v>0</v>
      </c>
      <c r="DO185" t="str">
        <f ca="1">SUBSTITUTE(DO184,'Formula Name Creation'!$V131,'HB11 Model'!$B131)</f>
        <v>0</v>
      </c>
      <c r="DP185" t="str">
        <f ca="1">SUBSTITUTE(DP184,'Formula Name Creation'!$V131,'HB11 Model'!$B131)</f>
        <v>0</v>
      </c>
      <c r="DQ185" t="str">
        <f ca="1">SUBSTITUTE(DQ184,'Formula Name Creation'!$V131,'HB11 Model'!$B131)</f>
        <v>0</v>
      </c>
      <c r="DR185" t="str">
        <f ca="1">SUBSTITUTE(DR184,'Formula Name Creation'!$V131,'HB11 Model'!$B131)</f>
        <v>0</v>
      </c>
      <c r="DS185" t="str">
        <f ca="1">SUBSTITUTE(DS184,'Formula Name Creation'!$V131,'HB11 Model'!$B131)</f>
        <v>0</v>
      </c>
      <c r="DT185" t="str">
        <f ca="1">SUBSTITUTE(DT184,'Formula Name Creation'!$V131,'HB11 Model'!$B131)</f>
        <v>0</v>
      </c>
      <c r="DU185" t="str">
        <f ca="1">SUBSTITUTE(DU184,'Formula Name Creation'!$V131,'HB11 Model'!$B131)</f>
        <v>0</v>
      </c>
      <c r="DV185" t="str">
        <f ca="1">SUBSTITUTE(DV184,'Formula Name Creation'!$V131,'HB11 Model'!$B131)</f>
        <v>0</v>
      </c>
      <c r="DW185" t="str">
        <f ca="1">SUBSTITUTE(DW184,'Formula Name Creation'!$V131,'HB11 Model'!$B131)</f>
        <v>0</v>
      </c>
      <c r="DX185" t="str">
        <f ca="1">SUBSTITUTE(DX184,'Formula Name Creation'!$V131,'HB11 Model'!$B131)</f>
        <v>0</v>
      </c>
      <c r="DY185" t="str">
        <f ca="1">SUBSTITUTE(DY184,'Formula Name Creation'!$V131,'HB11 Model'!$B131)</f>
        <v>0</v>
      </c>
      <c r="DZ185" t="str">
        <f ca="1">SUBSTITUTE(DZ184,'Formula Name Creation'!$V131,'HB11 Model'!$B131)</f>
        <v>0</v>
      </c>
      <c r="EA185" t="str">
        <f ca="1">SUBSTITUTE(EA184,'Formula Name Creation'!$V131,'HB11 Model'!$B131)</f>
        <v>0</v>
      </c>
      <c r="EB185" t="str">
        <f ca="1">SUBSTITUTE(EB184,'Formula Name Creation'!$V131,'HB11 Model'!$B131)</f>
        <v>0</v>
      </c>
      <c r="EC185" t="str">
        <f ca="1">SUBSTITUTE(EC184,'Formula Name Creation'!$V131,'HB11 Model'!$B131)</f>
        <v>0</v>
      </c>
      <c r="ED185" t="str">
        <f ca="1">SUBSTITUTE(ED184,'Formula Name Creation'!$V131,'HB11 Model'!$B131)</f>
        <v>0</v>
      </c>
      <c r="EE185" t="str">
        <f ca="1">SUBSTITUTE(EE184,'Formula Name Creation'!$V131,'HB11 Model'!$B131)</f>
        <v>0</v>
      </c>
      <c r="EF185" t="str">
        <f ca="1">SUBSTITUTE(EF184,'Formula Name Creation'!$V131,'HB11 Model'!$B131)</f>
        <v>0</v>
      </c>
      <c r="EG185" t="str">
        <f ca="1">SUBSTITUTE(EG184,'Formula Name Creation'!$V131,'HB11 Model'!$B131)</f>
        <v>0</v>
      </c>
      <c r="EH185" t="str">
        <f ca="1">SUBSTITUTE(EH184,'Formula Name Creation'!$V131,'HB11 Model'!$B131)</f>
        <v>0</v>
      </c>
      <c r="EI185" t="str">
        <f ca="1">SUBSTITUTE(EI184,'Formula Name Creation'!$V131,'HB11 Model'!$B131)</f>
        <v>0</v>
      </c>
      <c r="EJ185" t="str">
        <f ca="1">SUBSTITUTE(EJ184,'Formula Name Creation'!$V131,'HB11 Model'!$B131)</f>
        <v>0</v>
      </c>
      <c r="EK185" t="str">
        <f ca="1">SUBSTITUTE(EK184,'Formula Name Creation'!$V131,'HB11 Model'!$B131)</f>
        <v>0</v>
      </c>
      <c r="EL185" t="str">
        <f ca="1">SUBSTITUTE(EL184,'Formula Name Creation'!$V131,'HB11 Model'!$B131)</f>
        <v>0</v>
      </c>
      <c r="EM185" t="str">
        <f ca="1">SUBSTITUTE(EM184,'Formula Name Creation'!$V131,'HB11 Model'!$B131)</f>
        <v>0</v>
      </c>
      <c r="EN185" t="str">
        <f ca="1">SUBSTITUTE(EN184,'Formula Name Creation'!$V131,'HB11 Model'!$B131)</f>
        <v>0</v>
      </c>
      <c r="EO185" t="str">
        <f ca="1">SUBSTITUTE(EO184,'Formula Name Creation'!$V131,'HB11 Model'!$B131)</f>
        <v>0</v>
      </c>
      <c r="EP185" t="str">
        <f ca="1">SUBSTITUTE(EP184,'Formula Name Creation'!$V131,'HB11 Model'!$B131)</f>
        <v>0</v>
      </c>
      <c r="EQ185" t="str">
        <f ca="1">SUBSTITUTE(EQ184,'Formula Name Creation'!$V131,'HB11 Model'!$B131)</f>
        <v>0</v>
      </c>
      <c r="ER185" t="str">
        <f ca="1">SUBSTITUTE(ER184,'Formula Name Creation'!$V131,'HB11 Model'!$B131)</f>
        <v>0</v>
      </c>
      <c r="ES185" t="str">
        <f ca="1">SUBSTITUTE(ES184,'Formula Name Creation'!$V131,'HB11 Model'!$B131)</f>
        <v>0</v>
      </c>
      <c r="ET185" t="str">
        <f ca="1">SUBSTITUTE(ET184,'Formula Name Creation'!$V131,'HB11 Model'!$B131)</f>
        <v>0</v>
      </c>
      <c r="EU185">
        <v>129</v>
      </c>
    </row>
    <row r="186" spans="1:151" x14ac:dyDescent="0.25">
      <c r="A186" t="str">
        <f ca="1">SUBSTITUTE(A185,'Formula Name Creation'!$V130,'HB11 Model'!$B130)</f>
        <v>Parameter</v>
      </c>
      <c r="B186" t="str">
        <f ca="1">SUBSTITUTE(B185,'Formula Name Creation'!$V130,'HB11 Model'!$B130)</f>
        <v>Parameter</v>
      </c>
      <c r="C186" t="str">
        <f ca="1">SUBSTITUTE(C185,'Formula Name Creation'!$V130,'HB11 Model'!$B130)</f>
        <v>=(1400*C22*1000)/10^6</v>
      </c>
      <c r="D186" t="str">
        <f ca="1">SUBSTITUTE(D185,'Formula Name Creation'!$V130,'HB11 Model'!$B130)</f>
        <v>Parameter</v>
      </c>
      <c r="E186" t="str">
        <f ca="1">SUBSTITUTE(E185,'Formula Name Creation'!$V130,'HB11 Model'!$B130)</f>
        <v>=C3*C4</v>
      </c>
      <c r="F186" t="str">
        <f ca="1">SUBSTITUTE(F185,'Formula Name Creation'!$V130,'HB11 Model'!$B130)</f>
        <v>=C7/(C6)</v>
      </c>
      <c r="G186" t="str">
        <f ca="1">SUBSTITUTE(G185,'Formula Name Creation'!$V130,'HB11 Model'!$B130)</f>
        <v>=IF(C36=0,C7*C10,C7*C10*C13)</v>
      </c>
      <c r="H186" t="str">
        <f ca="1">SUBSTITUTE(H185,'Formula Name Creation'!$V130,'HB11 Model'!$B130)</f>
        <v>Parameter</v>
      </c>
      <c r="I186" t="str">
        <f ca="1">SUBSTITUTE(I185,'Formula Name Creation'!$V130,'HB11 Model'!$B130)</f>
        <v>Parameter</v>
      </c>
      <c r="J186" t="str">
        <f ca="1">SUBSTITUTE(J185,'Formula Name Creation'!$V130,'HB11 Model'!$B130)</f>
        <v>Parameter</v>
      </c>
      <c r="K186" t="str">
        <f ca="1">SUBSTITUTE(K185,'Formula Name Creation'!$V130,'HB11 Model'!$B130)</f>
        <v>Parameter</v>
      </c>
      <c r="L186" t="str">
        <f ca="1">SUBSTITUTE(L185,'Formula Name Creation'!$V130,'HB11 Model'!$B130)</f>
        <v>Parameter</v>
      </c>
      <c r="M186" t="str">
        <f ca="1">SUBSTITUTE(M185,'Formula Name Creation'!$V130,'HB11 Model'!$B130)</f>
        <v>=C16/C8</v>
      </c>
      <c r="N186" t="str">
        <f ca="1">SUBSTITUTE(N185,'Formula Name Creation'!$V130,'HB11 Model'!$B130)</f>
        <v>=C9*C17</v>
      </c>
      <c r="O186" t="str">
        <f ca="1">SUBSTITUTE(O185,'Formula Name Creation'!$V130,'HB11 Model'!$B130)</f>
        <v>Parameter</v>
      </c>
      <c r="P186" t="str">
        <f ca="1">SUBSTITUTE(P185,'Formula Name Creation'!$V130,'HB11 Model'!$B130)</f>
        <v>Parameter</v>
      </c>
      <c r="Q186" t="str">
        <f ca="1">SUBSTITUTE(Q185,'Formula Name Creation'!$V130,'HB11 Model'!$B130)</f>
        <v>Parameter</v>
      </c>
      <c r="R186" t="str">
        <f ca="1">SUBSTITUTE(R185,'Formula Name Creation'!$V130,'HB11 Model'!$B130)</f>
        <v>=C8+C84+C100</v>
      </c>
      <c r="S186" t="str">
        <f ca="1">SUBSTITUTE(S185,'Formula Name Creation'!$V130,'HB11 Model'!$B130)</f>
        <v>=C20*C19</v>
      </c>
      <c r="T186" t="str">
        <f ca="1">SUBSTITUTE(T185,'Formula Name Creation'!$V130,'HB11 Model'!$B130)</f>
        <v>=C16-C20</v>
      </c>
      <c r="U186" t="str">
        <f ca="1">SUBSTITUTE(U185,'Formula Name Creation'!$V130,'HB11 Model'!$B130)</f>
        <v>=365*24*C14</v>
      </c>
      <c r="V186" t="str">
        <f ca="1">SUBSTITUTE(V185,'Formula Name Creation'!$V130,'HB11 Model'!$B130)</f>
        <v>=C22*C23</v>
      </c>
      <c r="W186" t="str">
        <f ca="1">SUBSTITUTE(W185,'Formula Name Creation'!$V130,'HB11 Model'!$B130)</f>
        <v>=C26/(1-C27)</v>
      </c>
      <c r="X186" t="str">
        <f ca="1">SUBSTITUTE(X185,'Formula Name Creation'!$V130,'HB11 Model'!$B130)</f>
        <v>=C4*C14*365*24*3600</v>
      </c>
      <c r="Y186" t="str">
        <f ca="1">SUBSTITUTE(Y185,'Formula Name Creation'!$V130,'HB11 Model'!$B130)</f>
        <v>Parameter</v>
      </c>
      <c r="Z186" t="str">
        <f ca="1">SUBSTITUTE(Z185,'Formula Name Creation'!$V130,'HB11 Model'!$B130)</f>
        <v>=C29+C37+C40+C48</v>
      </c>
      <c r="AA186" t="str">
        <f ca="1">SUBSTITUTE(AA185,'Formula Name Creation'!$V130,'HB11 Model'!$B130)</f>
        <v>=C30*(C33*C34)/(1000)+C35</v>
      </c>
      <c r="AB186" t="str">
        <f ca="1">SUBSTITUTE(AB185,'Formula Name Creation'!$V130,'HB11 Model'!$B130)</f>
        <v>Parameter</v>
      </c>
      <c r="AC186" t="str">
        <f ca="1">SUBSTITUTE(AC185,'Formula Name Creation'!$V130,'HB11 Model'!$B130)</f>
        <v>Parameter</v>
      </c>
      <c r="AD186" t="str">
        <f ca="1">SUBSTITUTE(AD185,'Formula Name Creation'!$V130,'HB11 Model'!$B130)</f>
        <v>Parameter</v>
      </c>
      <c r="AE186" t="str">
        <f ca="1">SUBSTITUTE(AE185,'Formula Name Creation'!$V130,'HB11 Model'!$B130)</f>
        <v>Parameter</v>
      </c>
      <c r="AF186" t="str">
        <f ca="1">SUBSTITUTE(AF185,'Formula Name Creation'!$V130,'HB11 Model'!$B130)</f>
        <v>Parameter</v>
      </c>
      <c r="AG186" t="str">
        <f ca="1">SUBSTITUTE(AG185,'Formula Name Creation'!$V130,'HB11 Model'!$B130)</f>
        <v>Parameter</v>
      </c>
      <c r="AH186" t="str">
        <f ca="1">SUBSTITUTE(AH185,'Formula Name Creation'!$V130,'HB11 Model'!$B130)</f>
        <v>Parameter</v>
      </c>
      <c r="AI186" t="str">
        <f ca="1">SUBSTITUTE(AI185,'Formula Name Creation'!$V130,'HB11 Model'!$B130)</f>
        <v>=C36*(C38)</v>
      </c>
      <c r="AJ186" t="str">
        <f ca="1">SUBSTITUTE(AJ185,'Formula Name Creation'!$V130,'HB11 Model'!$B130)</f>
        <v>Parameter</v>
      </c>
      <c r="AK186" t="str">
        <f ca="1">SUBSTITUTE(AK185,'Formula Name Creation'!$V130,'HB11 Model'!$B130)</f>
        <v>Parameter</v>
      </c>
      <c r="AL186" t="str">
        <f ca="1">SUBSTITUTE(AL185,'Formula Name Creation'!$V130,'HB11 Model'!$B130)</f>
        <v>=C39*(C41+C42)</v>
      </c>
      <c r="AM186" t="str">
        <f ca="1">SUBSTITUTE(AM185,'Formula Name Creation'!$V130,'HB11 Model'!$B130)</f>
        <v>=0.04+(C31*C32)/(1000)</v>
      </c>
      <c r="AN186" t="str">
        <f ca="1">SUBSTITUTE(AN185,'Formula Name Creation'!$V130,'HB11 Model'!$B130)</f>
        <v>Parameter</v>
      </c>
      <c r="AO186" t="str">
        <f ca="1">SUBSTITUTE(AO185,'Formula Name Creation'!$V130,'HB11 Model'!$B130)</f>
        <v>Parameter</v>
      </c>
      <c r="AP186" t="str">
        <f ca="1">SUBSTITUTE(AP185,'Formula Name Creation'!$V130,'HB11 Model'!$B130)</f>
        <v>Parameter</v>
      </c>
      <c r="AQ186" t="str">
        <f ca="1">SUBSTITUTE(AQ185,'Formula Name Creation'!$V130,'HB11 Model'!$B130)</f>
        <v>Parameter</v>
      </c>
      <c r="AR186" t="e">
        <f ca="1">SUBSTITUTE(AR185,'Formula Name Creation'!$V130,'HB11 Model'!$B130)</f>
        <v>#N/A</v>
      </c>
      <c r="AS186" t="str">
        <f ca="1">SUBSTITUTE(AS185,'Formula Name Creation'!$V130,'HB11 Model'!$B130)</f>
        <v>=C45+C25*(C28)</v>
      </c>
      <c r="AT186" t="str">
        <f ca="1">SUBSTITUTE(AT185,'Formula Name Creation'!$V130,'HB11 Model'!$B130)</f>
        <v>Parameter</v>
      </c>
      <c r="AU186" t="str">
        <f ca="1">SUBSTITUTE(AU185,'Formula Name Creation'!$V130,'HB11 Model'!$B130)</f>
        <v>Parameter</v>
      </c>
      <c r="AV186" t="str">
        <f ca="1">SUBSTITUTE(AV185,'Formula Name Creation'!$V130,'HB11 Model'!$B130)</f>
        <v>Parameter</v>
      </c>
      <c r="AW186" t="str">
        <f ca="1">SUBSTITUTE(AW185,'Formula Name Creation'!$V130,'HB11 Model'!$B130)</f>
        <v>Parameter</v>
      </c>
      <c r="AX186" t="str">
        <f ca="1">SUBSTITUTE(AX185,'Formula Name Creation'!$V130,'HB11 Model'!$B130)</f>
        <v>Parameter</v>
      </c>
      <c r="AY186" t="str">
        <f ca="1">SUBSTITUTE(AY185,'Formula Name Creation'!$V130,'HB11 Model'!$B130)</f>
        <v>Parameter</v>
      </c>
      <c r="AZ186" t="str">
        <f ca="1">SUBSTITUTE(AZ185,'Formula Name Creation'!$V130,'HB11 Model'!$B130)</f>
        <v>Parameter</v>
      </c>
      <c r="BA186" t="str">
        <f ca="1">SUBSTITUTE(BA185,'Formula Name Creation'!$V130,'HB11 Model'!$B130)</f>
        <v>=(C54+C53)/10^6</v>
      </c>
      <c r="BB186" t="str">
        <f ca="1">SUBSTITUTE(BB185,'Formula Name Creation'!$V130,'HB11 Model'!$B130)</f>
        <v>=C4*((C14*24)*3600)*C51</v>
      </c>
      <c r="BC186" t="str">
        <f ca="1">SUBSTITUTE(BC185,'Formula Name Creation'!$V130,'HB11 Model'!$B130)</f>
        <v>Parameter</v>
      </c>
      <c r="BD186" t="str">
        <f ca="1">SUBSTITUTE(BD185,'Formula Name Creation'!$V130,'HB11 Model'!$B130)</f>
        <v>Parameter</v>
      </c>
      <c r="BE186" t="str">
        <f ca="1">SUBSTITUTE(BE185,'Formula Name Creation'!$V130,'HB11 Model'!$B130)</f>
        <v>Parameter</v>
      </c>
      <c r="BF186" t="str">
        <f ca="1">SUBSTITUTE(BF185,'Formula Name Creation'!$V130,'HB11 Model'!$B130)</f>
        <v>Parameter</v>
      </c>
      <c r="BG186" t="str">
        <f ca="1">SUBSTITUTE(BG185,'Formula Name Creation'!$V130,'HB11 Model'!$B130)</f>
        <v>=ROUNDDOWN(C60/C64,0)*C58+C57*C3*C4*ROUNDDOWN(C60/C66,0)+C59+C87*10^6*ROUNDDOWN(C60/C65,0)+C63*C60</v>
      </c>
      <c r="BH186" t="str">
        <f ca="1">SUBSTITUTE(BH185,'Formula Name Creation'!$V130,'HB11 Model'!$B130)</f>
        <v>Parameter</v>
      </c>
      <c r="BI186" t="str">
        <f ca="1">SUBSTITUTE(BI185,'Formula Name Creation'!$V130,'HB11 Model'!$B130)</f>
        <v>=C62*1000*C24</v>
      </c>
      <c r="BJ186" t="str">
        <f ca="1">SUBSTITUTE(BJ185,'Formula Name Creation'!$V130,'HB11 Model'!$B130)</f>
        <v>Parameter</v>
      </c>
      <c r="BK186" t="str">
        <f ca="1">SUBSTITUTE(BK185,'Formula Name Creation'!$V130,'HB11 Model'!$B130)</f>
        <v>Parameter</v>
      </c>
      <c r="BL186" t="str">
        <f ca="1">SUBSTITUTE(BL185,'Formula Name Creation'!$V130,'HB11 Model'!$B130)</f>
        <v>Parameter</v>
      </c>
      <c r="BM186" t="str">
        <f ca="1">SUBSTITUTE(BM185,'Formula Name Creation'!$V130,'HB11 Model'!$B130)</f>
        <v>Parameter</v>
      </c>
      <c r="BN186" t="str">
        <f ca="1">SUBSTITUTE(BN185,'Formula Name Creation'!$V130,'HB11 Model'!$B130)</f>
        <v>Parameter</v>
      </c>
      <c r="BO186" t="str">
        <f ca="1">SUBSTITUTE(BO185,'Formula Name Creation'!$V130,'HB11 Model'!$B130)</f>
        <v>Parameter</v>
      </c>
      <c r="BP186" t="str">
        <f ca="1">SUBSTITUTE(BP185,'Formula Name Creation'!$V130,'HB11 Model'!$B130)</f>
        <v>Parameter</v>
      </c>
      <c r="BQ186" t="str">
        <f ca="1">SUBSTITUTE(BQ185,'Formula Name Creation'!$V130,'HB11 Model'!$B130)</f>
        <v>Parameter</v>
      </c>
      <c r="BR186" t="str">
        <f ca="1">SUBSTITUTE(BR185,'Formula Name Creation'!$V130,'HB11 Model'!$B130)</f>
        <v>Parameter</v>
      </c>
      <c r="BS186" t="str">
        <f ca="1">SUBSTITUTE(BS185,'Formula Name Creation'!$V130,'HB11 Model'!$B130)</f>
        <v>Parameter</v>
      </c>
      <c r="BT186" t="str">
        <f ca="1">SUBSTITUTE(BT185,'Formula Name Creation'!$V130,'HB11 Model'!$B130)</f>
        <v>Parameter</v>
      </c>
      <c r="BU186" t="str">
        <f ca="1">SUBSTITUTE(BU185,'Formula Name Creation'!$V130,'HB11 Model'!$B130)</f>
        <v>=(C67+C68+C69+C70+C71+C72+C74+C73)</v>
      </c>
      <c r="BV186" t="str">
        <f ca="1">SUBSTITUTE(BV185,'Formula Name Creation'!$V130,'HB11 Model'!$B130)</f>
        <v>Parameter</v>
      </c>
      <c r="BW186" t="str">
        <f ca="1">SUBSTITUTE(BW185,'Formula Name Creation'!$V130,'HB11 Model'!$B130)</f>
        <v>Parameter</v>
      </c>
      <c r="BX186" t="str">
        <f ca="1">SUBSTITUTE(BX185,'Formula Name Creation'!$V130,'HB11 Model'!$B130)</f>
        <v>=C77+C75</v>
      </c>
      <c r="BY186" t="str">
        <f ca="1">SUBSTITUTE(BY185,'Formula Name Creation'!$V130,'HB11 Model'!$B130)</f>
        <v>Parameter</v>
      </c>
      <c r="BZ186" t="str">
        <f ca="1">SUBSTITUTE(BZ185,'Formula Name Creation'!$V130,'HB11 Model'!$B130)</f>
        <v>=C79*C75</v>
      </c>
      <c r="CA186" t="str">
        <f ca="1">SUBSTITUTE(CA185,'Formula Name Creation'!$V130,'HB11 Model'!$B130)</f>
        <v>Parameter</v>
      </c>
      <c r="CB186" t="str">
        <f ca="1">SUBSTITUTE(CB185,'Formula Name Creation'!$V130,'HB11 Model'!$B130)</f>
        <v>Parameter</v>
      </c>
      <c r="CC186" t="str">
        <f ca="1">SUBSTITUTE(CC185,'Formula Name Creation'!$V130,'HB11 Model'!$B130)</f>
        <v>Parameter</v>
      </c>
      <c r="CD186" t="str">
        <f ca="1">SUBSTITUTE(CD185,'Formula Name Creation'!$V130,'HB11 Model'!$B130)</f>
        <v>=32*(C9/2605)</v>
      </c>
      <c r="CE186" t="str">
        <f ca="1">SUBSTITUTE(CE185,'Formula Name Creation'!$V130,'HB11 Model'!$B130)</f>
        <v>Parameter</v>
      </c>
      <c r="CF186" t="str">
        <f ca="1">SUBSTITUTE(CF185,'Formula Name Creation'!$V130,'HB11 Model'!$B130)</f>
        <v>Parameter</v>
      </c>
      <c r="CG186" t="str">
        <f ca="1">SUBSTITUTE(CG185,'Formula Name Creation'!$V130,'HB11 Model'!$B130)</f>
        <v>=(C85*C86*C83)/10^6</v>
      </c>
      <c r="CH186" t="str">
        <f ca="1">SUBSTITUTE(CH185,'Formula Name Creation'!$V130,'HB11 Model'!$B130)</f>
        <v>=C9*10^6/C81/C82</v>
      </c>
      <c r="CI186" t="str">
        <f ca="1">SUBSTITUTE(CI185,'Formula Name Creation'!$V130,'HB11 Model'!$B130)</f>
        <v>Parameter</v>
      </c>
      <c r="CJ186" t="str">
        <f ca="1">SUBSTITUTE(CJ185,'Formula Name Creation'!$V130,'HB11 Model'!$B130)</f>
        <v>Parameter</v>
      </c>
      <c r="CK186" t="str">
        <f ca="1">SUBSTITUTE(CK185,'Formula Name Creation'!$V130,'HB11 Model'!$B130)</f>
        <v>Parameter</v>
      </c>
      <c r="CL186" t="str">
        <f ca="1">SUBSTITUTE(CL185,'Formula Name Creation'!$V130,'HB11 Model'!$B130)</f>
        <v>Parameter</v>
      </c>
      <c r="CM186" t="str">
        <f ca="1">SUBSTITUTE(CM185,'Formula Name Creation'!$V130,'HB11 Model'!$B130)</f>
        <v>=C91*C92</v>
      </c>
      <c r="CN186" t="str">
        <f ca="1">SUBSTITUTE(CN185,'Formula Name Creation'!$V130,'HB11 Model'!$B130)</f>
        <v>=C93*7.6*7*52.18</v>
      </c>
      <c r="CO186" t="str">
        <f ca="1">SUBSTITUTE(CO185,'Formula Name Creation'!$V130,'HB11 Model'!$B130)</f>
        <v>Parameter</v>
      </c>
      <c r="CP186" t="str">
        <f ca="1">SUBSTITUTE(CP185,'Formula Name Creation'!$V130,'HB11 Model'!$B130)</f>
        <v>Parameter</v>
      </c>
      <c r="CQ186" t="str">
        <f ca="1">SUBSTITUTE(CQ185,'Formula Name Creation'!$V130,'HB11 Model'!$B130)</f>
        <v>Parameter</v>
      </c>
      <c r="CR186" t="str">
        <f ca="1">SUBSTITUTE(CR185,'Formula Name Creation'!$V130,'HB11 Model'!$B130)</f>
        <v>Parameter</v>
      </c>
      <c r="CS186" t="str">
        <f ca="1">SUBSTITUTE(CS185,'Formula Name Creation'!$V130,'HB11 Model'!$B130)</f>
        <v>Parameter</v>
      </c>
      <c r="CT186" t="str">
        <f ca="1">SUBSTITUTE(CT185,'Formula Name Creation'!$V130,'HB11 Model'!$B130)</f>
        <v>Parameter</v>
      </c>
      <c r="CU186" t="str">
        <f ca="1">SUBSTITUTE(CU185,'Formula Name Creation'!$V130,'HB11 Model'!$B130)</f>
        <v>=PI()*C97*(C96^2-(C96-C98)^2)*C99</v>
      </c>
      <c r="CV186" t="str">
        <f ca="1">SUBSTITUTE(CV185,'Formula Name Creation'!$V130,'HB11 Model'!$B130)</f>
        <v>Parameter</v>
      </c>
      <c r="CW186" t="str">
        <f ca="1">SUBSTITUTE(CW185,'Formula Name Creation'!$V130,'HB11 Model'!$B130)</f>
        <v>=(90.69*C101 + C95 + 13.04*C102*112.32)/10^6</v>
      </c>
      <c r="CX186" t="str">
        <f ca="1">SUBSTITUTE(CX185,'Formula Name Creation'!$V130,'HB11 Model'!$B130)</f>
        <v>0</v>
      </c>
      <c r="CY186" t="str">
        <f ca="1">SUBSTITUTE(CY185,'Formula Name Creation'!$V130,'HB11 Model'!$B130)</f>
        <v>0</v>
      </c>
      <c r="CZ186" t="str">
        <f ca="1">SUBSTITUTE(CZ185,'Formula Name Creation'!$V130,'HB11 Model'!$B130)</f>
        <v>0</v>
      </c>
      <c r="DA186" t="str">
        <f ca="1">SUBSTITUTE(DA185,'Formula Name Creation'!$V130,'HB11 Model'!$B130)</f>
        <v>0</v>
      </c>
      <c r="DB186" t="str">
        <f ca="1">SUBSTITUTE(DB185,'Formula Name Creation'!$V130,'HB11 Model'!$B130)</f>
        <v>0</v>
      </c>
      <c r="DC186" t="str">
        <f ca="1">SUBSTITUTE(DC185,'Formula Name Creation'!$V130,'HB11 Model'!$B130)</f>
        <v>0</v>
      </c>
      <c r="DD186" t="str">
        <f ca="1">SUBSTITUTE(DD185,'Formula Name Creation'!$V130,'HB11 Model'!$B130)</f>
        <v>0</v>
      </c>
      <c r="DE186" t="str">
        <f ca="1">SUBSTITUTE(DE185,'Formula Name Creation'!$V130,'HB11 Model'!$B130)</f>
        <v>0</v>
      </c>
      <c r="DF186" t="str">
        <f ca="1">SUBSTITUTE(DF185,'Formula Name Creation'!$V130,'HB11 Model'!$B130)</f>
        <v>0</v>
      </c>
      <c r="DG186" t="str">
        <f ca="1">SUBSTITUTE(DG185,'Formula Name Creation'!$V130,'HB11 Model'!$B130)</f>
        <v>0</v>
      </c>
      <c r="DH186" t="str">
        <f ca="1">SUBSTITUTE(DH185,'Formula Name Creation'!$V130,'HB11 Model'!$B130)</f>
        <v>0</v>
      </c>
      <c r="DI186" t="str">
        <f ca="1">SUBSTITUTE(DI185,'Formula Name Creation'!$V130,'HB11 Model'!$B130)</f>
        <v>0</v>
      </c>
      <c r="DJ186" t="str">
        <f ca="1">SUBSTITUTE(DJ185,'Formula Name Creation'!$V130,'HB11 Model'!$B130)</f>
        <v>0</v>
      </c>
      <c r="DK186" t="str">
        <f ca="1">SUBSTITUTE(DK185,'Formula Name Creation'!$V130,'HB11 Model'!$B130)</f>
        <v>0</v>
      </c>
      <c r="DL186" t="str">
        <f ca="1">SUBSTITUTE(DL185,'Formula Name Creation'!$V130,'HB11 Model'!$B130)</f>
        <v>0</v>
      </c>
      <c r="DM186" t="str">
        <f ca="1">SUBSTITUTE(DM185,'Formula Name Creation'!$V130,'HB11 Model'!$B130)</f>
        <v>0</v>
      </c>
      <c r="DN186" t="str">
        <f ca="1">SUBSTITUTE(DN185,'Formula Name Creation'!$V130,'HB11 Model'!$B130)</f>
        <v>0</v>
      </c>
      <c r="DO186" t="str">
        <f ca="1">SUBSTITUTE(DO185,'Formula Name Creation'!$V130,'HB11 Model'!$B130)</f>
        <v>0</v>
      </c>
      <c r="DP186" t="str">
        <f ca="1">SUBSTITUTE(DP185,'Formula Name Creation'!$V130,'HB11 Model'!$B130)</f>
        <v>0</v>
      </c>
      <c r="DQ186" t="str">
        <f ca="1">SUBSTITUTE(DQ185,'Formula Name Creation'!$V130,'HB11 Model'!$B130)</f>
        <v>0</v>
      </c>
      <c r="DR186" t="str">
        <f ca="1">SUBSTITUTE(DR185,'Formula Name Creation'!$V130,'HB11 Model'!$B130)</f>
        <v>0</v>
      </c>
      <c r="DS186" t="str">
        <f ca="1">SUBSTITUTE(DS185,'Formula Name Creation'!$V130,'HB11 Model'!$B130)</f>
        <v>0</v>
      </c>
      <c r="DT186" t="str">
        <f ca="1">SUBSTITUTE(DT185,'Formula Name Creation'!$V130,'HB11 Model'!$B130)</f>
        <v>0</v>
      </c>
      <c r="DU186" t="str">
        <f ca="1">SUBSTITUTE(DU185,'Formula Name Creation'!$V130,'HB11 Model'!$B130)</f>
        <v>0</v>
      </c>
      <c r="DV186" t="str">
        <f ca="1">SUBSTITUTE(DV185,'Formula Name Creation'!$V130,'HB11 Model'!$B130)</f>
        <v>0</v>
      </c>
      <c r="DW186" t="str">
        <f ca="1">SUBSTITUTE(DW185,'Formula Name Creation'!$V130,'HB11 Model'!$B130)</f>
        <v>0</v>
      </c>
      <c r="DX186" t="str">
        <f ca="1">SUBSTITUTE(DX185,'Formula Name Creation'!$V130,'HB11 Model'!$B130)</f>
        <v>0</v>
      </c>
      <c r="DY186" t="str">
        <f ca="1">SUBSTITUTE(DY185,'Formula Name Creation'!$V130,'HB11 Model'!$B130)</f>
        <v>0</v>
      </c>
      <c r="DZ186" t="str">
        <f ca="1">SUBSTITUTE(DZ185,'Formula Name Creation'!$V130,'HB11 Model'!$B130)</f>
        <v>0</v>
      </c>
      <c r="EA186" t="str">
        <f ca="1">SUBSTITUTE(EA185,'Formula Name Creation'!$V130,'HB11 Model'!$B130)</f>
        <v>0</v>
      </c>
      <c r="EB186" t="str">
        <f ca="1">SUBSTITUTE(EB185,'Formula Name Creation'!$V130,'HB11 Model'!$B130)</f>
        <v>0</v>
      </c>
      <c r="EC186" t="str">
        <f ca="1">SUBSTITUTE(EC185,'Formula Name Creation'!$V130,'HB11 Model'!$B130)</f>
        <v>0</v>
      </c>
      <c r="ED186" t="str">
        <f ca="1">SUBSTITUTE(ED185,'Formula Name Creation'!$V130,'HB11 Model'!$B130)</f>
        <v>0</v>
      </c>
      <c r="EE186" t="str">
        <f ca="1">SUBSTITUTE(EE185,'Formula Name Creation'!$V130,'HB11 Model'!$B130)</f>
        <v>0</v>
      </c>
      <c r="EF186" t="str">
        <f ca="1">SUBSTITUTE(EF185,'Formula Name Creation'!$V130,'HB11 Model'!$B130)</f>
        <v>0</v>
      </c>
      <c r="EG186" t="str">
        <f ca="1">SUBSTITUTE(EG185,'Formula Name Creation'!$V130,'HB11 Model'!$B130)</f>
        <v>0</v>
      </c>
      <c r="EH186" t="str">
        <f ca="1">SUBSTITUTE(EH185,'Formula Name Creation'!$V130,'HB11 Model'!$B130)</f>
        <v>0</v>
      </c>
      <c r="EI186" t="str">
        <f ca="1">SUBSTITUTE(EI185,'Formula Name Creation'!$V130,'HB11 Model'!$B130)</f>
        <v>0</v>
      </c>
      <c r="EJ186" t="str">
        <f ca="1">SUBSTITUTE(EJ185,'Formula Name Creation'!$V130,'HB11 Model'!$B130)</f>
        <v>0</v>
      </c>
      <c r="EK186" t="str">
        <f ca="1">SUBSTITUTE(EK185,'Formula Name Creation'!$V130,'HB11 Model'!$B130)</f>
        <v>0</v>
      </c>
      <c r="EL186" t="str">
        <f ca="1">SUBSTITUTE(EL185,'Formula Name Creation'!$V130,'HB11 Model'!$B130)</f>
        <v>0</v>
      </c>
      <c r="EM186" t="str">
        <f ca="1">SUBSTITUTE(EM185,'Formula Name Creation'!$V130,'HB11 Model'!$B130)</f>
        <v>0</v>
      </c>
      <c r="EN186" t="str">
        <f ca="1">SUBSTITUTE(EN185,'Formula Name Creation'!$V130,'HB11 Model'!$B130)</f>
        <v>0</v>
      </c>
      <c r="EO186" t="str">
        <f ca="1">SUBSTITUTE(EO185,'Formula Name Creation'!$V130,'HB11 Model'!$B130)</f>
        <v>0</v>
      </c>
      <c r="EP186" t="str">
        <f ca="1">SUBSTITUTE(EP185,'Formula Name Creation'!$V130,'HB11 Model'!$B130)</f>
        <v>0</v>
      </c>
      <c r="EQ186" t="str">
        <f ca="1">SUBSTITUTE(EQ185,'Formula Name Creation'!$V130,'HB11 Model'!$B130)</f>
        <v>0</v>
      </c>
      <c r="ER186" t="str">
        <f ca="1">SUBSTITUTE(ER185,'Formula Name Creation'!$V130,'HB11 Model'!$B130)</f>
        <v>0</v>
      </c>
      <c r="ES186" t="str">
        <f ca="1">SUBSTITUTE(ES185,'Formula Name Creation'!$V130,'HB11 Model'!$B130)</f>
        <v>0</v>
      </c>
      <c r="ET186" t="str">
        <f ca="1">SUBSTITUTE(ET185,'Formula Name Creation'!$V130,'HB11 Model'!$B130)</f>
        <v>0</v>
      </c>
      <c r="EU186">
        <v>128</v>
      </c>
    </row>
    <row r="187" spans="1:151" x14ac:dyDescent="0.25">
      <c r="A187" t="str">
        <f ca="1">SUBSTITUTE(A186,'Formula Name Creation'!$V129,'HB11 Model'!$B129)</f>
        <v>Parameter</v>
      </c>
      <c r="B187" t="str">
        <f ca="1">SUBSTITUTE(B186,'Formula Name Creation'!$V129,'HB11 Model'!$B129)</f>
        <v>Parameter</v>
      </c>
      <c r="C187" t="str">
        <f ca="1">SUBSTITUTE(C186,'Formula Name Creation'!$V129,'HB11 Model'!$B129)</f>
        <v>=(1400*C22*1000)/10^6</v>
      </c>
      <c r="D187" t="str">
        <f ca="1">SUBSTITUTE(D186,'Formula Name Creation'!$V129,'HB11 Model'!$B129)</f>
        <v>Parameter</v>
      </c>
      <c r="E187" t="str">
        <f ca="1">SUBSTITUTE(E186,'Formula Name Creation'!$V129,'HB11 Model'!$B129)</f>
        <v>=C3*C4</v>
      </c>
      <c r="F187" t="str">
        <f ca="1">SUBSTITUTE(F186,'Formula Name Creation'!$V129,'HB11 Model'!$B129)</f>
        <v>=C7/(C6)</v>
      </c>
      <c r="G187" t="str">
        <f ca="1">SUBSTITUTE(G186,'Formula Name Creation'!$V129,'HB11 Model'!$B129)</f>
        <v>=IF(C36=0,C7*C10,C7*C10*C13)</v>
      </c>
      <c r="H187" t="str">
        <f ca="1">SUBSTITUTE(H186,'Formula Name Creation'!$V129,'HB11 Model'!$B129)</f>
        <v>Parameter</v>
      </c>
      <c r="I187" t="str">
        <f ca="1">SUBSTITUTE(I186,'Formula Name Creation'!$V129,'HB11 Model'!$B129)</f>
        <v>Parameter</v>
      </c>
      <c r="J187" t="str">
        <f ca="1">SUBSTITUTE(J186,'Formula Name Creation'!$V129,'HB11 Model'!$B129)</f>
        <v>Parameter</v>
      </c>
      <c r="K187" t="str">
        <f ca="1">SUBSTITUTE(K186,'Formula Name Creation'!$V129,'HB11 Model'!$B129)</f>
        <v>Parameter</v>
      </c>
      <c r="L187" t="str">
        <f ca="1">SUBSTITUTE(L186,'Formula Name Creation'!$V129,'HB11 Model'!$B129)</f>
        <v>Parameter</v>
      </c>
      <c r="M187" t="str">
        <f ca="1">SUBSTITUTE(M186,'Formula Name Creation'!$V129,'HB11 Model'!$B129)</f>
        <v>=C16/C8</v>
      </c>
      <c r="N187" t="str">
        <f ca="1">SUBSTITUTE(N186,'Formula Name Creation'!$V129,'HB11 Model'!$B129)</f>
        <v>=C9*C17</v>
      </c>
      <c r="O187" t="str">
        <f ca="1">SUBSTITUTE(O186,'Formula Name Creation'!$V129,'HB11 Model'!$B129)</f>
        <v>Parameter</v>
      </c>
      <c r="P187" t="str">
        <f ca="1">SUBSTITUTE(P186,'Formula Name Creation'!$V129,'HB11 Model'!$B129)</f>
        <v>Parameter</v>
      </c>
      <c r="Q187" t="str">
        <f ca="1">SUBSTITUTE(Q186,'Formula Name Creation'!$V129,'HB11 Model'!$B129)</f>
        <v>Parameter</v>
      </c>
      <c r="R187" t="str">
        <f ca="1">SUBSTITUTE(R186,'Formula Name Creation'!$V129,'HB11 Model'!$B129)</f>
        <v>=C8+C84+C100</v>
      </c>
      <c r="S187" t="str">
        <f ca="1">SUBSTITUTE(S186,'Formula Name Creation'!$V129,'HB11 Model'!$B129)</f>
        <v>=C20*C19</v>
      </c>
      <c r="T187" t="str">
        <f ca="1">SUBSTITUTE(T186,'Formula Name Creation'!$V129,'HB11 Model'!$B129)</f>
        <v>=C16-C20</v>
      </c>
      <c r="U187" t="str">
        <f ca="1">SUBSTITUTE(U186,'Formula Name Creation'!$V129,'HB11 Model'!$B129)</f>
        <v>=365*24*C14</v>
      </c>
      <c r="V187" t="str">
        <f ca="1">SUBSTITUTE(V186,'Formula Name Creation'!$V129,'HB11 Model'!$B129)</f>
        <v>=C22*C23</v>
      </c>
      <c r="W187" t="str">
        <f ca="1">SUBSTITUTE(W186,'Formula Name Creation'!$V129,'HB11 Model'!$B129)</f>
        <v>=C26/(1-C27)</v>
      </c>
      <c r="X187" t="str">
        <f ca="1">SUBSTITUTE(X186,'Formula Name Creation'!$V129,'HB11 Model'!$B129)</f>
        <v>=C4*C14*365*24*3600</v>
      </c>
      <c r="Y187" t="str">
        <f ca="1">SUBSTITUTE(Y186,'Formula Name Creation'!$V129,'HB11 Model'!$B129)</f>
        <v>Parameter</v>
      </c>
      <c r="Z187" t="str">
        <f ca="1">SUBSTITUTE(Z186,'Formula Name Creation'!$V129,'HB11 Model'!$B129)</f>
        <v>=C29+C37+C40+C48</v>
      </c>
      <c r="AA187" t="str">
        <f ca="1">SUBSTITUTE(AA186,'Formula Name Creation'!$V129,'HB11 Model'!$B129)</f>
        <v>=C30*(C33*C34)/(1000)+C35</v>
      </c>
      <c r="AB187" t="str">
        <f ca="1">SUBSTITUTE(AB186,'Formula Name Creation'!$V129,'HB11 Model'!$B129)</f>
        <v>Parameter</v>
      </c>
      <c r="AC187" t="str">
        <f ca="1">SUBSTITUTE(AC186,'Formula Name Creation'!$V129,'HB11 Model'!$B129)</f>
        <v>Parameter</v>
      </c>
      <c r="AD187" t="str">
        <f ca="1">SUBSTITUTE(AD186,'Formula Name Creation'!$V129,'HB11 Model'!$B129)</f>
        <v>Parameter</v>
      </c>
      <c r="AE187" t="str">
        <f ca="1">SUBSTITUTE(AE186,'Formula Name Creation'!$V129,'HB11 Model'!$B129)</f>
        <v>Parameter</v>
      </c>
      <c r="AF187" t="str">
        <f ca="1">SUBSTITUTE(AF186,'Formula Name Creation'!$V129,'HB11 Model'!$B129)</f>
        <v>Parameter</v>
      </c>
      <c r="AG187" t="str">
        <f ca="1">SUBSTITUTE(AG186,'Formula Name Creation'!$V129,'HB11 Model'!$B129)</f>
        <v>Parameter</v>
      </c>
      <c r="AH187" t="str">
        <f ca="1">SUBSTITUTE(AH186,'Formula Name Creation'!$V129,'HB11 Model'!$B129)</f>
        <v>Parameter</v>
      </c>
      <c r="AI187" t="str">
        <f ca="1">SUBSTITUTE(AI186,'Formula Name Creation'!$V129,'HB11 Model'!$B129)</f>
        <v>=C36*(C38)</v>
      </c>
      <c r="AJ187" t="str">
        <f ca="1">SUBSTITUTE(AJ186,'Formula Name Creation'!$V129,'HB11 Model'!$B129)</f>
        <v>Parameter</v>
      </c>
      <c r="AK187" t="str">
        <f ca="1">SUBSTITUTE(AK186,'Formula Name Creation'!$V129,'HB11 Model'!$B129)</f>
        <v>Parameter</v>
      </c>
      <c r="AL187" t="str">
        <f ca="1">SUBSTITUTE(AL186,'Formula Name Creation'!$V129,'HB11 Model'!$B129)</f>
        <v>=C39*(C41+C42)</v>
      </c>
      <c r="AM187" t="str">
        <f ca="1">SUBSTITUTE(AM186,'Formula Name Creation'!$V129,'HB11 Model'!$B129)</f>
        <v>=0.04+(C31*C32)/(1000)</v>
      </c>
      <c r="AN187" t="str">
        <f ca="1">SUBSTITUTE(AN186,'Formula Name Creation'!$V129,'HB11 Model'!$B129)</f>
        <v>Parameter</v>
      </c>
      <c r="AO187" t="str">
        <f ca="1">SUBSTITUTE(AO186,'Formula Name Creation'!$V129,'HB11 Model'!$B129)</f>
        <v>Parameter</v>
      </c>
      <c r="AP187" t="str">
        <f ca="1">SUBSTITUTE(AP186,'Formula Name Creation'!$V129,'HB11 Model'!$B129)</f>
        <v>Parameter</v>
      </c>
      <c r="AQ187" t="str">
        <f ca="1">SUBSTITUTE(AQ186,'Formula Name Creation'!$V129,'HB11 Model'!$B129)</f>
        <v>Parameter</v>
      </c>
      <c r="AR187" t="e">
        <f ca="1">SUBSTITUTE(AR186,'Formula Name Creation'!$V129,'HB11 Model'!$B129)</f>
        <v>#N/A</v>
      </c>
      <c r="AS187" t="str">
        <f ca="1">SUBSTITUTE(AS186,'Formula Name Creation'!$V129,'HB11 Model'!$B129)</f>
        <v>=C45+C25*(C28)</v>
      </c>
      <c r="AT187" t="str">
        <f ca="1">SUBSTITUTE(AT186,'Formula Name Creation'!$V129,'HB11 Model'!$B129)</f>
        <v>Parameter</v>
      </c>
      <c r="AU187" t="str">
        <f ca="1">SUBSTITUTE(AU186,'Formula Name Creation'!$V129,'HB11 Model'!$B129)</f>
        <v>Parameter</v>
      </c>
      <c r="AV187" t="str">
        <f ca="1">SUBSTITUTE(AV186,'Formula Name Creation'!$V129,'HB11 Model'!$B129)</f>
        <v>Parameter</v>
      </c>
      <c r="AW187" t="str">
        <f ca="1">SUBSTITUTE(AW186,'Formula Name Creation'!$V129,'HB11 Model'!$B129)</f>
        <v>Parameter</v>
      </c>
      <c r="AX187" t="str">
        <f ca="1">SUBSTITUTE(AX186,'Formula Name Creation'!$V129,'HB11 Model'!$B129)</f>
        <v>Parameter</v>
      </c>
      <c r="AY187" t="str">
        <f ca="1">SUBSTITUTE(AY186,'Formula Name Creation'!$V129,'HB11 Model'!$B129)</f>
        <v>Parameter</v>
      </c>
      <c r="AZ187" t="str">
        <f ca="1">SUBSTITUTE(AZ186,'Formula Name Creation'!$V129,'HB11 Model'!$B129)</f>
        <v>Parameter</v>
      </c>
      <c r="BA187" t="str">
        <f ca="1">SUBSTITUTE(BA186,'Formula Name Creation'!$V129,'HB11 Model'!$B129)</f>
        <v>=(C54+C53)/10^6</v>
      </c>
      <c r="BB187" t="str">
        <f ca="1">SUBSTITUTE(BB186,'Formula Name Creation'!$V129,'HB11 Model'!$B129)</f>
        <v>=C4*((C14*24)*3600)*C51</v>
      </c>
      <c r="BC187" t="str">
        <f ca="1">SUBSTITUTE(BC186,'Formula Name Creation'!$V129,'HB11 Model'!$B129)</f>
        <v>Parameter</v>
      </c>
      <c r="BD187" t="str">
        <f ca="1">SUBSTITUTE(BD186,'Formula Name Creation'!$V129,'HB11 Model'!$B129)</f>
        <v>Parameter</v>
      </c>
      <c r="BE187" t="str">
        <f ca="1">SUBSTITUTE(BE186,'Formula Name Creation'!$V129,'HB11 Model'!$B129)</f>
        <v>Parameter</v>
      </c>
      <c r="BF187" t="str">
        <f ca="1">SUBSTITUTE(BF186,'Formula Name Creation'!$V129,'HB11 Model'!$B129)</f>
        <v>Parameter</v>
      </c>
      <c r="BG187" t="str">
        <f ca="1">SUBSTITUTE(BG186,'Formula Name Creation'!$V129,'HB11 Model'!$B129)</f>
        <v>=ROUNDDOWN(C60/C64,0)*C58+C57*C3*C4*ROUNDDOWN(C60/C66,0)+C59+C87*10^6*ROUNDDOWN(C60/C65,0)+C63*C60</v>
      </c>
      <c r="BH187" t="str">
        <f ca="1">SUBSTITUTE(BH186,'Formula Name Creation'!$V129,'HB11 Model'!$B129)</f>
        <v>Parameter</v>
      </c>
      <c r="BI187" t="str">
        <f ca="1">SUBSTITUTE(BI186,'Formula Name Creation'!$V129,'HB11 Model'!$B129)</f>
        <v>=C62*1000*C24</v>
      </c>
      <c r="BJ187" t="str">
        <f ca="1">SUBSTITUTE(BJ186,'Formula Name Creation'!$V129,'HB11 Model'!$B129)</f>
        <v>Parameter</v>
      </c>
      <c r="BK187" t="str">
        <f ca="1">SUBSTITUTE(BK186,'Formula Name Creation'!$V129,'HB11 Model'!$B129)</f>
        <v>Parameter</v>
      </c>
      <c r="BL187" t="str">
        <f ca="1">SUBSTITUTE(BL186,'Formula Name Creation'!$V129,'HB11 Model'!$B129)</f>
        <v>Parameter</v>
      </c>
      <c r="BM187" t="str">
        <f ca="1">SUBSTITUTE(BM186,'Formula Name Creation'!$V129,'HB11 Model'!$B129)</f>
        <v>Parameter</v>
      </c>
      <c r="BN187" t="str">
        <f ca="1">SUBSTITUTE(BN186,'Formula Name Creation'!$V129,'HB11 Model'!$B129)</f>
        <v>Parameter</v>
      </c>
      <c r="BO187" t="str">
        <f ca="1">SUBSTITUTE(BO186,'Formula Name Creation'!$V129,'HB11 Model'!$B129)</f>
        <v>Parameter</v>
      </c>
      <c r="BP187" t="str">
        <f ca="1">SUBSTITUTE(BP186,'Formula Name Creation'!$V129,'HB11 Model'!$B129)</f>
        <v>Parameter</v>
      </c>
      <c r="BQ187" t="str">
        <f ca="1">SUBSTITUTE(BQ186,'Formula Name Creation'!$V129,'HB11 Model'!$B129)</f>
        <v>Parameter</v>
      </c>
      <c r="BR187" t="str">
        <f ca="1">SUBSTITUTE(BR186,'Formula Name Creation'!$V129,'HB11 Model'!$B129)</f>
        <v>Parameter</v>
      </c>
      <c r="BS187" t="str">
        <f ca="1">SUBSTITUTE(BS186,'Formula Name Creation'!$V129,'HB11 Model'!$B129)</f>
        <v>Parameter</v>
      </c>
      <c r="BT187" t="str">
        <f ca="1">SUBSTITUTE(BT186,'Formula Name Creation'!$V129,'HB11 Model'!$B129)</f>
        <v>Parameter</v>
      </c>
      <c r="BU187" t="str">
        <f ca="1">SUBSTITUTE(BU186,'Formula Name Creation'!$V129,'HB11 Model'!$B129)</f>
        <v>=(C67+C68+C69+C70+C71+C72+C74+C73)</v>
      </c>
      <c r="BV187" t="str">
        <f ca="1">SUBSTITUTE(BV186,'Formula Name Creation'!$V129,'HB11 Model'!$B129)</f>
        <v>Parameter</v>
      </c>
      <c r="BW187" t="str">
        <f ca="1">SUBSTITUTE(BW186,'Formula Name Creation'!$V129,'HB11 Model'!$B129)</f>
        <v>Parameter</v>
      </c>
      <c r="BX187" t="str">
        <f ca="1">SUBSTITUTE(BX186,'Formula Name Creation'!$V129,'HB11 Model'!$B129)</f>
        <v>=C77+C75</v>
      </c>
      <c r="BY187" t="str">
        <f ca="1">SUBSTITUTE(BY186,'Formula Name Creation'!$V129,'HB11 Model'!$B129)</f>
        <v>Parameter</v>
      </c>
      <c r="BZ187" t="str">
        <f ca="1">SUBSTITUTE(BZ186,'Formula Name Creation'!$V129,'HB11 Model'!$B129)</f>
        <v>=C79*C75</v>
      </c>
      <c r="CA187" t="str">
        <f ca="1">SUBSTITUTE(CA186,'Formula Name Creation'!$V129,'HB11 Model'!$B129)</f>
        <v>Parameter</v>
      </c>
      <c r="CB187" t="str">
        <f ca="1">SUBSTITUTE(CB186,'Formula Name Creation'!$V129,'HB11 Model'!$B129)</f>
        <v>Parameter</v>
      </c>
      <c r="CC187" t="str">
        <f ca="1">SUBSTITUTE(CC186,'Formula Name Creation'!$V129,'HB11 Model'!$B129)</f>
        <v>Parameter</v>
      </c>
      <c r="CD187" t="str">
        <f ca="1">SUBSTITUTE(CD186,'Formula Name Creation'!$V129,'HB11 Model'!$B129)</f>
        <v>=32*(C9/2605)</v>
      </c>
      <c r="CE187" t="str">
        <f ca="1">SUBSTITUTE(CE186,'Formula Name Creation'!$V129,'HB11 Model'!$B129)</f>
        <v>Parameter</v>
      </c>
      <c r="CF187" t="str">
        <f ca="1">SUBSTITUTE(CF186,'Formula Name Creation'!$V129,'HB11 Model'!$B129)</f>
        <v>Parameter</v>
      </c>
      <c r="CG187" t="str">
        <f ca="1">SUBSTITUTE(CG186,'Formula Name Creation'!$V129,'HB11 Model'!$B129)</f>
        <v>=(C85*C86*C83)/10^6</v>
      </c>
      <c r="CH187" t="str">
        <f ca="1">SUBSTITUTE(CH186,'Formula Name Creation'!$V129,'HB11 Model'!$B129)</f>
        <v>=C9*10^6/C81/C82</v>
      </c>
      <c r="CI187" t="str">
        <f ca="1">SUBSTITUTE(CI186,'Formula Name Creation'!$V129,'HB11 Model'!$B129)</f>
        <v>Parameter</v>
      </c>
      <c r="CJ187" t="str">
        <f ca="1">SUBSTITUTE(CJ186,'Formula Name Creation'!$V129,'HB11 Model'!$B129)</f>
        <v>Parameter</v>
      </c>
      <c r="CK187" t="str">
        <f ca="1">SUBSTITUTE(CK186,'Formula Name Creation'!$V129,'HB11 Model'!$B129)</f>
        <v>Parameter</v>
      </c>
      <c r="CL187" t="str">
        <f ca="1">SUBSTITUTE(CL186,'Formula Name Creation'!$V129,'HB11 Model'!$B129)</f>
        <v>Parameter</v>
      </c>
      <c r="CM187" t="str">
        <f ca="1">SUBSTITUTE(CM186,'Formula Name Creation'!$V129,'HB11 Model'!$B129)</f>
        <v>=C91*C92</v>
      </c>
      <c r="CN187" t="str">
        <f ca="1">SUBSTITUTE(CN186,'Formula Name Creation'!$V129,'HB11 Model'!$B129)</f>
        <v>=C93*7.6*7*52.18</v>
      </c>
      <c r="CO187" t="str">
        <f ca="1">SUBSTITUTE(CO186,'Formula Name Creation'!$V129,'HB11 Model'!$B129)</f>
        <v>Parameter</v>
      </c>
      <c r="CP187" t="str">
        <f ca="1">SUBSTITUTE(CP186,'Formula Name Creation'!$V129,'HB11 Model'!$B129)</f>
        <v>Parameter</v>
      </c>
      <c r="CQ187" t="str">
        <f ca="1">SUBSTITUTE(CQ186,'Formula Name Creation'!$V129,'HB11 Model'!$B129)</f>
        <v>Parameter</v>
      </c>
      <c r="CR187" t="str">
        <f ca="1">SUBSTITUTE(CR186,'Formula Name Creation'!$V129,'HB11 Model'!$B129)</f>
        <v>Parameter</v>
      </c>
      <c r="CS187" t="str">
        <f ca="1">SUBSTITUTE(CS186,'Formula Name Creation'!$V129,'HB11 Model'!$B129)</f>
        <v>Parameter</v>
      </c>
      <c r="CT187" t="str">
        <f ca="1">SUBSTITUTE(CT186,'Formula Name Creation'!$V129,'HB11 Model'!$B129)</f>
        <v>Parameter</v>
      </c>
      <c r="CU187" t="str">
        <f ca="1">SUBSTITUTE(CU186,'Formula Name Creation'!$V129,'HB11 Model'!$B129)</f>
        <v>=PI()*C97*(C96^2-(C96-C98)^2)*C99</v>
      </c>
      <c r="CV187" t="str">
        <f ca="1">SUBSTITUTE(CV186,'Formula Name Creation'!$V129,'HB11 Model'!$B129)</f>
        <v>Parameter</v>
      </c>
      <c r="CW187" t="str">
        <f ca="1">SUBSTITUTE(CW186,'Formula Name Creation'!$V129,'HB11 Model'!$B129)</f>
        <v>=(90.69*C101 + C95 + 13.04*C102*112.32)/10^6</v>
      </c>
      <c r="CX187" t="str">
        <f ca="1">SUBSTITUTE(CX186,'Formula Name Creation'!$V129,'HB11 Model'!$B129)</f>
        <v>0</v>
      </c>
      <c r="CY187" t="str">
        <f ca="1">SUBSTITUTE(CY186,'Formula Name Creation'!$V129,'HB11 Model'!$B129)</f>
        <v>0</v>
      </c>
      <c r="CZ187" t="str">
        <f ca="1">SUBSTITUTE(CZ186,'Formula Name Creation'!$V129,'HB11 Model'!$B129)</f>
        <v>0</v>
      </c>
      <c r="DA187" t="str">
        <f ca="1">SUBSTITUTE(DA186,'Formula Name Creation'!$V129,'HB11 Model'!$B129)</f>
        <v>0</v>
      </c>
      <c r="DB187" t="str">
        <f ca="1">SUBSTITUTE(DB186,'Formula Name Creation'!$V129,'HB11 Model'!$B129)</f>
        <v>0</v>
      </c>
      <c r="DC187" t="str">
        <f ca="1">SUBSTITUTE(DC186,'Formula Name Creation'!$V129,'HB11 Model'!$B129)</f>
        <v>0</v>
      </c>
      <c r="DD187" t="str">
        <f ca="1">SUBSTITUTE(DD186,'Formula Name Creation'!$V129,'HB11 Model'!$B129)</f>
        <v>0</v>
      </c>
      <c r="DE187" t="str">
        <f ca="1">SUBSTITUTE(DE186,'Formula Name Creation'!$V129,'HB11 Model'!$B129)</f>
        <v>0</v>
      </c>
      <c r="DF187" t="str">
        <f ca="1">SUBSTITUTE(DF186,'Formula Name Creation'!$V129,'HB11 Model'!$B129)</f>
        <v>0</v>
      </c>
      <c r="DG187" t="str">
        <f ca="1">SUBSTITUTE(DG186,'Formula Name Creation'!$V129,'HB11 Model'!$B129)</f>
        <v>0</v>
      </c>
      <c r="DH187" t="str">
        <f ca="1">SUBSTITUTE(DH186,'Formula Name Creation'!$V129,'HB11 Model'!$B129)</f>
        <v>0</v>
      </c>
      <c r="DI187" t="str">
        <f ca="1">SUBSTITUTE(DI186,'Formula Name Creation'!$V129,'HB11 Model'!$B129)</f>
        <v>0</v>
      </c>
      <c r="DJ187" t="str">
        <f ca="1">SUBSTITUTE(DJ186,'Formula Name Creation'!$V129,'HB11 Model'!$B129)</f>
        <v>0</v>
      </c>
      <c r="DK187" t="str">
        <f ca="1">SUBSTITUTE(DK186,'Formula Name Creation'!$V129,'HB11 Model'!$B129)</f>
        <v>0</v>
      </c>
      <c r="DL187" t="str">
        <f ca="1">SUBSTITUTE(DL186,'Formula Name Creation'!$V129,'HB11 Model'!$B129)</f>
        <v>0</v>
      </c>
      <c r="DM187" t="str">
        <f ca="1">SUBSTITUTE(DM186,'Formula Name Creation'!$V129,'HB11 Model'!$B129)</f>
        <v>0</v>
      </c>
      <c r="DN187" t="str">
        <f ca="1">SUBSTITUTE(DN186,'Formula Name Creation'!$V129,'HB11 Model'!$B129)</f>
        <v>0</v>
      </c>
      <c r="DO187" t="str">
        <f ca="1">SUBSTITUTE(DO186,'Formula Name Creation'!$V129,'HB11 Model'!$B129)</f>
        <v>0</v>
      </c>
      <c r="DP187" t="str">
        <f ca="1">SUBSTITUTE(DP186,'Formula Name Creation'!$V129,'HB11 Model'!$B129)</f>
        <v>0</v>
      </c>
      <c r="DQ187" t="str">
        <f ca="1">SUBSTITUTE(DQ186,'Formula Name Creation'!$V129,'HB11 Model'!$B129)</f>
        <v>0</v>
      </c>
      <c r="DR187" t="str">
        <f ca="1">SUBSTITUTE(DR186,'Formula Name Creation'!$V129,'HB11 Model'!$B129)</f>
        <v>0</v>
      </c>
      <c r="DS187" t="str">
        <f ca="1">SUBSTITUTE(DS186,'Formula Name Creation'!$V129,'HB11 Model'!$B129)</f>
        <v>0</v>
      </c>
      <c r="DT187" t="str">
        <f ca="1">SUBSTITUTE(DT186,'Formula Name Creation'!$V129,'HB11 Model'!$B129)</f>
        <v>0</v>
      </c>
      <c r="DU187" t="str">
        <f ca="1">SUBSTITUTE(DU186,'Formula Name Creation'!$V129,'HB11 Model'!$B129)</f>
        <v>0</v>
      </c>
      <c r="DV187" t="str">
        <f ca="1">SUBSTITUTE(DV186,'Formula Name Creation'!$V129,'HB11 Model'!$B129)</f>
        <v>0</v>
      </c>
      <c r="DW187" t="str">
        <f ca="1">SUBSTITUTE(DW186,'Formula Name Creation'!$V129,'HB11 Model'!$B129)</f>
        <v>0</v>
      </c>
      <c r="DX187" t="str">
        <f ca="1">SUBSTITUTE(DX186,'Formula Name Creation'!$V129,'HB11 Model'!$B129)</f>
        <v>0</v>
      </c>
      <c r="DY187" t="str">
        <f ca="1">SUBSTITUTE(DY186,'Formula Name Creation'!$V129,'HB11 Model'!$B129)</f>
        <v>0</v>
      </c>
      <c r="DZ187" t="str">
        <f ca="1">SUBSTITUTE(DZ186,'Formula Name Creation'!$V129,'HB11 Model'!$B129)</f>
        <v>0</v>
      </c>
      <c r="EA187" t="str">
        <f ca="1">SUBSTITUTE(EA186,'Formula Name Creation'!$V129,'HB11 Model'!$B129)</f>
        <v>0</v>
      </c>
      <c r="EB187" t="str">
        <f ca="1">SUBSTITUTE(EB186,'Formula Name Creation'!$V129,'HB11 Model'!$B129)</f>
        <v>0</v>
      </c>
      <c r="EC187" t="str">
        <f ca="1">SUBSTITUTE(EC186,'Formula Name Creation'!$V129,'HB11 Model'!$B129)</f>
        <v>0</v>
      </c>
      <c r="ED187" t="str">
        <f ca="1">SUBSTITUTE(ED186,'Formula Name Creation'!$V129,'HB11 Model'!$B129)</f>
        <v>0</v>
      </c>
      <c r="EE187" t="str">
        <f ca="1">SUBSTITUTE(EE186,'Formula Name Creation'!$V129,'HB11 Model'!$B129)</f>
        <v>0</v>
      </c>
      <c r="EF187" t="str">
        <f ca="1">SUBSTITUTE(EF186,'Formula Name Creation'!$V129,'HB11 Model'!$B129)</f>
        <v>0</v>
      </c>
      <c r="EG187" t="str">
        <f ca="1">SUBSTITUTE(EG186,'Formula Name Creation'!$V129,'HB11 Model'!$B129)</f>
        <v>0</v>
      </c>
      <c r="EH187" t="str">
        <f ca="1">SUBSTITUTE(EH186,'Formula Name Creation'!$V129,'HB11 Model'!$B129)</f>
        <v>0</v>
      </c>
      <c r="EI187" t="str">
        <f ca="1">SUBSTITUTE(EI186,'Formula Name Creation'!$V129,'HB11 Model'!$B129)</f>
        <v>0</v>
      </c>
      <c r="EJ187" t="str">
        <f ca="1">SUBSTITUTE(EJ186,'Formula Name Creation'!$V129,'HB11 Model'!$B129)</f>
        <v>0</v>
      </c>
      <c r="EK187" t="str">
        <f ca="1">SUBSTITUTE(EK186,'Formula Name Creation'!$V129,'HB11 Model'!$B129)</f>
        <v>0</v>
      </c>
      <c r="EL187" t="str">
        <f ca="1">SUBSTITUTE(EL186,'Formula Name Creation'!$V129,'HB11 Model'!$B129)</f>
        <v>0</v>
      </c>
      <c r="EM187" t="str">
        <f ca="1">SUBSTITUTE(EM186,'Formula Name Creation'!$V129,'HB11 Model'!$B129)</f>
        <v>0</v>
      </c>
      <c r="EN187" t="str">
        <f ca="1">SUBSTITUTE(EN186,'Formula Name Creation'!$V129,'HB11 Model'!$B129)</f>
        <v>0</v>
      </c>
      <c r="EO187" t="str">
        <f ca="1">SUBSTITUTE(EO186,'Formula Name Creation'!$V129,'HB11 Model'!$B129)</f>
        <v>0</v>
      </c>
      <c r="EP187" t="str">
        <f ca="1">SUBSTITUTE(EP186,'Formula Name Creation'!$V129,'HB11 Model'!$B129)</f>
        <v>0</v>
      </c>
      <c r="EQ187" t="str">
        <f ca="1">SUBSTITUTE(EQ186,'Formula Name Creation'!$V129,'HB11 Model'!$B129)</f>
        <v>0</v>
      </c>
      <c r="ER187" t="str">
        <f ca="1">SUBSTITUTE(ER186,'Formula Name Creation'!$V129,'HB11 Model'!$B129)</f>
        <v>0</v>
      </c>
      <c r="ES187" t="str">
        <f ca="1">SUBSTITUTE(ES186,'Formula Name Creation'!$V129,'HB11 Model'!$B129)</f>
        <v>0</v>
      </c>
      <c r="ET187" t="str">
        <f ca="1">SUBSTITUTE(ET186,'Formula Name Creation'!$V129,'HB11 Model'!$B129)</f>
        <v>0</v>
      </c>
      <c r="EU187">
        <v>127</v>
      </c>
    </row>
    <row r="188" spans="1:151" x14ac:dyDescent="0.25">
      <c r="A188" t="str">
        <f ca="1">SUBSTITUTE(A187,'Formula Name Creation'!$V128,'HB11 Model'!$B128)</f>
        <v>Parameter</v>
      </c>
      <c r="B188" t="str">
        <f ca="1">SUBSTITUTE(B187,'Formula Name Creation'!$V128,'HB11 Model'!$B128)</f>
        <v>Parameter</v>
      </c>
      <c r="C188" t="str">
        <f ca="1">SUBSTITUTE(C187,'Formula Name Creation'!$V128,'HB11 Model'!$B128)</f>
        <v>=(1400*C22*1000)/10^6</v>
      </c>
      <c r="D188" t="str">
        <f ca="1">SUBSTITUTE(D187,'Formula Name Creation'!$V128,'HB11 Model'!$B128)</f>
        <v>Parameter</v>
      </c>
      <c r="E188" t="str">
        <f ca="1">SUBSTITUTE(E187,'Formula Name Creation'!$V128,'HB11 Model'!$B128)</f>
        <v>=C3*C4</v>
      </c>
      <c r="F188" t="str">
        <f ca="1">SUBSTITUTE(F187,'Formula Name Creation'!$V128,'HB11 Model'!$B128)</f>
        <v>=C7/(C6)</v>
      </c>
      <c r="G188" t="str">
        <f ca="1">SUBSTITUTE(G187,'Formula Name Creation'!$V128,'HB11 Model'!$B128)</f>
        <v>=IF(C36=0,C7*C10,C7*C10*C13)</v>
      </c>
      <c r="H188" t="str">
        <f ca="1">SUBSTITUTE(H187,'Formula Name Creation'!$V128,'HB11 Model'!$B128)</f>
        <v>Parameter</v>
      </c>
      <c r="I188" t="str">
        <f ca="1">SUBSTITUTE(I187,'Formula Name Creation'!$V128,'HB11 Model'!$B128)</f>
        <v>Parameter</v>
      </c>
      <c r="J188" t="str">
        <f ca="1">SUBSTITUTE(J187,'Formula Name Creation'!$V128,'HB11 Model'!$B128)</f>
        <v>Parameter</v>
      </c>
      <c r="K188" t="str">
        <f ca="1">SUBSTITUTE(K187,'Formula Name Creation'!$V128,'HB11 Model'!$B128)</f>
        <v>Parameter</v>
      </c>
      <c r="L188" t="str">
        <f ca="1">SUBSTITUTE(L187,'Formula Name Creation'!$V128,'HB11 Model'!$B128)</f>
        <v>Parameter</v>
      </c>
      <c r="M188" t="str">
        <f ca="1">SUBSTITUTE(M187,'Formula Name Creation'!$V128,'HB11 Model'!$B128)</f>
        <v>=C16/C8</v>
      </c>
      <c r="N188" t="str">
        <f ca="1">SUBSTITUTE(N187,'Formula Name Creation'!$V128,'HB11 Model'!$B128)</f>
        <v>=C9*C17</v>
      </c>
      <c r="O188" t="str">
        <f ca="1">SUBSTITUTE(O187,'Formula Name Creation'!$V128,'HB11 Model'!$B128)</f>
        <v>Parameter</v>
      </c>
      <c r="P188" t="str">
        <f ca="1">SUBSTITUTE(P187,'Formula Name Creation'!$V128,'HB11 Model'!$B128)</f>
        <v>Parameter</v>
      </c>
      <c r="Q188" t="str">
        <f ca="1">SUBSTITUTE(Q187,'Formula Name Creation'!$V128,'HB11 Model'!$B128)</f>
        <v>Parameter</v>
      </c>
      <c r="R188" t="str">
        <f ca="1">SUBSTITUTE(R187,'Formula Name Creation'!$V128,'HB11 Model'!$B128)</f>
        <v>=C8+C84+C100</v>
      </c>
      <c r="S188" t="str">
        <f ca="1">SUBSTITUTE(S187,'Formula Name Creation'!$V128,'HB11 Model'!$B128)</f>
        <v>=C20*C19</v>
      </c>
      <c r="T188" t="str">
        <f ca="1">SUBSTITUTE(T187,'Formula Name Creation'!$V128,'HB11 Model'!$B128)</f>
        <v>=C16-C20</v>
      </c>
      <c r="U188" t="str">
        <f ca="1">SUBSTITUTE(U187,'Formula Name Creation'!$V128,'HB11 Model'!$B128)</f>
        <v>=365*24*C14</v>
      </c>
      <c r="V188" t="str">
        <f ca="1">SUBSTITUTE(V187,'Formula Name Creation'!$V128,'HB11 Model'!$B128)</f>
        <v>=C22*C23</v>
      </c>
      <c r="W188" t="str">
        <f ca="1">SUBSTITUTE(W187,'Formula Name Creation'!$V128,'HB11 Model'!$B128)</f>
        <v>=C26/(1-C27)</v>
      </c>
      <c r="X188" t="str">
        <f ca="1">SUBSTITUTE(X187,'Formula Name Creation'!$V128,'HB11 Model'!$B128)</f>
        <v>=C4*C14*365*24*3600</v>
      </c>
      <c r="Y188" t="str">
        <f ca="1">SUBSTITUTE(Y187,'Formula Name Creation'!$V128,'HB11 Model'!$B128)</f>
        <v>Parameter</v>
      </c>
      <c r="Z188" t="str">
        <f ca="1">SUBSTITUTE(Z187,'Formula Name Creation'!$V128,'HB11 Model'!$B128)</f>
        <v>=C29+C37+C40+C48</v>
      </c>
      <c r="AA188" t="str">
        <f ca="1">SUBSTITUTE(AA187,'Formula Name Creation'!$V128,'HB11 Model'!$B128)</f>
        <v>=C30*(C33*C34)/(1000)+C35</v>
      </c>
      <c r="AB188" t="str">
        <f ca="1">SUBSTITUTE(AB187,'Formula Name Creation'!$V128,'HB11 Model'!$B128)</f>
        <v>Parameter</v>
      </c>
      <c r="AC188" t="str">
        <f ca="1">SUBSTITUTE(AC187,'Formula Name Creation'!$V128,'HB11 Model'!$B128)</f>
        <v>Parameter</v>
      </c>
      <c r="AD188" t="str">
        <f ca="1">SUBSTITUTE(AD187,'Formula Name Creation'!$V128,'HB11 Model'!$B128)</f>
        <v>Parameter</v>
      </c>
      <c r="AE188" t="str">
        <f ca="1">SUBSTITUTE(AE187,'Formula Name Creation'!$V128,'HB11 Model'!$B128)</f>
        <v>Parameter</v>
      </c>
      <c r="AF188" t="str">
        <f ca="1">SUBSTITUTE(AF187,'Formula Name Creation'!$V128,'HB11 Model'!$B128)</f>
        <v>Parameter</v>
      </c>
      <c r="AG188" t="str">
        <f ca="1">SUBSTITUTE(AG187,'Formula Name Creation'!$V128,'HB11 Model'!$B128)</f>
        <v>Parameter</v>
      </c>
      <c r="AH188" t="str">
        <f ca="1">SUBSTITUTE(AH187,'Formula Name Creation'!$V128,'HB11 Model'!$B128)</f>
        <v>Parameter</v>
      </c>
      <c r="AI188" t="str">
        <f ca="1">SUBSTITUTE(AI187,'Formula Name Creation'!$V128,'HB11 Model'!$B128)</f>
        <v>=C36*(C38)</v>
      </c>
      <c r="AJ188" t="str">
        <f ca="1">SUBSTITUTE(AJ187,'Formula Name Creation'!$V128,'HB11 Model'!$B128)</f>
        <v>Parameter</v>
      </c>
      <c r="AK188" t="str">
        <f ca="1">SUBSTITUTE(AK187,'Formula Name Creation'!$V128,'HB11 Model'!$B128)</f>
        <v>Parameter</v>
      </c>
      <c r="AL188" t="str">
        <f ca="1">SUBSTITUTE(AL187,'Formula Name Creation'!$V128,'HB11 Model'!$B128)</f>
        <v>=C39*(C41+C42)</v>
      </c>
      <c r="AM188" t="str">
        <f ca="1">SUBSTITUTE(AM187,'Formula Name Creation'!$V128,'HB11 Model'!$B128)</f>
        <v>=0.04+(C31*C32)/(1000)</v>
      </c>
      <c r="AN188" t="str">
        <f ca="1">SUBSTITUTE(AN187,'Formula Name Creation'!$V128,'HB11 Model'!$B128)</f>
        <v>Parameter</v>
      </c>
      <c r="AO188" t="str">
        <f ca="1">SUBSTITUTE(AO187,'Formula Name Creation'!$V128,'HB11 Model'!$B128)</f>
        <v>Parameter</v>
      </c>
      <c r="AP188" t="str">
        <f ca="1">SUBSTITUTE(AP187,'Formula Name Creation'!$V128,'HB11 Model'!$B128)</f>
        <v>Parameter</v>
      </c>
      <c r="AQ188" t="str">
        <f ca="1">SUBSTITUTE(AQ187,'Formula Name Creation'!$V128,'HB11 Model'!$B128)</f>
        <v>Parameter</v>
      </c>
      <c r="AR188" t="e">
        <f ca="1">SUBSTITUTE(AR187,'Formula Name Creation'!$V128,'HB11 Model'!$B128)</f>
        <v>#N/A</v>
      </c>
      <c r="AS188" t="str">
        <f ca="1">SUBSTITUTE(AS187,'Formula Name Creation'!$V128,'HB11 Model'!$B128)</f>
        <v>=C45+C25*(C28)</v>
      </c>
      <c r="AT188" t="str">
        <f ca="1">SUBSTITUTE(AT187,'Formula Name Creation'!$V128,'HB11 Model'!$B128)</f>
        <v>Parameter</v>
      </c>
      <c r="AU188" t="str">
        <f ca="1">SUBSTITUTE(AU187,'Formula Name Creation'!$V128,'HB11 Model'!$B128)</f>
        <v>Parameter</v>
      </c>
      <c r="AV188" t="str">
        <f ca="1">SUBSTITUTE(AV187,'Formula Name Creation'!$V128,'HB11 Model'!$B128)</f>
        <v>Parameter</v>
      </c>
      <c r="AW188" t="str">
        <f ca="1">SUBSTITUTE(AW187,'Formula Name Creation'!$V128,'HB11 Model'!$B128)</f>
        <v>Parameter</v>
      </c>
      <c r="AX188" t="str">
        <f ca="1">SUBSTITUTE(AX187,'Formula Name Creation'!$V128,'HB11 Model'!$B128)</f>
        <v>Parameter</v>
      </c>
      <c r="AY188" t="str">
        <f ca="1">SUBSTITUTE(AY187,'Formula Name Creation'!$V128,'HB11 Model'!$B128)</f>
        <v>Parameter</v>
      </c>
      <c r="AZ188" t="str">
        <f ca="1">SUBSTITUTE(AZ187,'Formula Name Creation'!$V128,'HB11 Model'!$B128)</f>
        <v>Parameter</v>
      </c>
      <c r="BA188" t="str">
        <f ca="1">SUBSTITUTE(BA187,'Formula Name Creation'!$V128,'HB11 Model'!$B128)</f>
        <v>=(C54+C53)/10^6</v>
      </c>
      <c r="BB188" t="str">
        <f ca="1">SUBSTITUTE(BB187,'Formula Name Creation'!$V128,'HB11 Model'!$B128)</f>
        <v>=C4*((C14*24)*3600)*C51</v>
      </c>
      <c r="BC188" t="str">
        <f ca="1">SUBSTITUTE(BC187,'Formula Name Creation'!$V128,'HB11 Model'!$B128)</f>
        <v>Parameter</v>
      </c>
      <c r="BD188" t="str">
        <f ca="1">SUBSTITUTE(BD187,'Formula Name Creation'!$V128,'HB11 Model'!$B128)</f>
        <v>Parameter</v>
      </c>
      <c r="BE188" t="str">
        <f ca="1">SUBSTITUTE(BE187,'Formula Name Creation'!$V128,'HB11 Model'!$B128)</f>
        <v>Parameter</v>
      </c>
      <c r="BF188" t="str">
        <f ca="1">SUBSTITUTE(BF187,'Formula Name Creation'!$V128,'HB11 Model'!$B128)</f>
        <v>Parameter</v>
      </c>
      <c r="BG188" t="str">
        <f ca="1">SUBSTITUTE(BG187,'Formula Name Creation'!$V128,'HB11 Model'!$B128)</f>
        <v>=ROUNDDOWN(C60/C64,0)*C58+C57*C3*C4*ROUNDDOWN(C60/C66,0)+C59+C87*10^6*ROUNDDOWN(C60/C65,0)+C63*C60</v>
      </c>
      <c r="BH188" t="str">
        <f ca="1">SUBSTITUTE(BH187,'Formula Name Creation'!$V128,'HB11 Model'!$B128)</f>
        <v>Parameter</v>
      </c>
      <c r="BI188" t="str">
        <f ca="1">SUBSTITUTE(BI187,'Formula Name Creation'!$V128,'HB11 Model'!$B128)</f>
        <v>=C62*1000*C24</v>
      </c>
      <c r="BJ188" t="str">
        <f ca="1">SUBSTITUTE(BJ187,'Formula Name Creation'!$V128,'HB11 Model'!$B128)</f>
        <v>Parameter</v>
      </c>
      <c r="BK188" t="str">
        <f ca="1">SUBSTITUTE(BK187,'Formula Name Creation'!$V128,'HB11 Model'!$B128)</f>
        <v>Parameter</v>
      </c>
      <c r="BL188" t="str">
        <f ca="1">SUBSTITUTE(BL187,'Formula Name Creation'!$V128,'HB11 Model'!$B128)</f>
        <v>Parameter</v>
      </c>
      <c r="BM188" t="str">
        <f ca="1">SUBSTITUTE(BM187,'Formula Name Creation'!$V128,'HB11 Model'!$B128)</f>
        <v>Parameter</v>
      </c>
      <c r="BN188" t="str">
        <f ca="1">SUBSTITUTE(BN187,'Formula Name Creation'!$V128,'HB11 Model'!$B128)</f>
        <v>Parameter</v>
      </c>
      <c r="BO188" t="str">
        <f ca="1">SUBSTITUTE(BO187,'Formula Name Creation'!$V128,'HB11 Model'!$B128)</f>
        <v>Parameter</v>
      </c>
      <c r="BP188" t="str">
        <f ca="1">SUBSTITUTE(BP187,'Formula Name Creation'!$V128,'HB11 Model'!$B128)</f>
        <v>Parameter</v>
      </c>
      <c r="BQ188" t="str">
        <f ca="1">SUBSTITUTE(BQ187,'Formula Name Creation'!$V128,'HB11 Model'!$B128)</f>
        <v>Parameter</v>
      </c>
      <c r="BR188" t="str">
        <f ca="1">SUBSTITUTE(BR187,'Formula Name Creation'!$V128,'HB11 Model'!$B128)</f>
        <v>Parameter</v>
      </c>
      <c r="BS188" t="str">
        <f ca="1">SUBSTITUTE(BS187,'Formula Name Creation'!$V128,'HB11 Model'!$B128)</f>
        <v>Parameter</v>
      </c>
      <c r="BT188" t="str">
        <f ca="1">SUBSTITUTE(BT187,'Formula Name Creation'!$V128,'HB11 Model'!$B128)</f>
        <v>Parameter</v>
      </c>
      <c r="BU188" t="str">
        <f ca="1">SUBSTITUTE(BU187,'Formula Name Creation'!$V128,'HB11 Model'!$B128)</f>
        <v>=(C67+C68+C69+C70+C71+C72+C74+C73)</v>
      </c>
      <c r="BV188" t="str">
        <f ca="1">SUBSTITUTE(BV187,'Formula Name Creation'!$V128,'HB11 Model'!$B128)</f>
        <v>Parameter</v>
      </c>
      <c r="BW188" t="str">
        <f ca="1">SUBSTITUTE(BW187,'Formula Name Creation'!$V128,'HB11 Model'!$B128)</f>
        <v>Parameter</v>
      </c>
      <c r="BX188" t="str">
        <f ca="1">SUBSTITUTE(BX187,'Formula Name Creation'!$V128,'HB11 Model'!$B128)</f>
        <v>=C77+C75</v>
      </c>
      <c r="BY188" t="str">
        <f ca="1">SUBSTITUTE(BY187,'Formula Name Creation'!$V128,'HB11 Model'!$B128)</f>
        <v>Parameter</v>
      </c>
      <c r="BZ188" t="str">
        <f ca="1">SUBSTITUTE(BZ187,'Formula Name Creation'!$V128,'HB11 Model'!$B128)</f>
        <v>=C79*C75</v>
      </c>
      <c r="CA188" t="str">
        <f ca="1">SUBSTITUTE(CA187,'Formula Name Creation'!$V128,'HB11 Model'!$B128)</f>
        <v>Parameter</v>
      </c>
      <c r="CB188" t="str">
        <f ca="1">SUBSTITUTE(CB187,'Formula Name Creation'!$V128,'HB11 Model'!$B128)</f>
        <v>Parameter</v>
      </c>
      <c r="CC188" t="str">
        <f ca="1">SUBSTITUTE(CC187,'Formula Name Creation'!$V128,'HB11 Model'!$B128)</f>
        <v>Parameter</v>
      </c>
      <c r="CD188" t="str">
        <f ca="1">SUBSTITUTE(CD187,'Formula Name Creation'!$V128,'HB11 Model'!$B128)</f>
        <v>=32*(C9/2605)</v>
      </c>
      <c r="CE188" t="str">
        <f ca="1">SUBSTITUTE(CE187,'Formula Name Creation'!$V128,'HB11 Model'!$B128)</f>
        <v>Parameter</v>
      </c>
      <c r="CF188" t="str">
        <f ca="1">SUBSTITUTE(CF187,'Formula Name Creation'!$V128,'HB11 Model'!$B128)</f>
        <v>Parameter</v>
      </c>
      <c r="CG188" t="str">
        <f ca="1">SUBSTITUTE(CG187,'Formula Name Creation'!$V128,'HB11 Model'!$B128)</f>
        <v>=(C85*C86*C83)/10^6</v>
      </c>
      <c r="CH188" t="str">
        <f ca="1">SUBSTITUTE(CH187,'Formula Name Creation'!$V128,'HB11 Model'!$B128)</f>
        <v>=C9*10^6/C81/C82</v>
      </c>
      <c r="CI188" t="str">
        <f ca="1">SUBSTITUTE(CI187,'Formula Name Creation'!$V128,'HB11 Model'!$B128)</f>
        <v>Parameter</v>
      </c>
      <c r="CJ188" t="str">
        <f ca="1">SUBSTITUTE(CJ187,'Formula Name Creation'!$V128,'HB11 Model'!$B128)</f>
        <v>Parameter</v>
      </c>
      <c r="CK188" t="str">
        <f ca="1">SUBSTITUTE(CK187,'Formula Name Creation'!$V128,'HB11 Model'!$B128)</f>
        <v>Parameter</v>
      </c>
      <c r="CL188" t="str">
        <f ca="1">SUBSTITUTE(CL187,'Formula Name Creation'!$V128,'HB11 Model'!$B128)</f>
        <v>Parameter</v>
      </c>
      <c r="CM188" t="str">
        <f ca="1">SUBSTITUTE(CM187,'Formula Name Creation'!$V128,'HB11 Model'!$B128)</f>
        <v>=C91*C92</v>
      </c>
      <c r="CN188" t="str">
        <f ca="1">SUBSTITUTE(CN187,'Formula Name Creation'!$V128,'HB11 Model'!$B128)</f>
        <v>=C93*7.6*7*52.18</v>
      </c>
      <c r="CO188" t="str">
        <f ca="1">SUBSTITUTE(CO187,'Formula Name Creation'!$V128,'HB11 Model'!$B128)</f>
        <v>Parameter</v>
      </c>
      <c r="CP188" t="str">
        <f ca="1">SUBSTITUTE(CP187,'Formula Name Creation'!$V128,'HB11 Model'!$B128)</f>
        <v>Parameter</v>
      </c>
      <c r="CQ188" t="str">
        <f ca="1">SUBSTITUTE(CQ187,'Formula Name Creation'!$V128,'HB11 Model'!$B128)</f>
        <v>Parameter</v>
      </c>
      <c r="CR188" t="str">
        <f ca="1">SUBSTITUTE(CR187,'Formula Name Creation'!$V128,'HB11 Model'!$B128)</f>
        <v>Parameter</v>
      </c>
      <c r="CS188" t="str">
        <f ca="1">SUBSTITUTE(CS187,'Formula Name Creation'!$V128,'HB11 Model'!$B128)</f>
        <v>Parameter</v>
      </c>
      <c r="CT188" t="str">
        <f ca="1">SUBSTITUTE(CT187,'Formula Name Creation'!$V128,'HB11 Model'!$B128)</f>
        <v>Parameter</v>
      </c>
      <c r="CU188" t="str">
        <f ca="1">SUBSTITUTE(CU187,'Formula Name Creation'!$V128,'HB11 Model'!$B128)</f>
        <v>=PI()*C97*(C96^2-(C96-C98)^2)*C99</v>
      </c>
      <c r="CV188" t="str">
        <f ca="1">SUBSTITUTE(CV187,'Formula Name Creation'!$V128,'HB11 Model'!$B128)</f>
        <v>Parameter</v>
      </c>
      <c r="CW188" t="str">
        <f ca="1">SUBSTITUTE(CW187,'Formula Name Creation'!$V128,'HB11 Model'!$B128)</f>
        <v>=(90.69*C101 + C95 + 13.04*C102*112.32)/10^6</v>
      </c>
      <c r="CX188" t="str">
        <f ca="1">SUBSTITUTE(CX187,'Formula Name Creation'!$V128,'HB11 Model'!$B128)</f>
        <v>0</v>
      </c>
      <c r="CY188" t="str">
        <f ca="1">SUBSTITUTE(CY187,'Formula Name Creation'!$V128,'HB11 Model'!$B128)</f>
        <v>0</v>
      </c>
      <c r="CZ188" t="str">
        <f ca="1">SUBSTITUTE(CZ187,'Formula Name Creation'!$V128,'HB11 Model'!$B128)</f>
        <v>0</v>
      </c>
      <c r="DA188" t="str">
        <f ca="1">SUBSTITUTE(DA187,'Formula Name Creation'!$V128,'HB11 Model'!$B128)</f>
        <v>0</v>
      </c>
      <c r="DB188" t="str">
        <f ca="1">SUBSTITUTE(DB187,'Formula Name Creation'!$V128,'HB11 Model'!$B128)</f>
        <v>0</v>
      </c>
      <c r="DC188" t="str">
        <f ca="1">SUBSTITUTE(DC187,'Formula Name Creation'!$V128,'HB11 Model'!$B128)</f>
        <v>0</v>
      </c>
      <c r="DD188" t="str">
        <f ca="1">SUBSTITUTE(DD187,'Formula Name Creation'!$V128,'HB11 Model'!$B128)</f>
        <v>0</v>
      </c>
      <c r="DE188" t="str">
        <f ca="1">SUBSTITUTE(DE187,'Formula Name Creation'!$V128,'HB11 Model'!$B128)</f>
        <v>0</v>
      </c>
      <c r="DF188" t="str">
        <f ca="1">SUBSTITUTE(DF187,'Formula Name Creation'!$V128,'HB11 Model'!$B128)</f>
        <v>0</v>
      </c>
      <c r="DG188" t="str">
        <f ca="1">SUBSTITUTE(DG187,'Formula Name Creation'!$V128,'HB11 Model'!$B128)</f>
        <v>0</v>
      </c>
      <c r="DH188" t="str">
        <f ca="1">SUBSTITUTE(DH187,'Formula Name Creation'!$V128,'HB11 Model'!$B128)</f>
        <v>0</v>
      </c>
      <c r="DI188" t="str">
        <f ca="1">SUBSTITUTE(DI187,'Formula Name Creation'!$V128,'HB11 Model'!$B128)</f>
        <v>0</v>
      </c>
      <c r="DJ188" t="str">
        <f ca="1">SUBSTITUTE(DJ187,'Formula Name Creation'!$V128,'HB11 Model'!$B128)</f>
        <v>0</v>
      </c>
      <c r="DK188" t="str">
        <f ca="1">SUBSTITUTE(DK187,'Formula Name Creation'!$V128,'HB11 Model'!$B128)</f>
        <v>0</v>
      </c>
      <c r="DL188" t="str">
        <f ca="1">SUBSTITUTE(DL187,'Formula Name Creation'!$V128,'HB11 Model'!$B128)</f>
        <v>0</v>
      </c>
      <c r="DM188" t="str">
        <f ca="1">SUBSTITUTE(DM187,'Formula Name Creation'!$V128,'HB11 Model'!$B128)</f>
        <v>0</v>
      </c>
      <c r="DN188" t="str">
        <f ca="1">SUBSTITUTE(DN187,'Formula Name Creation'!$V128,'HB11 Model'!$B128)</f>
        <v>0</v>
      </c>
      <c r="DO188" t="str">
        <f ca="1">SUBSTITUTE(DO187,'Formula Name Creation'!$V128,'HB11 Model'!$B128)</f>
        <v>0</v>
      </c>
      <c r="DP188" t="str">
        <f ca="1">SUBSTITUTE(DP187,'Formula Name Creation'!$V128,'HB11 Model'!$B128)</f>
        <v>0</v>
      </c>
      <c r="DQ188" t="str">
        <f ca="1">SUBSTITUTE(DQ187,'Formula Name Creation'!$V128,'HB11 Model'!$B128)</f>
        <v>0</v>
      </c>
      <c r="DR188" t="str">
        <f ca="1">SUBSTITUTE(DR187,'Formula Name Creation'!$V128,'HB11 Model'!$B128)</f>
        <v>0</v>
      </c>
      <c r="DS188" t="str">
        <f ca="1">SUBSTITUTE(DS187,'Formula Name Creation'!$V128,'HB11 Model'!$B128)</f>
        <v>0</v>
      </c>
      <c r="DT188" t="str">
        <f ca="1">SUBSTITUTE(DT187,'Formula Name Creation'!$V128,'HB11 Model'!$B128)</f>
        <v>0</v>
      </c>
      <c r="DU188" t="str">
        <f ca="1">SUBSTITUTE(DU187,'Formula Name Creation'!$V128,'HB11 Model'!$B128)</f>
        <v>0</v>
      </c>
      <c r="DV188" t="str">
        <f ca="1">SUBSTITUTE(DV187,'Formula Name Creation'!$V128,'HB11 Model'!$B128)</f>
        <v>0</v>
      </c>
      <c r="DW188" t="str">
        <f ca="1">SUBSTITUTE(DW187,'Formula Name Creation'!$V128,'HB11 Model'!$B128)</f>
        <v>0</v>
      </c>
      <c r="DX188" t="str">
        <f ca="1">SUBSTITUTE(DX187,'Formula Name Creation'!$V128,'HB11 Model'!$B128)</f>
        <v>0</v>
      </c>
      <c r="DY188" t="str">
        <f ca="1">SUBSTITUTE(DY187,'Formula Name Creation'!$V128,'HB11 Model'!$B128)</f>
        <v>0</v>
      </c>
      <c r="DZ188" t="str">
        <f ca="1">SUBSTITUTE(DZ187,'Formula Name Creation'!$V128,'HB11 Model'!$B128)</f>
        <v>0</v>
      </c>
      <c r="EA188" t="str">
        <f ca="1">SUBSTITUTE(EA187,'Formula Name Creation'!$V128,'HB11 Model'!$B128)</f>
        <v>0</v>
      </c>
      <c r="EB188" t="str">
        <f ca="1">SUBSTITUTE(EB187,'Formula Name Creation'!$V128,'HB11 Model'!$B128)</f>
        <v>0</v>
      </c>
      <c r="EC188" t="str">
        <f ca="1">SUBSTITUTE(EC187,'Formula Name Creation'!$V128,'HB11 Model'!$B128)</f>
        <v>0</v>
      </c>
      <c r="ED188" t="str">
        <f ca="1">SUBSTITUTE(ED187,'Formula Name Creation'!$V128,'HB11 Model'!$B128)</f>
        <v>0</v>
      </c>
      <c r="EE188" t="str">
        <f ca="1">SUBSTITUTE(EE187,'Formula Name Creation'!$V128,'HB11 Model'!$B128)</f>
        <v>0</v>
      </c>
      <c r="EF188" t="str">
        <f ca="1">SUBSTITUTE(EF187,'Formula Name Creation'!$V128,'HB11 Model'!$B128)</f>
        <v>0</v>
      </c>
      <c r="EG188" t="str">
        <f ca="1">SUBSTITUTE(EG187,'Formula Name Creation'!$V128,'HB11 Model'!$B128)</f>
        <v>0</v>
      </c>
      <c r="EH188" t="str">
        <f ca="1">SUBSTITUTE(EH187,'Formula Name Creation'!$V128,'HB11 Model'!$B128)</f>
        <v>0</v>
      </c>
      <c r="EI188" t="str">
        <f ca="1">SUBSTITUTE(EI187,'Formula Name Creation'!$V128,'HB11 Model'!$B128)</f>
        <v>0</v>
      </c>
      <c r="EJ188" t="str">
        <f ca="1">SUBSTITUTE(EJ187,'Formula Name Creation'!$V128,'HB11 Model'!$B128)</f>
        <v>0</v>
      </c>
      <c r="EK188" t="str">
        <f ca="1">SUBSTITUTE(EK187,'Formula Name Creation'!$V128,'HB11 Model'!$B128)</f>
        <v>0</v>
      </c>
      <c r="EL188" t="str">
        <f ca="1">SUBSTITUTE(EL187,'Formula Name Creation'!$V128,'HB11 Model'!$B128)</f>
        <v>0</v>
      </c>
      <c r="EM188" t="str">
        <f ca="1">SUBSTITUTE(EM187,'Formula Name Creation'!$V128,'HB11 Model'!$B128)</f>
        <v>0</v>
      </c>
      <c r="EN188" t="str">
        <f ca="1">SUBSTITUTE(EN187,'Formula Name Creation'!$V128,'HB11 Model'!$B128)</f>
        <v>0</v>
      </c>
      <c r="EO188" t="str">
        <f ca="1">SUBSTITUTE(EO187,'Formula Name Creation'!$V128,'HB11 Model'!$B128)</f>
        <v>0</v>
      </c>
      <c r="EP188" t="str">
        <f ca="1">SUBSTITUTE(EP187,'Formula Name Creation'!$V128,'HB11 Model'!$B128)</f>
        <v>0</v>
      </c>
      <c r="EQ188" t="str">
        <f ca="1">SUBSTITUTE(EQ187,'Formula Name Creation'!$V128,'HB11 Model'!$B128)</f>
        <v>0</v>
      </c>
      <c r="ER188" t="str">
        <f ca="1">SUBSTITUTE(ER187,'Formula Name Creation'!$V128,'HB11 Model'!$B128)</f>
        <v>0</v>
      </c>
      <c r="ES188" t="str">
        <f ca="1">SUBSTITUTE(ES187,'Formula Name Creation'!$V128,'HB11 Model'!$B128)</f>
        <v>0</v>
      </c>
      <c r="ET188" t="str">
        <f ca="1">SUBSTITUTE(ET187,'Formula Name Creation'!$V128,'HB11 Model'!$B128)</f>
        <v>0</v>
      </c>
      <c r="EU188">
        <v>126</v>
      </c>
    </row>
    <row r="189" spans="1:151" x14ac:dyDescent="0.25">
      <c r="A189" t="str">
        <f ca="1">SUBSTITUTE(A188,'Formula Name Creation'!$V127,'HB11 Model'!$B127)</f>
        <v>Parameter</v>
      </c>
      <c r="B189" t="str">
        <f ca="1">SUBSTITUTE(B188,'Formula Name Creation'!$V127,'HB11 Model'!$B127)</f>
        <v>Parameter</v>
      </c>
      <c r="C189" t="str">
        <f ca="1">SUBSTITUTE(C188,'Formula Name Creation'!$V127,'HB11 Model'!$B127)</f>
        <v>=(1400*C22*1000)/10^6</v>
      </c>
      <c r="D189" t="str">
        <f ca="1">SUBSTITUTE(D188,'Formula Name Creation'!$V127,'HB11 Model'!$B127)</f>
        <v>Parameter</v>
      </c>
      <c r="E189" t="str">
        <f ca="1">SUBSTITUTE(E188,'Formula Name Creation'!$V127,'HB11 Model'!$B127)</f>
        <v>=C3*C4</v>
      </c>
      <c r="F189" t="str">
        <f ca="1">SUBSTITUTE(F188,'Formula Name Creation'!$V127,'HB11 Model'!$B127)</f>
        <v>=C7/(C6)</v>
      </c>
      <c r="G189" t="str">
        <f ca="1">SUBSTITUTE(G188,'Formula Name Creation'!$V127,'HB11 Model'!$B127)</f>
        <v>=IF(C36=0,C7*C10,C7*C10*C13)</v>
      </c>
      <c r="H189" t="str">
        <f ca="1">SUBSTITUTE(H188,'Formula Name Creation'!$V127,'HB11 Model'!$B127)</f>
        <v>Parameter</v>
      </c>
      <c r="I189" t="str">
        <f ca="1">SUBSTITUTE(I188,'Formula Name Creation'!$V127,'HB11 Model'!$B127)</f>
        <v>Parameter</v>
      </c>
      <c r="J189" t="str">
        <f ca="1">SUBSTITUTE(J188,'Formula Name Creation'!$V127,'HB11 Model'!$B127)</f>
        <v>Parameter</v>
      </c>
      <c r="K189" t="str">
        <f ca="1">SUBSTITUTE(K188,'Formula Name Creation'!$V127,'HB11 Model'!$B127)</f>
        <v>Parameter</v>
      </c>
      <c r="L189" t="str">
        <f ca="1">SUBSTITUTE(L188,'Formula Name Creation'!$V127,'HB11 Model'!$B127)</f>
        <v>Parameter</v>
      </c>
      <c r="M189" t="str">
        <f ca="1">SUBSTITUTE(M188,'Formula Name Creation'!$V127,'HB11 Model'!$B127)</f>
        <v>=C16/C8</v>
      </c>
      <c r="N189" t="str">
        <f ca="1">SUBSTITUTE(N188,'Formula Name Creation'!$V127,'HB11 Model'!$B127)</f>
        <v>=C9*C17</v>
      </c>
      <c r="O189" t="str">
        <f ca="1">SUBSTITUTE(O188,'Formula Name Creation'!$V127,'HB11 Model'!$B127)</f>
        <v>Parameter</v>
      </c>
      <c r="P189" t="str">
        <f ca="1">SUBSTITUTE(P188,'Formula Name Creation'!$V127,'HB11 Model'!$B127)</f>
        <v>Parameter</v>
      </c>
      <c r="Q189" t="str">
        <f ca="1">SUBSTITUTE(Q188,'Formula Name Creation'!$V127,'HB11 Model'!$B127)</f>
        <v>Parameter</v>
      </c>
      <c r="R189" t="str">
        <f ca="1">SUBSTITUTE(R188,'Formula Name Creation'!$V127,'HB11 Model'!$B127)</f>
        <v>=C8+C84+C100</v>
      </c>
      <c r="S189" t="str">
        <f ca="1">SUBSTITUTE(S188,'Formula Name Creation'!$V127,'HB11 Model'!$B127)</f>
        <v>=C20*C19</v>
      </c>
      <c r="T189" t="str">
        <f ca="1">SUBSTITUTE(T188,'Formula Name Creation'!$V127,'HB11 Model'!$B127)</f>
        <v>=C16-C20</v>
      </c>
      <c r="U189" t="str">
        <f ca="1">SUBSTITUTE(U188,'Formula Name Creation'!$V127,'HB11 Model'!$B127)</f>
        <v>=365*24*C14</v>
      </c>
      <c r="V189" t="str">
        <f ca="1">SUBSTITUTE(V188,'Formula Name Creation'!$V127,'HB11 Model'!$B127)</f>
        <v>=C22*C23</v>
      </c>
      <c r="W189" t="str">
        <f ca="1">SUBSTITUTE(W188,'Formula Name Creation'!$V127,'HB11 Model'!$B127)</f>
        <v>=C26/(1-C27)</v>
      </c>
      <c r="X189" t="str">
        <f ca="1">SUBSTITUTE(X188,'Formula Name Creation'!$V127,'HB11 Model'!$B127)</f>
        <v>=C4*C14*365*24*3600</v>
      </c>
      <c r="Y189" t="str">
        <f ca="1">SUBSTITUTE(Y188,'Formula Name Creation'!$V127,'HB11 Model'!$B127)</f>
        <v>Parameter</v>
      </c>
      <c r="Z189" t="str">
        <f ca="1">SUBSTITUTE(Z188,'Formula Name Creation'!$V127,'HB11 Model'!$B127)</f>
        <v>=C29+C37+C40+C48</v>
      </c>
      <c r="AA189" t="str">
        <f ca="1">SUBSTITUTE(AA188,'Formula Name Creation'!$V127,'HB11 Model'!$B127)</f>
        <v>=C30*(C33*C34)/(1000)+C35</v>
      </c>
      <c r="AB189" t="str">
        <f ca="1">SUBSTITUTE(AB188,'Formula Name Creation'!$V127,'HB11 Model'!$B127)</f>
        <v>Parameter</v>
      </c>
      <c r="AC189" t="str">
        <f ca="1">SUBSTITUTE(AC188,'Formula Name Creation'!$V127,'HB11 Model'!$B127)</f>
        <v>Parameter</v>
      </c>
      <c r="AD189" t="str">
        <f ca="1">SUBSTITUTE(AD188,'Formula Name Creation'!$V127,'HB11 Model'!$B127)</f>
        <v>Parameter</v>
      </c>
      <c r="AE189" t="str">
        <f ca="1">SUBSTITUTE(AE188,'Formula Name Creation'!$V127,'HB11 Model'!$B127)</f>
        <v>Parameter</v>
      </c>
      <c r="AF189" t="str">
        <f ca="1">SUBSTITUTE(AF188,'Formula Name Creation'!$V127,'HB11 Model'!$B127)</f>
        <v>Parameter</v>
      </c>
      <c r="AG189" t="str">
        <f ca="1">SUBSTITUTE(AG188,'Formula Name Creation'!$V127,'HB11 Model'!$B127)</f>
        <v>Parameter</v>
      </c>
      <c r="AH189" t="str">
        <f ca="1">SUBSTITUTE(AH188,'Formula Name Creation'!$V127,'HB11 Model'!$B127)</f>
        <v>Parameter</v>
      </c>
      <c r="AI189" t="str">
        <f ca="1">SUBSTITUTE(AI188,'Formula Name Creation'!$V127,'HB11 Model'!$B127)</f>
        <v>=C36*(C38)</v>
      </c>
      <c r="AJ189" t="str">
        <f ca="1">SUBSTITUTE(AJ188,'Formula Name Creation'!$V127,'HB11 Model'!$B127)</f>
        <v>Parameter</v>
      </c>
      <c r="AK189" t="str">
        <f ca="1">SUBSTITUTE(AK188,'Formula Name Creation'!$V127,'HB11 Model'!$B127)</f>
        <v>Parameter</v>
      </c>
      <c r="AL189" t="str">
        <f ca="1">SUBSTITUTE(AL188,'Formula Name Creation'!$V127,'HB11 Model'!$B127)</f>
        <v>=C39*(C41+C42)</v>
      </c>
      <c r="AM189" t="str">
        <f ca="1">SUBSTITUTE(AM188,'Formula Name Creation'!$V127,'HB11 Model'!$B127)</f>
        <v>=0.04+(C31*C32)/(1000)</v>
      </c>
      <c r="AN189" t="str">
        <f ca="1">SUBSTITUTE(AN188,'Formula Name Creation'!$V127,'HB11 Model'!$B127)</f>
        <v>Parameter</v>
      </c>
      <c r="AO189" t="str">
        <f ca="1">SUBSTITUTE(AO188,'Formula Name Creation'!$V127,'HB11 Model'!$B127)</f>
        <v>Parameter</v>
      </c>
      <c r="AP189" t="str">
        <f ca="1">SUBSTITUTE(AP188,'Formula Name Creation'!$V127,'HB11 Model'!$B127)</f>
        <v>Parameter</v>
      </c>
      <c r="AQ189" t="str">
        <f ca="1">SUBSTITUTE(AQ188,'Formula Name Creation'!$V127,'HB11 Model'!$B127)</f>
        <v>Parameter</v>
      </c>
      <c r="AR189" t="e">
        <f ca="1">SUBSTITUTE(AR188,'Formula Name Creation'!$V127,'HB11 Model'!$B127)</f>
        <v>#N/A</v>
      </c>
      <c r="AS189" t="str">
        <f ca="1">SUBSTITUTE(AS188,'Formula Name Creation'!$V127,'HB11 Model'!$B127)</f>
        <v>=C45+C25*(C28)</v>
      </c>
      <c r="AT189" t="str">
        <f ca="1">SUBSTITUTE(AT188,'Formula Name Creation'!$V127,'HB11 Model'!$B127)</f>
        <v>Parameter</v>
      </c>
      <c r="AU189" t="str">
        <f ca="1">SUBSTITUTE(AU188,'Formula Name Creation'!$V127,'HB11 Model'!$B127)</f>
        <v>Parameter</v>
      </c>
      <c r="AV189" t="str">
        <f ca="1">SUBSTITUTE(AV188,'Formula Name Creation'!$V127,'HB11 Model'!$B127)</f>
        <v>Parameter</v>
      </c>
      <c r="AW189" t="str">
        <f ca="1">SUBSTITUTE(AW188,'Formula Name Creation'!$V127,'HB11 Model'!$B127)</f>
        <v>Parameter</v>
      </c>
      <c r="AX189" t="str">
        <f ca="1">SUBSTITUTE(AX188,'Formula Name Creation'!$V127,'HB11 Model'!$B127)</f>
        <v>Parameter</v>
      </c>
      <c r="AY189" t="str">
        <f ca="1">SUBSTITUTE(AY188,'Formula Name Creation'!$V127,'HB11 Model'!$B127)</f>
        <v>Parameter</v>
      </c>
      <c r="AZ189" t="str">
        <f ca="1">SUBSTITUTE(AZ188,'Formula Name Creation'!$V127,'HB11 Model'!$B127)</f>
        <v>Parameter</v>
      </c>
      <c r="BA189" t="str">
        <f ca="1">SUBSTITUTE(BA188,'Formula Name Creation'!$V127,'HB11 Model'!$B127)</f>
        <v>=(C54+C53)/10^6</v>
      </c>
      <c r="BB189" t="str">
        <f ca="1">SUBSTITUTE(BB188,'Formula Name Creation'!$V127,'HB11 Model'!$B127)</f>
        <v>=C4*((C14*24)*3600)*C51</v>
      </c>
      <c r="BC189" t="str">
        <f ca="1">SUBSTITUTE(BC188,'Formula Name Creation'!$V127,'HB11 Model'!$B127)</f>
        <v>Parameter</v>
      </c>
      <c r="BD189" t="str">
        <f ca="1">SUBSTITUTE(BD188,'Formula Name Creation'!$V127,'HB11 Model'!$B127)</f>
        <v>Parameter</v>
      </c>
      <c r="BE189" t="str">
        <f ca="1">SUBSTITUTE(BE188,'Formula Name Creation'!$V127,'HB11 Model'!$B127)</f>
        <v>Parameter</v>
      </c>
      <c r="BF189" t="str">
        <f ca="1">SUBSTITUTE(BF188,'Formula Name Creation'!$V127,'HB11 Model'!$B127)</f>
        <v>Parameter</v>
      </c>
      <c r="BG189" t="str">
        <f ca="1">SUBSTITUTE(BG188,'Formula Name Creation'!$V127,'HB11 Model'!$B127)</f>
        <v>=ROUNDDOWN(C60/C64,0)*C58+C57*C3*C4*ROUNDDOWN(C60/C66,0)+C59+C87*10^6*ROUNDDOWN(C60/C65,0)+C63*C60</v>
      </c>
      <c r="BH189" t="str">
        <f ca="1">SUBSTITUTE(BH188,'Formula Name Creation'!$V127,'HB11 Model'!$B127)</f>
        <v>Parameter</v>
      </c>
      <c r="BI189" t="str">
        <f ca="1">SUBSTITUTE(BI188,'Formula Name Creation'!$V127,'HB11 Model'!$B127)</f>
        <v>=C62*1000*C24</v>
      </c>
      <c r="BJ189" t="str">
        <f ca="1">SUBSTITUTE(BJ188,'Formula Name Creation'!$V127,'HB11 Model'!$B127)</f>
        <v>Parameter</v>
      </c>
      <c r="BK189" t="str">
        <f ca="1">SUBSTITUTE(BK188,'Formula Name Creation'!$V127,'HB11 Model'!$B127)</f>
        <v>Parameter</v>
      </c>
      <c r="BL189" t="str">
        <f ca="1">SUBSTITUTE(BL188,'Formula Name Creation'!$V127,'HB11 Model'!$B127)</f>
        <v>Parameter</v>
      </c>
      <c r="BM189" t="str">
        <f ca="1">SUBSTITUTE(BM188,'Formula Name Creation'!$V127,'HB11 Model'!$B127)</f>
        <v>Parameter</v>
      </c>
      <c r="BN189" t="str">
        <f ca="1">SUBSTITUTE(BN188,'Formula Name Creation'!$V127,'HB11 Model'!$B127)</f>
        <v>Parameter</v>
      </c>
      <c r="BO189" t="str">
        <f ca="1">SUBSTITUTE(BO188,'Formula Name Creation'!$V127,'HB11 Model'!$B127)</f>
        <v>Parameter</v>
      </c>
      <c r="BP189" t="str">
        <f ca="1">SUBSTITUTE(BP188,'Formula Name Creation'!$V127,'HB11 Model'!$B127)</f>
        <v>Parameter</v>
      </c>
      <c r="BQ189" t="str">
        <f ca="1">SUBSTITUTE(BQ188,'Formula Name Creation'!$V127,'HB11 Model'!$B127)</f>
        <v>Parameter</v>
      </c>
      <c r="BR189" t="str">
        <f ca="1">SUBSTITUTE(BR188,'Formula Name Creation'!$V127,'HB11 Model'!$B127)</f>
        <v>Parameter</v>
      </c>
      <c r="BS189" t="str">
        <f ca="1">SUBSTITUTE(BS188,'Formula Name Creation'!$V127,'HB11 Model'!$B127)</f>
        <v>Parameter</v>
      </c>
      <c r="BT189" t="str">
        <f ca="1">SUBSTITUTE(BT188,'Formula Name Creation'!$V127,'HB11 Model'!$B127)</f>
        <v>Parameter</v>
      </c>
      <c r="BU189" t="str">
        <f ca="1">SUBSTITUTE(BU188,'Formula Name Creation'!$V127,'HB11 Model'!$B127)</f>
        <v>=(C67+C68+C69+C70+C71+C72+C74+C73)</v>
      </c>
      <c r="BV189" t="str">
        <f ca="1">SUBSTITUTE(BV188,'Formula Name Creation'!$V127,'HB11 Model'!$B127)</f>
        <v>Parameter</v>
      </c>
      <c r="BW189" t="str">
        <f ca="1">SUBSTITUTE(BW188,'Formula Name Creation'!$V127,'HB11 Model'!$B127)</f>
        <v>Parameter</v>
      </c>
      <c r="BX189" t="str">
        <f ca="1">SUBSTITUTE(BX188,'Formula Name Creation'!$V127,'HB11 Model'!$B127)</f>
        <v>=C77+C75</v>
      </c>
      <c r="BY189" t="str">
        <f ca="1">SUBSTITUTE(BY188,'Formula Name Creation'!$V127,'HB11 Model'!$B127)</f>
        <v>Parameter</v>
      </c>
      <c r="BZ189" t="str">
        <f ca="1">SUBSTITUTE(BZ188,'Formula Name Creation'!$V127,'HB11 Model'!$B127)</f>
        <v>=C79*C75</v>
      </c>
      <c r="CA189" t="str">
        <f ca="1">SUBSTITUTE(CA188,'Formula Name Creation'!$V127,'HB11 Model'!$B127)</f>
        <v>Parameter</v>
      </c>
      <c r="CB189" t="str">
        <f ca="1">SUBSTITUTE(CB188,'Formula Name Creation'!$V127,'HB11 Model'!$B127)</f>
        <v>Parameter</v>
      </c>
      <c r="CC189" t="str">
        <f ca="1">SUBSTITUTE(CC188,'Formula Name Creation'!$V127,'HB11 Model'!$B127)</f>
        <v>Parameter</v>
      </c>
      <c r="CD189" t="str">
        <f ca="1">SUBSTITUTE(CD188,'Formula Name Creation'!$V127,'HB11 Model'!$B127)</f>
        <v>=32*(C9/2605)</v>
      </c>
      <c r="CE189" t="str">
        <f ca="1">SUBSTITUTE(CE188,'Formula Name Creation'!$V127,'HB11 Model'!$B127)</f>
        <v>Parameter</v>
      </c>
      <c r="CF189" t="str">
        <f ca="1">SUBSTITUTE(CF188,'Formula Name Creation'!$V127,'HB11 Model'!$B127)</f>
        <v>Parameter</v>
      </c>
      <c r="CG189" t="str">
        <f ca="1">SUBSTITUTE(CG188,'Formula Name Creation'!$V127,'HB11 Model'!$B127)</f>
        <v>=(C85*C86*C83)/10^6</v>
      </c>
      <c r="CH189" t="str">
        <f ca="1">SUBSTITUTE(CH188,'Formula Name Creation'!$V127,'HB11 Model'!$B127)</f>
        <v>=C9*10^6/C81/C82</v>
      </c>
      <c r="CI189" t="str">
        <f ca="1">SUBSTITUTE(CI188,'Formula Name Creation'!$V127,'HB11 Model'!$B127)</f>
        <v>Parameter</v>
      </c>
      <c r="CJ189" t="str">
        <f ca="1">SUBSTITUTE(CJ188,'Formula Name Creation'!$V127,'HB11 Model'!$B127)</f>
        <v>Parameter</v>
      </c>
      <c r="CK189" t="str">
        <f ca="1">SUBSTITUTE(CK188,'Formula Name Creation'!$V127,'HB11 Model'!$B127)</f>
        <v>Parameter</v>
      </c>
      <c r="CL189" t="str">
        <f ca="1">SUBSTITUTE(CL188,'Formula Name Creation'!$V127,'HB11 Model'!$B127)</f>
        <v>Parameter</v>
      </c>
      <c r="CM189" t="str">
        <f ca="1">SUBSTITUTE(CM188,'Formula Name Creation'!$V127,'HB11 Model'!$B127)</f>
        <v>=C91*C92</v>
      </c>
      <c r="CN189" t="str">
        <f ca="1">SUBSTITUTE(CN188,'Formula Name Creation'!$V127,'HB11 Model'!$B127)</f>
        <v>=C93*7.6*7*52.18</v>
      </c>
      <c r="CO189" t="str">
        <f ca="1">SUBSTITUTE(CO188,'Formula Name Creation'!$V127,'HB11 Model'!$B127)</f>
        <v>Parameter</v>
      </c>
      <c r="CP189" t="str">
        <f ca="1">SUBSTITUTE(CP188,'Formula Name Creation'!$V127,'HB11 Model'!$B127)</f>
        <v>Parameter</v>
      </c>
      <c r="CQ189" t="str">
        <f ca="1">SUBSTITUTE(CQ188,'Formula Name Creation'!$V127,'HB11 Model'!$B127)</f>
        <v>Parameter</v>
      </c>
      <c r="CR189" t="str">
        <f ca="1">SUBSTITUTE(CR188,'Formula Name Creation'!$V127,'HB11 Model'!$B127)</f>
        <v>Parameter</v>
      </c>
      <c r="CS189" t="str">
        <f ca="1">SUBSTITUTE(CS188,'Formula Name Creation'!$V127,'HB11 Model'!$B127)</f>
        <v>Parameter</v>
      </c>
      <c r="CT189" t="str">
        <f ca="1">SUBSTITUTE(CT188,'Formula Name Creation'!$V127,'HB11 Model'!$B127)</f>
        <v>Parameter</v>
      </c>
      <c r="CU189" t="str">
        <f ca="1">SUBSTITUTE(CU188,'Formula Name Creation'!$V127,'HB11 Model'!$B127)</f>
        <v>=PI()*C97*(C96^2-(C96-C98)^2)*C99</v>
      </c>
      <c r="CV189" t="str">
        <f ca="1">SUBSTITUTE(CV188,'Formula Name Creation'!$V127,'HB11 Model'!$B127)</f>
        <v>Parameter</v>
      </c>
      <c r="CW189" t="str">
        <f ca="1">SUBSTITUTE(CW188,'Formula Name Creation'!$V127,'HB11 Model'!$B127)</f>
        <v>=(90.69*C101 + C95 + 13.04*C102*112.32)/10^6</v>
      </c>
      <c r="CX189" t="str">
        <f ca="1">SUBSTITUTE(CX188,'Formula Name Creation'!$V127,'HB11 Model'!$B127)</f>
        <v>0</v>
      </c>
      <c r="CY189" t="str">
        <f ca="1">SUBSTITUTE(CY188,'Formula Name Creation'!$V127,'HB11 Model'!$B127)</f>
        <v>0</v>
      </c>
      <c r="CZ189" t="str">
        <f ca="1">SUBSTITUTE(CZ188,'Formula Name Creation'!$V127,'HB11 Model'!$B127)</f>
        <v>0</v>
      </c>
      <c r="DA189" t="str">
        <f ca="1">SUBSTITUTE(DA188,'Formula Name Creation'!$V127,'HB11 Model'!$B127)</f>
        <v>0</v>
      </c>
      <c r="DB189" t="str">
        <f ca="1">SUBSTITUTE(DB188,'Formula Name Creation'!$V127,'HB11 Model'!$B127)</f>
        <v>0</v>
      </c>
      <c r="DC189" t="str">
        <f ca="1">SUBSTITUTE(DC188,'Formula Name Creation'!$V127,'HB11 Model'!$B127)</f>
        <v>0</v>
      </c>
      <c r="DD189" t="str">
        <f ca="1">SUBSTITUTE(DD188,'Formula Name Creation'!$V127,'HB11 Model'!$B127)</f>
        <v>0</v>
      </c>
      <c r="DE189" t="str">
        <f ca="1">SUBSTITUTE(DE188,'Formula Name Creation'!$V127,'HB11 Model'!$B127)</f>
        <v>0</v>
      </c>
      <c r="DF189" t="str">
        <f ca="1">SUBSTITUTE(DF188,'Formula Name Creation'!$V127,'HB11 Model'!$B127)</f>
        <v>0</v>
      </c>
      <c r="DG189" t="str">
        <f ca="1">SUBSTITUTE(DG188,'Formula Name Creation'!$V127,'HB11 Model'!$B127)</f>
        <v>0</v>
      </c>
      <c r="DH189" t="str">
        <f ca="1">SUBSTITUTE(DH188,'Formula Name Creation'!$V127,'HB11 Model'!$B127)</f>
        <v>0</v>
      </c>
      <c r="DI189" t="str">
        <f ca="1">SUBSTITUTE(DI188,'Formula Name Creation'!$V127,'HB11 Model'!$B127)</f>
        <v>0</v>
      </c>
      <c r="DJ189" t="str">
        <f ca="1">SUBSTITUTE(DJ188,'Formula Name Creation'!$V127,'HB11 Model'!$B127)</f>
        <v>0</v>
      </c>
      <c r="DK189" t="str">
        <f ca="1">SUBSTITUTE(DK188,'Formula Name Creation'!$V127,'HB11 Model'!$B127)</f>
        <v>0</v>
      </c>
      <c r="DL189" t="str">
        <f ca="1">SUBSTITUTE(DL188,'Formula Name Creation'!$V127,'HB11 Model'!$B127)</f>
        <v>0</v>
      </c>
      <c r="DM189" t="str">
        <f ca="1">SUBSTITUTE(DM188,'Formula Name Creation'!$V127,'HB11 Model'!$B127)</f>
        <v>0</v>
      </c>
      <c r="DN189" t="str">
        <f ca="1">SUBSTITUTE(DN188,'Formula Name Creation'!$V127,'HB11 Model'!$B127)</f>
        <v>0</v>
      </c>
      <c r="DO189" t="str">
        <f ca="1">SUBSTITUTE(DO188,'Formula Name Creation'!$V127,'HB11 Model'!$B127)</f>
        <v>0</v>
      </c>
      <c r="DP189" t="str">
        <f ca="1">SUBSTITUTE(DP188,'Formula Name Creation'!$V127,'HB11 Model'!$B127)</f>
        <v>0</v>
      </c>
      <c r="DQ189" t="str">
        <f ca="1">SUBSTITUTE(DQ188,'Formula Name Creation'!$V127,'HB11 Model'!$B127)</f>
        <v>0</v>
      </c>
      <c r="DR189" t="str">
        <f ca="1">SUBSTITUTE(DR188,'Formula Name Creation'!$V127,'HB11 Model'!$B127)</f>
        <v>0</v>
      </c>
      <c r="DS189" t="str">
        <f ca="1">SUBSTITUTE(DS188,'Formula Name Creation'!$V127,'HB11 Model'!$B127)</f>
        <v>0</v>
      </c>
      <c r="DT189" t="str">
        <f ca="1">SUBSTITUTE(DT188,'Formula Name Creation'!$V127,'HB11 Model'!$B127)</f>
        <v>0</v>
      </c>
      <c r="DU189" t="str">
        <f ca="1">SUBSTITUTE(DU188,'Formula Name Creation'!$V127,'HB11 Model'!$B127)</f>
        <v>0</v>
      </c>
      <c r="DV189" t="str">
        <f ca="1">SUBSTITUTE(DV188,'Formula Name Creation'!$V127,'HB11 Model'!$B127)</f>
        <v>0</v>
      </c>
      <c r="DW189" t="str">
        <f ca="1">SUBSTITUTE(DW188,'Formula Name Creation'!$V127,'HB11 Model'!$B127)</f>
        <v>0</v>
      </c>
      <c r="DX189" t="str">
        <f ca="1">SUBSTITUTE(DX188,'Formula Name Creation'!$V127,'HB11 Model'!$B127)</f>
        <v>0</v>
      </c>
      <c r="DY189" t="str">
        <f ca="1">SUBSTITUTE(DY188,'Formula Name Creation'!$V127,'HB11 Model'!$B127)</f>
        <v>0</v>
      </c>
      <c r="DZ189" t="str">
        <f ca="1">SUBSTITUTE(DZ188,'Formula Name Creation'!$V127,'HB11 Model'!$B127)</f>
        <v>0</v>
      </c>
      <c r="EA189" t="str">
        <f ca="1">SUBSTITUTE(EA188,'Formula Name Creation'!$V127,'HB11 Model'!$B127)</f>
        <v>0</v>
      </c>
      <c r="EB189" t="str">
        <f ca="1">SUBSTITUTE(EB188,'Formula Name Creation'!$V127,'HB11 Model'!$B127)</f>
        <v>0</v>
      </c>
      <c r="EC189" t="str">
        <f ca="1">SUBSTITUTE(EC188,'Formula Name Creation'!$V127,'HB11 Model'!$B127)</f>
        <v>0</v>
      </c>
      <c r="ED189" t="str">
        <f ca="1">SUBSTITUTE(ED188,'Formula Name Creation'!$V127,'HB11 Model'!$B127)</f>
        <v>0</v>
      </c>
      <c r="EE189" t="str">
        <f ca="1">SUBSTITUTE(EE188,'Formula Name Creation'!$V127,'HB11 Model'!$B127)</f>
        <v>0</v>
      </c>
      <c r="EF189" t="str">
        <f ca="1">SUBSTITUTE(EF188,'Formula Name Creation'!$V127,'HB11 Model'!$B127)</f>
        <v>0</v>
      </c>
      <c r="EG189" t="str">
        <f ca="1">SUBSTITUTE(EG188,'Formula Name Creation'!$V127,'HB11 Model'!$B127)</f>
        <v>0</v>
      </c>
      <c r="EH189" t="str">
        <f ca="1">SUBSTITUTE(EH188,'Formula Name Creation'!$V127,'HB11 Model'!$B127)</f>
        <v>0</v>
      </c>
      <c r="EI189" t="str">
        <f ca="1">SUBSTITUTE(EI188,'Formula Name Creation'!$V127,'HB11 Model'!$B127)</f>
        <v>0</v>
      </c>
      <c r="EJ189" t="str">
        <f ca="1">SUBSTITUTE(EJ188,'Formula Name Creation'!$V127,'HB11 Model'!$B127)</f>
        <v>0</v>
      </c>
      <c r="EK189" t="str">
        <f ca="1">SUBSTITUTE(EK188,'Formula Name Creation'!$V127,'HB11 Model'!$B127)</f>
        <v>0</v>
      </c>
      <c r="EL189" t="str">
        <f ca="1">SUBSTITUTE(EL188,'Formula Name Creation'!$V127,'HB11 Model'!$B127)</f>
        <v>0</v>
      </c>
      <c r="EM189" t="str">
        <f ca="1">SUBSTITUTE(EM188,'Formula Name Creation'!$V127,'HB11 Model'!$B127)</f>
        <v>0</v>
      </c>
      <c r="EN189" t="str">
        <f ca="1">SUBSTITUTE(EN188,'Formula Name Creation'!$V127,'HB11 Model'!$B127)</f>
        <v>0</v>
      </c>
      <c r="EO189" t="str">
        <f ca="1">SUBSTITUTE(EO188,'Formula Name Creation'!$V127,'HB11 Model'!$B127)</f>
        <v>0</v>
      </c>
      <c r="EP189" t="str">
        <f ca="1">SUBSTITUTE(EP188,'Formula Name Creation'!$V127,'HB11 Model'!$B127)</f>
        <v>0</v>
      </c>
      <c r="EQ189" t="str">
        <f ca="1">SUBSTITUTE(EQ188,'Formula Name Creation'!$V127,'HB11 Model'!$B127)</f>
        <v>0</v>
      </c>
      <c r="ER189" t="str">
        <f ca="1">SUBSTITUTE(ER188,'Formula Name Creation'!$V127,'HB11 Model'!$B127)</f>
        <v>0</v>
      </c>
      <c r="ES189" t="str">
        <f ca="1">SUBSTITUTE(ES188,'Formula Name Creation'!$V127,'HB11 Model'!$B127)</f>
        <v>0</v>
      </c>
      <c r="ET189" t="str">
        <f ca="1">SUBSTITUTE(ET188,'Formula Name Creation'!$V127,'HB11 Model'!$B127)</f>
        <v>0</v>
      </c>
      <c r="EU189">
        <v>125</v>
      </c>
    </row>
    <row r="190" spans="1:151" x14ac:dyDescent="0.25">
      <c r="A190" t="str">
        <f ca="1">SUBSTITUTE(A189,'Formula Name Creation'!$V126,'HB11 Model'!$B126)</f>
        <v>Parameter</v>
      </c>
      <c r="B190" t="str">
        <f ca="1">SUBSTITUTE(B189,'Formula Name Creation'!$V126,'HB11 Model'!$B126)</f>
        <v>Parameter</v>
      </c>
      <c r="C190" t="str">
        <f ca="1">SUBSTITUTE(C189,'Formula Name Creation'!$V126,'HB11 Model'!$B126)</f>
        <v>=(1400*C22*1000)/10^6</v>
      </c>
      <c r="D190" t="str">
        <f ca="1">SUBSTITUTE(D189,'Formula Name Creation'!$V126,'HB11 Model'!$B126)</f>
        <v>Parameter</v>
      </c>
      <c r="E190" t="str">
        <f ca="1">SUBSTITUTE(E189,'Formula Name Creation'!$V126,'HB11 Model'!$B126)</f>
        <v>=C3*C4</v>
      </c>
      <c r="F190" t="str">
        <f ca="1">SUBSTITUTE(F189,'Formula Name Creation'!$V126,'HB11 Model'!$B126)</f>
        <v>=C7/(C6)</v>
      </c>
      <c r="G190" t="str">
        <f ca="1">SUBSTITUTE(G189,'Formula Name Creation'!$V126,'HB11 Model'!$B126)</f>
        <v>=IF(C36=0,C7*C10,C7*C10*C13)</v>
      </c>
      <c r="H190" t="str">
        <f ca="1">SUBSTITUTE(H189,'Formula Name Creation'!$V126,'HB11 Model'!$B126)</f>
        <v>Parameter</v>
      </c>
      <c r="I190" t="str">
        <f ca="1">SUBSTITUTE(I189,'Formula Name Creation'!$V126,'HB11 Model'!$B126)</f>
        <v>Parameter</v>
      </c>
      <c r="J190" t="str">
        <f ca="1">SUBSTITUTE(J189,'Formula Name Creation'!$V126,'HB11 Model'!$B126)</f>
        <v>Parameter</v>
      </c>
      <c r="K190" t="str">
        <f ca="1">SUBSTITUTE(K189,'Formula Name Creation'!$V126,'HB11 Model'!$B126)</f>
        <v>Parameter</v>
      </c>
      <c r="L190" t="str">
        <f ca="1">SUBSTITUTE(L189,'Formula Name Creation'!$V126,'HB11 Model'!$B126)</f>
        <v>Parameter</v>
      </c>
      <c r="M190" t="str">
        <f ca="1">SUBSTITUTE(M189,'Formula Name Creation'!$V126,'HB11 Model'!$B126)</f>
        <v>=C16/C8</v>
      </c>
      <c r="N190" t="str">
        <f ca="1">SUBSTITUTE(N189,'Formula Name Creation'!$V126,'HB11 Model'!$B126)</f>
        <v>=C9*C17</v>
      </c>
      <c r="O190" t="str">
        <f ca="1">SUBSTITUTE(O189,'Formula Name Creation'!$V126,'HB11 Model'!$B126)</f>
        <v>Parameter</v>
      </c>
      <c r="P190" t="str">
        <f ca="1">SUBSTITUTE(P189,'Formula Name Creation'!$V126,'HB11 Model'!$B126)</f>
        <v>Parameter</v>
      </c>
      <c r="Q190" t="str">
        <f ca="1">SUBSTITUTE(Q189,'Formula Name Creation'!$V126,'HB11 Model'!$B126)</f>
        <v>Parameter</v>
      </c>
      <c r="R190" t="str">
        <f ca="1">SUBSTITUTE(R189,'Formula Name Creation'!$V126,'HB11 Model'!$B126)</f>
        <v>=C8+C84+C100</v>
      </c>
      <c r="S190" t="str">
        <f ca="1">SUBSTITUTE(S189,'Formula Name Creation'!$V126,'HB11 Model'!$B126)</f>
        <v>=C20*C19</v>
      </c>
      <c r="T190" t="str">
        <f ca="1">SUBSTITUTE(T189,'Formula Name Creation'!$V126,'HB11 Model'!$B126)</f>
        <v>=C16-C20</v>
      </c>
      <c r="U190" t="str">
        <f ca="1">SUBSTITUTE(U189,'Formula Name Creation'!$V126,'HB11 Model'!$B126)</f>
        <v>=365*24*C14</v>
      </c>
      <c r="V190" t="str">
        <f ca="1">SUBSTITUTE(V189,'Formula Name Creation'!$V126,'HB11 Model'!$B126)</f>
        <v>=C22*C23</v>
      </c>
      <c r="W190" t="str">
        <f ca="1">SUBSTITUTE(W189,'Formula Name Creation'!$V126,'HB11 Model'!$B126)</f>
        <v>=C26/(1-C27)</v>
      </c>
      <c r="X190" t="str">
        <f ca="1">SUBSTITUTE(X189,'Formula Name Creation'!$V126,'HB11 Model'!$B126)</f>
        <v>=C4*C14*365*24*3600</v>
      </c>
      <c r="Y190" t="str">
        <f ca="1">SUBSTITUTE(Y189,'Formula Name Creation'!$V126,'HB11 Model'!$B126)</f>
        <v>Parameter</v>
      </c>
      <c r="Z190" t="str">
        <f ca="1">SUBSTITUTE(Z189,'Formula Name Creation'!$V126,'HB11 Model'!$B126)</f>
        <v>=C29+C37+C40+C48</v>
      </c>
      <c r="AA190" t="str">
        <f ca="1">SUBSTITUTE(AA189,'Formula Name Creation'!$V126,'HB11 Model'!$B126)</f>
        <v>=C30*(C33*C34)/(1000)+C35</v>
      </c>
      <c r="AB190" t="str">
        <f ca="1">SUBSTITUTE(AB189,'Formula Name Creation'!$V126,'HB11 Model'!$B126)</f>
        <v>Parameter</v>
      </c>
      <c r="AC190" t="str">
        <f ca="1">SUBSTITUTE(AC189,'Formula Name Creation'!$V126,'HB11 Model'!$B126)</f>
        <v>Parameter</v>
      </c>
      <c r="AD190" t="str">
        <f ca="1">SUBSTITUTE(AD189,'Formula Name Creation'!$V126,'HB11 Model'!$B126)</f>
        <v>Parameter</v>
      </c>
      <c r="AE190" t="str">
        <f ca="1">SUBSTITUTE(AE189,'Formula Name Creation'!$V126,'HB11 Model'!$B126)</f>
        <v>Parameter</v>
      </c>
      <c r="AF190" t="str">
        <f ca="1">SUBSTITUTE(AF189,'Formula Name Creation'!$V126,'HB11 Model'!$B126)</f>
        <v>Parameter</v>
      </c>
      <c r="AG190" t="str">
        <f ca="1">SUBSTITUTE(AG189,'Formula Name Creation'!$V126,'HB11 Model'!$B126)</f>
        <v>Parameter</v>
      </c>
      <c r="AH190" t="str">
        <f ca="1">SUBSTITUTE(AH189,'Formula Name Creation'!$V126,'HB11 Model'!$B126)</f>
        <v>Parameter</v>
      </c>
      <c r="AI190" t="str">
        <f ca="1">SUBSTITUTE(AI189,'Formula Name Creation'!$V126,'HB11 Model'!$B126)</f>
        <v>=C36*(C38)</v>
      </c>
      <c r="AJ190" t="str">
        <f ca="1">SUBSTITUTE(AJ189,'Formula Name Creation'!$V126,'HB11 Model'!$B126)</f>
        <v>Parameter</v>
      </c>
      <c r="AK190" t="str">
        <f ca="1">SUBSTITUTE(AK189,'Formula Name Creation'!$V126,'HB11 Model'!$B126)</f>
        <v>Parameter</v>
      </c>
      <c r="AL190" t="str">
        <f ca="1">SUBSTITUTE(AL189,'Formula Name Creation'!$V126,'HB11 Model'!$B126)</f>
        <v>=C39*(C41+C42)</v>
      </c>
      <c r="AM190" t="str">
        <f ca="1">SUBSTITUTE(AM189,'Formula Name Creation'!$V126,'HB11 Model'!$B126)</f>
        <v>=0.04+(C31*C32)/(1000)</v>
      </c>
      <c r="AN190" t="str">
        <f ca="1">SUBSTITUTE(AN189,'Formula Name Creation'!$V126,'HB11 Model'!$B126)</f>
        <v>Parameter</v>
      </c>
      <c r="AO190" t="str">
        <f ca="1">SUBSTITUTE(AO189,'Formula Name Creation'!$V126,'HB11 Model'!$B126)</f>
        <v>Parameter</v>
      </c>
      <c r="AP190" t="str">
        <f ca="1">SUBSTITUTE(AP189,'Formula Name Creation'!$V126,'HB11 Model'!$B126)</f>
        <v>Parameter</v>
      </c>
      <c r="AQ190" t="str">
        <f ca="1">SUBSTITUTE(AQ189,'Formula Name Creation'!$V126,'HB11 Model'!$B126)</f>
        <v>Parameter</v>
      </c>
      <c r="AR190" t="e">
        <f ca="1">SUBSTITUTE(AR189,'Formula Name Creation'!$V126,'HB11 Model'!$B126)</f>
        <v>#N/A</v>
      </c>
      <c r="AS190" t="str">
        <f ca="1">SUBSTITUTE(AS189,'Formula Name Creation'!$V126,'HB11 Model'!$B126)</f>
        <v>=C45+C25*(C28)</v>
      </c>
      <c r="AT190" t="str">
        <f ca="1">SUBSTITUTE(AT189,'Formula Name Creation'!$V126,'HB11 Model'!$B126)</f>
        <v>Parameter</v>
      </c>
      <c r="AU190" t="str">
        <f ca="1">SUBSTITUTE(AU189,'Formula Name Creation'!$V126,'HB11 Model'!$B126)</f>
        <v>Parameter</v>
      </c>
      <c r="AV190" t="str">
        <f ca="1">SUBSTITUTE(AV189,'Formula Name Creation'!$V126,'HB11 Model'!$B126)</f>
        <v>Parameter</v>
      </c>
      <c r="AW190" t="str">
        <f ca="1">SUBSTITUTE(AW189,'Formula Name Creation'!$V126,'HB11 Model'!$B126)</f>
        <v>Parameter</v>
      </c>
      <c r="AX190" t="str">
        <f ca="1">SUBSTITUTE(AX189,'Formula Name Creation'!$V126,'HB11 Model'!$B126)</f>
        <v>Parameter</v>
      </c>
      <c r="AY190" t="str">
        <f ca="1">SUBSTITUTE(AY189,'Formula Name Creation'!$V126,'HB11 Model'!$B126)</f>
        <v>Parameter</v>
      </c>
      <c r="AZ190" t="str">
        <f ca="1">SUBSTITUTE(AZ189,'Formula Name Creation'!$V126,'HB11 Model'!$B126)</f>
        <v>Parameter</v>
      </c>
      <c r="BA190" t="str">
        <f ca="1">SUBSTITUTE(BA189,'Formula Name Creation'!$V126,'HB11 Model'!$B126)</f>
        <v>=(C54+C53)/10^6</v>
      </c>
      <c r="BB190" t="str">
        <f ca="1">SUBSTITUTE(BB189,'Formula Name Creation'!$V126,'HB11 Model'!$B126)</f>
        <v>=C4*((C14*24)*3600)*C51</v>
      </c>
      <c r="BC190" t="str">
        <f ca="1">SUBSTITUTE(BC189,'Formula Name Creation'!$V126,'HB11 Model'!$B126)</f>
        <v>Parameter</v>
      </c>
      <c r="BD190" t="str">
        <f ca="1">SUBSTITUTE(BD189,'Formula Name Creation'!$V126,'HB11 Model'!$B126)</f>
        <v>Parameter</v>
      </c>
      <c r="BE190" t="str">
        <f ca="1">SUBSTITUTE(BE189,'Formula Name Creation'!$V126,'HB11 Model'!$B126)</f>
        <v>Parameter</v>
      </c>
      <c r="BF190" t="str">
        <f ca="1">SUBSTITUTE(BF189,'Formula Name Creation'!$V126,'HB11 Model'!$B126)</f>
        <v>Parameter</v>
      </c>
      <c r="BG190" t="str">
        <f ca="1">SUBSTITUTE(BG189,'Formula Name Creation'!$V126,'HB11 Model'!$B126)</f>
        <v>=ROUNDDOWN(C60/C64,0)*C58+C57*C3*C4*ROUNDDOWN(C60/C66,0)+C59+C87*10^6*ROUNDDOWN(C60/C65,0)+C63*C60</v>
      </c>
      <c r="BH190" t="str">
        <f ca="1">SUBSTITUTE(BH189,'Formula Name Creation'!$V126,'HB11 Model'!$B126)</f>
        <v>Parameter</v>
      </c>
      <c r="BI190" t="str">
        <f ca="1">SUBSTITUTE(BI189,'Formula Name Creation'!$V126,'HB11 Model'!$B126)</f>
        <v>=C62*1000*C24</v>
      </c>
      <c r="BJ190" t="str">
        <f ca="1">SUBSTITUTE(BJ189,'Formula Name Creation'!$V126,'HB11 Model'!$B126)</f>
        <v>Parameter</v>
      </c>
      <c r="BK190" t="str">
        <f ca="1">SUBSTITUTE(BK189,'Formula Name Creation'!$V126,'HB11 Model'!$B126)</f>
        <v>Parameter</v>
      </c>
      <c r="BL190" t="str">
        <f ca="1">SUBSTITUTE(BL189,'Formula Name Creation'!$V126,'HB11 Model'!$B126)</f>
        <v>Parameter</v>
      </c>
      <c r="BM190" t="str">
        <f ca="1">SUBSTITUTE(BM189,'Formula Name Creation'!$V126,'HB11 Model'!$B126)</f>
        <v>Parameter</v>
      </c>
      <c r="BN190" t="str">
        <f ca="1">SUBSTITUTE(BN189,'Formula Name Creation'!$V126,'HB11 Model'!$B126)</f>
        <v>Parameter</v>
      </c>
      <c r="BO190" t="str">
        <f ca="1">SUBSTITUTE(BO189,'Formula Name Creation'!$V126,'HB11 Model'!$B126)</f>
        <v>Parameter</v>
      </c>
      <c r="BP190" t="str">
        <f ca="1">SUBSTITUTE(BP189,'Formula Name Creation'!$V126,'HB11 Model'!$B126)</f>
        <v>Parameter</v>
      </c>
      <c r="BQ190" t="str">
        <f ca="1">SUBSTITUTE(BQ189,'Formula Name Creation'!$V126,'HB11 Model'!$B126)</f>
        <v>Parameter</v>
      </c>
      <c r="BR190" t="str">
        <f ca="1">SUBSTITUTE(BR189,'Formula Name Creation'!$V126,'HB11 Model'!$B126)</f>
        <v>Parameter</v>
      </c>
      <c r="BS190" t="str">
        <f ca="1">SUBSTITUTE(BS189,'Formula Name Creation'!$V126,'HB11 Model'!$B126)</f>
        <v>Parameter</v>
      </c>
      <c r="BT190" t="str">
        <f ca="1">SUBSTITUTE(BT189,'Formula Name Creation'!$V126,'HB11 Model'!$B126)</f>
        <v>Parameter</v>
      </c>
      <c r="BU190" t="str">
        <f ca="1">SUBSTITUTE(BU189,'Formula Name Creation'!$V126,'HB11 Model'!$B126)</f>
        <v>=(C67+C68+C69+C70+C71+C72+C74+C73)</v>
      </c>
      <c r="BV190" t="str">
        <f ca="1">SUBSTITUTE(BV189,'Formula Name Creation'!$V126,'HB11 Model'!$B126)</f>
        <v>Parameter</v>
      </c>
      <c r="BW190" t="str">
        <f ca="1">SUBSTITUTE(BW189,'Formula Name Creation'!$V126,'HB11 Model'!$B126)</f>
        <v>Parameter</v>
      </c>
      <c r="BX190" t="str">
        <f ca="1">SUBSTITUTE(BX189,'Formula Name Creation'!$V126,'HB11 Model'!$B126)</f>
        <v>=C77+C75</v>
      </c>
      <c r="BY190" t="str">
        <f ca="1">SUBSTITUTE(BY189,'Formula Name Creation'!$V126,'HB11 Model'!$B126)</f>
        <v>Parameter</v>
      </c>
      <c r="BZ190" t="str">
        <f ca="1">SUBSTITUTE(BZ189,'Formula Name Creation'!$V126,'HB11 Model'!$B126)</f>
        <v>=C79*C75</v>
      </c>
      <c r="CA190" t="str">
        <f ca="1">SUBSTITUTE(CA189,'Formula Name Creation'!$V126,'HB11 Model'!$B126)</f>
        <v>Parameter</v>
      </c>
      <c r="CB190" t="str">
        <f ca="1">SUBSTITUTE(CB189,'Formula Name Creation'!$V126,'HB11 Model'!$B126)</f>
        <v>Parameter</v>
      </c>
      <c r="CC190" t="str">
        <f ca="1">SUBSTITUTE(CC189,'Formula Name Creation'!$V126,'HB11 Model'!$B126)</f>
        <v>Parameter</v>
      </c>
      <c r="CD190" t="str">
        <f ca="1">SUBSTITUTE(CD189,'Formula Name Creation'!$V126,'HB11 Model'!$B126)</f>
        <v>=32*(C9/2605)</v>
      </c>
      <c r="CE190" t="str">
        <f ca="1">SUBSTITUTE(CE189,'Formula Name Creation'!$V126,'HB11 Model'!$B126)</f>
        <v>Parameter</v>
      </c>
      <c r="CF190" t="str">
        <f ca="1">SUBSTITUTE(CF189,'Formula Name Creation'!$V126,'HB11 Model'!$B126)</f>
        <v>Parameter</v>
      </c>
      <c r="CG190" t="str">
        <f ca="1">SUBSTITUTE(CG189,'Formula Name Creation'!$V126,'HB11 Model'!$B126)</f>
        <v>=(C85*C86*C83)/10^6</v>
      </c>
      <c r="CH190" t="str">
        <f ca="1">SUBSTITUTE(CH189,'Formula Name Creation'!$V126,'HB11 Model'!$B126)</f>
        <v>=C9*10^6/C81/C82</v>
      </c>
      <c r="CI190" t="str">
        <f ca="1">SUBSTITUTE(CI189,'Formula Name Creation'!$V126,'HB11 Model'!$B126)</f>
        <v>Parameter</v>
      </c>
      <c r="CJ190" t="str">
        <f ca="1">SUBSTITUTE(CJ189,'Formula Name Creation'!$V126,'HB11 Model'!$B126)</f>
        <v>Parameter</v>
      </c>
      <c r="CK190" t="str">
        <f ca="1">SUBSTITUTE(CK189,'Formula Name Creation'!$V126,'HB11 Model'!$B126)</f>
        <v>Parameter</v>
      </c>
      <c r="CL190" t="str">
        <f ca="1">SUBSTITUTE(CL189,'Formula Name Creation'!$V126,'HB11 Model'!$B126)</f>
        <v>Parameter</v>
      </c>
      <c r="CM190" t="str">
        <f ca="1">SUBSTITUTE(CM189,'Formula Name Creation'!$V126,'HB11 Model'!$B126)</f>
        <v>=C91*C92</v>
      </c>
      <c r="CN190" t="str">
        <f ca="1">SUBSTITUTE(CN189,'Formula Name Creation'!$V126,'HB11 Model'!$B126)</f>
        <v>=C93*7.6*7*52.18</v>
      </c>
      <c r="CO190" t="str">
        <f ca="1">SUBSTITUTE(CO189,'Formula Name Creation'!$V126,'HB11 Model'!$B126)</f>
        <v>Parameter</v>
      </c>
      <c r="CP190" t="str">
        <f ca="1">SUBSTITUTE(CP189,'Formula Name Creation'!$V126,'HB11 Model'!$B126)</f>
        <v>Parameter</v>
      </c>
      <c r="CQ190" t="str">
        <f ca="1">SUBSTITUTE(CQ189,'Formula Name Creation'!$V126,'HB11 Model'!$B126)</f>
        <v>Parameter</v>
      </c>
      <c r="CR190" t="str">
        <f ca="1">SUBSTITUTE(CR189,'Formula Name Creation'!$V126,'HB11 Model'!$B126)</f>
        <v>Parameter</v>
      </c>
      <c r="CS190" t="str">
        <f ca="1">SUBSTITUTE(CS189,'Formula Name Creation'!$V126,'HB11 Model'!$B126)</f>
        <v>Parameter</v>
      </c>
      <c r="CT190" t="str">
        <f ca="1">SUBSTITUTE(CT189,'Formula Name Creation'!$V126,'HB11 Model'!$B126)</f>
        <v>Parameter</v>
      </c>
      <c r="CU190" t="str">
        <f ca="1">SUBSTITUTE(CU189,'Formula Name Creation'!$V126,'HB11 Model'!$B126)</f>
        <v>=PI()*C97*(C96^2-(C96-C98)^2)*C99</v>
      </c>
      <c r="CV190" t="str">
        <f ca="1">SUBSTITUTE(CV189,'Formula Name Creation'!$V126,'HB11 Model'!$B126)</f>
        <v>Parameter</v>
      </c>
      <c r="CW190" t="str">
        <f ca="1">SUBSTITUTE(CW189,'Formula Name Creation'!$V126,'HB11 Model'!$B126)</f>
        <v>=(90.69*C101 + C95 + 13.04*C102*112.32)/10^6</v>
      </c>
      <c r="CX190" t="str">
        <f ca="1">SUBSTITUTE(CX189,'Formula Name Creation'!$V126,'HB11 Model'!$B126)</f>
        <v>0</v>
      </c>
      <c r="CY190" t="str">
        <f ca="1">SUBSTITUTE(CY189,'Formula Name Creation'!$V126,'HB11 Model'!$B126)</f>
        <v>0</v>
      </c>
      <c r="CZ190" t="str">
        <f ca="1">SUBSTITUTE(CZ189,'Formula Name Creation'!$V126,'HB11 Model'!$B126)</f>
        <v>0</v>
      </c>
      <c r="DA190" t="str">
        <f ca="1">SUBSTITUTE(DA189,'Formula Name Creation'!$V126,'HB11 Model'!$B126)</f>
        <v>0</v>
      </c>
      <c r="DB190" t="str">
        <f ca="1">SUBSTITUTE(DB189,'Formula Name Creation'!$V126,'HB11 Model'!$B126)</f>
        <v>0</v>
      </c>
      <c r="DC190" t="str">
        <f ca="1">SUBSTITUTE(DC189,'Formula Name Creation'!$V126,'HB11 Model'!$B126)</f>
        <v>0</v>
      </c>
      <c r="DD190" t="str">
        <f ca="1">SUBSTITUTE(DD189,'Formula Name Creation'!$V126,'HB11 Model'!$B126)</f>
        <v>0</v>
      </c>
      <c r="DE190" t="str">
        <f ca="1">SUBSTITUTE(DE189,'Formula Name Creation'!$V126,'HB11 Model'!$B126)</f>
        <v>0</v>
      </c>
      <c r="DF190" t="str">
        <f ca="1">SUBSTITUTE(DF189,'Formula Name Creation'!$V126,'HB11 Model'!$B126)</f>
        <v>0</v>
      </c>
      <c r="DG190" t="str">
        <f ca="1">SUBSTITUTE(DG189,'Formula Name Creation'!$V126,'HB11 Model'!$B126)</f>
        <v>0</v>
      </c>
      <c r="DH190" t="str">
        <f ca="1">SUBSTITUTE(DH189,'Formula Name Creation'!$V126,'HB11 Model'!$B126)</f>
        <v>0</v>
      </c>
      <c r="DI190" t="str">
        <f ca="1">SUBSTITUTE(DI189,'Formula Name Creation'!$V126,'HB11 Model'!$B126)</f>
        <v>0</v>
      </c>
      <c r="DJ190" t="str">
        <f ca="1">SUBSTITUTE(DJ189,'Formula Name Creation'!$V126,'HB11 Model'!$B126)</f>
        <v>0</v>
      </c>
      <c r="DK190" t="str">
        <f ca="1">SUBSTITUTE(DK189,'Formula Name Creation'!$V126,'HB11 Model'!$B126)</f>
        <v>0</v>
      </c>
      <c r="DL190" t="str">
        <f ca="1">SUBSTITUTE(DL189,'Formula Name Creation'!$V126,'HB11 Model'!$B126)</f>
        <v>0</v>
      </c>
      <c r="DM190" t="str">
        <f ca="1">SUBSTITUTE(DM189,'Formula Name Creation'!$V126,'HB11 Model'!$B126)</f>
        <v>0</v>
      </c>
      <c r="DN190" t="str">
        <f ca="1">SUBSTITUTE(DN189,'Formula Name Creation'!$V126,'HB11 Model'!$B126)</f>
        <v>0</v>
      </c>
      <c r="DO190" t="str">
        <f ca="1">SUBSTITUTE(DO189,'Formula Name Creation'!$V126,'HB11 Model'!$B126)</f>
        <v>0</v>
      </c>
      <c r="DP190" t="str">
        <f ca="1">SUBSTITUTE(DP189,'Formula Name Creation'!$V126,'HB11 Model'!$B126)</f>
        <v>0</v>
      </c>
      <c r="DQ190" t="str">
        <f ca="1">SUBSTITUTE(DQ189,'Formula Name Creation'!$V126,'HB11 Model'!$B126)</f>
        <v>0</v>
      </c>
      <c r="DR190" t="str">
        <f ca="1">SUBSTITUTE(DR189,'Formula Name Creation'!$V126,'HB11 Model'!$B126)</f>
        <v>0</v>
      </c>
      <c r="DS190" t="str">
        <f ca="1">SUBSTITUTE(DS189,'Formula Name Creation'!$V126,'HB11 Model'!$B126)</f>
        <v>0</v>
      </c>
      <c r="DT190" t="str">
        <f ca="1">SUBSTITUTE(DT189,'Formula Name Creation'!$V126,'HB11 Model'!$B126)</f>
        <v>0</v>
      </c>
      <c r="DU190" t="str">
        <f ca="1">SUBSTITUTE(DU189,'Formula Name Creation'!$V126,'HB11 Model'!$B126)</f>
        <v>0</v>
      </c>
      <c r="DV190" t="str">
        <f ca="1">SUBSTITUTE(DV189,'Formula Name Creation'!$V126,'HB11 Model'!$B126)</f>
        <v>0</v>
      </c>
      <c r="DW190" t="str">
        <f ca="1">SUBSTITUTE(DW189,'Formula Name Creation'!$V126,'HB11 Model'!$B126)</f>
        <v>0</v>
      </c>
      <c r="DX190" t="str">
        <f ca="1">SUBSTITUTE(DX189,'Formula Name Creation'!$V126,'HB11 Model'!$B126)</f>
        <v>0</v>
      </c>
      <c r="DY190" t="str">
        <f ca="1">SUBSTITUTE(DY189,'Formula Name Creation'!$V126,'HB11 Model'!$B126)</f>
        <v>0</v>
      </c>
      <c r="DZ190" t="str">
        <f ca="1">SUBSTITUTE(DZ189,'Formula Name Creation'!$V126,'HB11 Model'!$B126)</f>
        <v>0</v>
      </c>
      <c r="EA190" t="str">
        <f ca="1">SUBSTITUTE(EA189,'Formula Name Creation'!$V126,'HB11 Model'!$B126)</f>
        <v>0</v>
      </c>
      <c r="EB190" t="str">
        <f ca="1">SUBSTITUTE(EB189,'Formula Name Creation'!$V126,'HB11 Model'!$B126)</f>
        <v>0</v>
      </c>
      <c r="EC190" t="str">
        <f ca="1">SUBSTITUTE(EC189,'Formula Name Creation'!$V126,'HB11 Model'!$B126)</f>
        <v>0</v>
      </c>
      <c r="ED190" t="str">
        <f ca="1">SUBSTITUTE(ED189,'Formula Name Creation'!$V126,'HB11 Model'!$B126)</f>
        <v>0</v>
      </c>
      <c r="EE190" t="str">
        <f ca="1">SUBSTITUTE(EE189,'Formula Name Creation'!$V126,'HB11 Model'!$B126)</f>
        <v>0</v>
      </c>
      <c r="EF190" t="str">
        <f ca="1">SUBSTITUTE(EF189,'Formula Name Creation'!$V126,'HB11 Model'!$B126)</f>
        <v>0</v>
      </c>
      <c r="EG190" t="str">
        <f ca="1">SUBSTITUTE(EG189,'Formula Name Creation'!$V126,'HB11 Model'!$B126)</f>
        <v>0</v>
      </c>
      <c r="EH190" t="str">
        <f ca="1">SUBSTITUTE(EH189,'Formula Name Creation'!$V126,'HB11 Model'!$B126)</f>
        <v>0</v>
      </c>
      <c r="EI190" t="str">
        <f ca="1">SUBSTITUTE(EI189,'Formula Name Creation'!$V126,'HB11 Model'!$B126)</f>
        <v>0</v>
      </c>
      <c r="EJ190" t="str">
        <f ca="1">SUBSTITUTE(EJ189,'Formula Name Creation'!$V126,'HB11 Model'!$B126)</f>
        <v>0</v>
      </c>
      <c r="EK190" t="str">
        <f ca="1">SUBSTITUTE(EK189,'Formula Name Creation'!$V126,'HB11 Model'!$B126)</f>
        <v>0</v>
      </c>
      <c r="EL190" t="str">
        <f ca="1">SUBSTITUTE(EL189,'Formula Name Creation'!$V126,'HB11 Model'!$B126)</f>
        <v>0</v>
      </c>
      <c r="EM190" t="str">
        <f ca="1">SUBSTITUTE(EM189,'Formula Name Creation'!$V126,'HB11 Model'!$B126)</f>
        <v>0</v>
      </c>
      <c r="EN190" t="str">
        <f ca="1">SUBSTITUTE(EN189,'Formula Name Creation'!$V126,'HB11 Model'!$B126)</f>
        <v>0</v>
      </c>
      <c r="EO190" t="str">
        <f ca="1">SUBSTITUTE(EO189,'Formula Name Creation'!$V126,'HB11 Model'!$B126)</f>
        <v>0</v>
      </c>
      <c r="EP190" t="str">
        <f ca="1">SUBSTITUTE(EP189,'Formula Name Creation'!$V126,'HB11 Model'!$B126)</f>
        <v>0</v>
      </c>
      <c r="EQ190" t="str">
        <f ca="1">SUBSTITUTE(EQ189,'Formula Name Creation'!$V126,'HB11 Model'!$B126)</f>
        <v>0</v>
      </c>
      <c r="ER190" t="str">
        <f ca="1">SUBSTITUTE(ER189,'Formula Name Creation'!$V126,'HB11 Model'!$B126)</f>
        <v>0</v>
      </c>
      <c r="ES190" t="str">
        <f ca="1">SUBSTITUTE(ES189,'Formula Name Creation'!$V126,'HB11 Model'!$B126)</f>
        <v>0</v>
      </c>
      <c r="ET190" t="str">
        <f ca="1">SUBSTITUTE(ET189,'Formula Name Creation'!$V126,'HB11 Model'!$B126)</f>
        <v>0</v>
      </c>
      <c r="EU190">
        <v>124</v>
      </c>
    </row>
    <row r="191" spans="1:151" x14ac:dyDescent="0.25">
      <c r="A191" t="str">
        <f ca="1">SUBSTITUTE(A190,'Formula Name Creation'!$V125,'HB11 Model'!$B125)</f>
        <v>Parameter</v>
      </c>
      <c r="B191" t="str">
        <f ca="1">SUBSTITUTE(B190,'Formula Name Creation'!$V125,'HB11 Model'!$B125)</f>
        <v>Parameter</v>
      </c>
      <c r="C191" t="str">
        <f ca="1">SUBSTITUTE(C190,'Formula Name Creation'!$V125,'HB11 Model'!$B125)</f>
        <v>=(1400*C22*1000)/10^6</v>
      </c>
      <c r="D191" t="str">
        <f ca="1">SUBSTITUTE(D190,'Formula Name Creation'!$V125,'HB11 Model'!$B125)</f>
        <v>Parameter</v>
      </c>
      <c r="E191" t="str">
        <f ca="1">SUBSTITUTE(E190,'Formula Name Creation'!$V125,'HB11 Model'!$B125)</f>
        <v>=C3*C4</v>
      </c>
      <c r="F191" t="str">
        <f ca="1">SUBSTITUTE(F190,'Formula Name Creation'!$V125,'HB11 Model'!$B125)</f>
        <v>=C7/(C6)</v>
      </c>
      <c r="G191" t="str">
        <f ca="1">SUBSTITUTE(G190,'Formula Name Creation'!$V125,'HB11 Model'!$B125)</f>
        <v>=IF(C36=0,C7*C10,C7*C10*C13)</v>
      </c>
      <c r="H191" t="str">
        <f ca="1">SUBSTITUTE(H190,'Formula Name Creation'!$V125,'HB11 Model'!$B125)</f>
        <v>Parameter</v>
      </c>
      <c r="I191" t="str">
        <f ca="1">SUBSTITUTE(I190,'Formula Name Creation'!$V125,'HB11 Model'!$B125)</f>
        <v>Parameter</v>
      </c>
      <c r="J191" t="str">
        <f ca="1">SUBSTITUTE(J190,'Formula Name Creation'!$V125,'HB11 Model'!$B125)</f>
        <v>Parameter</v>
      </c>
      <c r="K191" t="str">
        <f ca="1">SUBSTITUTE(K190,'Formula Name Creation'!$V125,'HB11 Model'!$B125)</f>
        <v>Parameter</v>
      </c>
      <c r="L191" t="str">
        <f ca="1">SUBSTITUTE(L190,'Formula Name Creation'!$V125,'HB11 Model'!$B125)</f>
        <v>Parameter</v>
      </c>
      <c r="M191" t="str">
        <f ca="1">SUBSTITUTE(M190,'Formula Name Creation'!$V125,'HB11 Model'!$B125)</f>
        <v>=C16/C8</v>
      </c>
      <c r="N191" t="str">
        <f ca="1">SUBSTITUTE(N190,'Formula Name Creation'!$V125,'HB11 Model'!$B125)</f>
        <v>=C9*C17</v>
      </c>
      <c r="O191" t="str">
        <f ca="1">SUBSTITUTE(O190,'Formula Name Creation'!$V125,'HB11 Model'!$B125)</f>
        <v>Parameter</v>
      </c>
      <c r="P191" t="str">
        <f ca="1">SUBSTITUTE(P190,'Formula Name Creation'!$V125,'HB11 Model'!$B125)</f>
        <v>Parameter</v>
      </c>
      <c r="Q191" t="str">
        <f ca="1">SUBSTITUTE(Q190,'Formula Name Creation'!$V125,'HB11 Model'!$B125)</f>
        <v>Parameter</v>
      </c>
      <c r="R191" t="str">
        <f ca="1">SUBSTITUTE(R190,'Formula Name Creation'!$V125,'HB11 Model'!$B125)</f>
        <v>=C8+C84+C100</v>
      </c>
      <c r="S191" t="str">
        <f ca="1">SUBSTITUTE(S190,'Formula Name Creation'!$V125,'HB11 Model'!$B125)</f>
        <v>=C20*C19</v>
      </c>
      <c r="T191" t="str">
        <f ca="1">SUBSTITUTE(T190,'Formula Name Creation'!$V125,'HB11 Model'!$B125)</f>
        <v>=C16-C20</v>
      </c>
      <c r="U191" t="str">
        <f ca="1">SUBSTITUTE(U190,'Formula Name Creation'!$V125,'HB11 Model'!$B125)</f>
        <v>=365*24*C14</v>
      </c>
      <c r="V191" t="str">
        <f ca="1">SUBSTITUTE(V190,'Formula Name Creation'!$V125,'HB11 Model'!$B125)</f>
        <v>=C22*C23</v>
      </c>
      <c r="W191" t="str">
        <f ca="1">SUBSTITUTE(W190,'Formula Name Creation'!$V125,'HB11 Model'!$B125)</f>
        <v>=C26/(1-C27)</v>
      </c>
      <c r="X191" t="str">
        <f ca="1">SUBSTITUTE(X190,'Formula Name Creation'!$V125,'HB11 Model'!$B125)</f>
        <v>=C4*C14*365*24*3600</v>
      </c>
      <c r="Y191" t="str">
        <f ca="1">SUBSTITUTE(Y190,'Formula Name Creation'!$V125,'HB11 Model'!$B125)</f>
        <v>Parameter</v>
      </c>
      <c r="Z191" t="str">
        <f ca="1">SUBSTITUTE(Z190,'Formula Name Creation'!$V125,'HB11 Model'!$B125)</f>
        <v>=C29+C37+C40+C48</v>
      </c>
      <c r="AA191" t="str">
        <f ca="1">SUBSTITUTE(AA190,'Formula Name Creation'!$V125,'HB11 Model'!$B125)</f>
        <v>=C30*(C33*C34)/(1000)+C35</v>
      </c>
      <c r="AB191" t="str">
        <f ca="1">SUBSTITUTE(AB190,'Formula Name Creation'!$V125,'HB11 Model'!$B125)</f>
        <v>Parameter</v>
      </c>
      <c r="AC191" t="str">
        <f ca="1">SUBSTITUTE(AC190,'Formula Name Creation'!$V125,'HB11 Model'!$B125)</f>
        <v>Parameter</v>
      </c>
      <c r="AD191" t="str">
        <f ca="1">SUBSTITUTE(AD190,'Formula Name Creation'!$V125,'HB11 Model'!$B125)</f>
        <v>Parameter</v>
      </c>
      <c r="AE191" t="str">
        <f ca="1">SUBSTITUTE(AE190,'Formula Name Creation'!$V125,'HB11 Model'!$B125)</f>
        <v>Parameter</v>
      </c>
      <c r="AF191" t="str">
        <f ca="1">SUBSTITUTE(AF190,'Formula Name Creation'!$V125,'HB11 Model'!$B125)</f>
        <v>Parameter</v>
      </c>
      <c r="AG191" t="str">
        <f ca="1">SUBSTITUTE(AG190,'Formula Name Creation'!$V125,'HB11 Model'!$B125)</f>
        <v>Parameter</v>
      </c>
      <c r="AH191" t="str">
        <f ca="1">SUBSTITUTE(AH190,'Formula Name Creation'!$V125,'HB11 Model'!$B125)</f>
        <v>Parameter</v>
      </c>
      <c r="AI191" t="str">
        <f ca="1">SUBSTITUTE(AI190,'Formula Name Creation'!$V125,'HB11 Model'!$B125)</f>
        <v>=C36*(C38)</v>
      </c>
      <c r="AJ191" t="str">
        <f ca="1">SUBSTITUTE(AJ190,'Formula Name Creation'!$V125,'HB11 Model'!$B125)</f>
        <v>Parameter</v>
      </c>
      <c r="AK191" t="str">
        <f ca="1">SUBSTITUTE(AK190,'Formula Name Creation'!$V125,'HB11 Model'!$B125)</f>
        <v>Parameter</v>
      </c>
      <c r="AL191" t="str">
        <f ca="1">SUBSTITUTE(AL190,'Formula Name Creation'!$V125,'HB11 Model'!$B125)</f>
        <v>=C39*(C41+C42)</v>
      </c>
      <c r="AM191" t="str">
        <f ca="1">SUBSTITUTE(AM190,'Formula Name Creation'!$V125,'HB11 Model'!$B125)</f>
        <v>=0.04+(C31*C32)/(1000)</v>
      </c>
      <c r="AN191" t="str">
        <f ca="1">SUBSTITUTE(AN190,'Formula Name Creation'!$V125,'HB11 Model'!$B125)</f>
        <v>Parameter</v>
      </c>
      <c r="AO191" t="str">
        <f ca="1">SUBSTITUTE(AO190,'Formula Name Creation'!$V125,'HB11 Model'!$B125)</f>
        <v>Parameter</v>
      </c>
      <c r="AP191" t="str">
        <f ca="1">SUBSTITUTE(AP190,'Formula Name Creation'!$V125,'HB11 Model'!$B125)</f>
        <v>Parameter</v>
      </c>
      <c r="AQ191" t="str">
        <f ca="1">SUBSTITUTE(AQ190,'Formula Name Creation'!$V125,'HB11 Model'!$B125)</f>
        <v>Parameter</v>
      </c>
      <c r="AR191" t="e">
        <f ca="1">SUBSTITUTE(AR190,'Formula Name Creation'!$V125,'HB11 Model'!$B125)</f>
        <v>#N/A</v>
      </c>
      <c r="AS191" t="str">
        <f ca="1">SUBSTITUTE(AS190,'Formula Name Creation'!$V125,'HB11 Model'!$B125)</f>
        <v>=C45+C25*(C28)</v>
      </c>
      <c r="AT191" t="str">
        <f ca="1">SUBSTITUTE(AT190,'Formula Name Creation'!$V125,'HB11 Model'!$B125)</f>
        <v>Parameter</v>
      </c>
      <c r="AU191" t="str">
        <f ca="1">SUBSTITUTE(AU190,'Formula Name Creation'!$V125,'HB11 Model'!$B125)</f>
        <v>Parameter</v>
      </c>
      <c r="AV191" t="str">
        <f ca="1">SUBSTITUTE(AV190,'Formula Name Creation'!$V125,'HB11 Model'!$B125)</f>
        <v>Parameter</v>
      </c>
      <c r="AW191" t="str">
        <f ca="1">SUBSTITUTE(AW190,'Formula Name Creation'!$V125,'HB11 Model'!$B125)</f>
        <v>Parameter</v>
      </c>
      <c r="AX191" t="str">
        <f ca="1">SUBSTITUTE(AX190,'Formula Name Creation'!$V125,'HB11 Model'!$B125)</f>
        <v>Parameter</v>
      </c>
      <c r="AY191" t="str">
        <f ca="1">SUBSTITUTE(AY190,'Formula Name Creation'!$V125,'HB11 Model'!$B125)</f>
        <v>Parameter</v>
      </c>
      <c r="AZ191" t="str">
        <f ca="1">SUBSTITUTE(AZ190,'Formula Name Creation'!$V125,'HB11 Model'!$B125)</f>
        <v>Parameter</v>
      </c>
      <c r="BA191" t="str">
        <f ca="1">SUBSTITUTE(BA190,'Formula Name Creation'!$V125,'HB11 Model'!$B125)</f>
        <v>=(C54+C53)/10^6</v>
      </c>
      <c r="BB191" t="str">
        <f ca="1">SUBSTITUTE(BB190,'Formula Name Creation'!$V125,'HB11 Model'!$B125)</f>
        <v>=C4*((C14*24)*3600)*C51</v>
      </c>
      <c r="BC191" t="str">
        <f ca="1">SUBSTITUTE(BC190,'Formula Name Creation'!$V125,'HB11 Model'!$B125)</f>
        <v>Parameter</v>
      </c>
      <c r="BD191" t="str">
        <f ca="1">SUBSTITUTE(BD190,'Formula Name Creation'!$V125,'HB11 Model'!$B125)</f>
        <v>Parameter</v>
      </c>
      <c r="BE191" t="str">
        <f ca="1">SUBSTITUTE(BE190,'Formula Name Creation'!$V125,'HB11 Model'!$B125)</f>
        <v>Parameter</v>
      </c>
      <c r="BF191" t="str">
        <f ca="1">SUBSTITUTE(BF190,'Formula Name Creation'!$V125,'HB11 Model'!$B125)</f>
        <v>Parameter</v>
      </c>
      <c r="BG191" t="str">
        <f ca="1">SUBSTITUTE(BG190,'Formula Name Creation'!$V125,'HB11 Model'!$B125)</f>
        <v>=ROUNDDOWN(C60/C64,0)*C58+C57*C3*C4*ROUNDDOWN(C60/C66,0)+C59+C87*10^6*ROUNDDOWN(C60/C65,0)+C63*C60</v>
      </c>
      <c r="BH191" t="str">
        <f ca="1">SUBSTITUTE(BH190,'Formula Name Creation'!$V125,'HB11 Model'!$B125)</f>
        <v>Parameter</v>
      </c>
      <c r="BI191" t="str">
        <f ca="1">SUBSTITUTE(BI190,'Formula Name Creation'!$V125,'HB11 Model'!$B125)</f>
        <v>=C62*1000*C24</v>
      </c>
      <c r="BJ191" t="str">
        <f ca="1">SUBSTITUTE(BJ190,'Formula Name Creation'!$V125,'HB11 Model'!$B125)</f>
        <v>Parameter</v>
      </c>
      <c r="BK191" t="str">
        <f ca="1">SUBSTITUTE(BK190,'Formula Name Creation'!$V125,'HB11 Model'!$B125)</f>
        <v>Parameter</v>
      </c>
      <c r="BL191" t="str">
        <f ca="1">SUBSTITUTE(BL190,'Formula Name Creation'!$V125,'HB11 Model'!$B125)</f>
        <v>Parameter</v>
      </c>
      <c r="BM191" t="str">
        <f ca="1">SUBSTITUTE(BM190,'Formula Name Creation'!$V125,'HB11 Model'!$B125)</f>
        <v>Parameter</v>
      </c>
      <c r="BN191" t="str">
        <f ca="1">SUBSTITUTE(BN190,'Formula Name Creation'!$V125,'HB11 Model'!$B125)</f>
        <v>Parameter</v>
      </c>
      <c r="BO191" t="str">
        <f ca="1">SUBSTITUTE(BO190,'Formula Name Creation'!$V125,'HB11 Model'!$B125)</f>
        <v>Parameter</v>
      </c>
      <c r="BP191" t="str">
        <f ca="1">SUBSTITUTE(BP190,'Formula Name Creation'!$V125,'HB11 Model'!$B125)</f>
        <v>Parameter</v>
      </c>
      <c r="BQ191" t="str">
        <f ca="1">SUBSTITUTE(BQ190,'Formula Name Creation'!$V125,'HB11 Model'!$B125)</f>
        <v>Parameter</v>
      </c>
      <c r="BR191" t="str">
        <f ca="1">SUBSTITUTE(BR190,'Formula Name Creation'!$V125,'HB11 Model'!$B125)</f>
        <v>Parameter</v>
      </c>
      <c r="BS191" t="str">
        <f ca="1">SUBSTITUTE(BS190,'Formula Name Creation'!$V125,'HB11 Model'!$B125)</f>
        <v>Parameter</v>
      </c>
      <c r="BT191" t="str">
        <f ca="1">SUBSTITUTE(BT190,'Formula Name Creation'!$V125,'HB11 Model'!$B125)</f>
        <v>Parameter</v>
      </c>
      <c r="BU191" t="str">
        <f ca="1">SUBSTITUTE(BU190,'Formula Name Creation'!$V125,'HB11 Model'!$B125)</f>
        <v>=(C67+C68+C69+C70+C71+C72+C74+C73)</v>
      </c>
      <c r="BV191" t="str">
        <f ca="1">SUBSTITUTE(BV190,'Formula Name Creation'!$V125,'HB11 Model'!$B125)</f>
        <v>Parameter</v>
      </c>
      <c r="BW191" t="str">
        <f ca="1">SUBSTITUTE(BW190,'Formula Name Creation'!$V125,'HB11 Model'!$B125)</f>
        <v>Parameter</v>
      </c>
      <c r="BX191" t="str">
        <f ca="1">SUBSTITUTE(BX190,'Formula Name Creation'!$V125,'HB11 Model'!$B125)</f>
        <v>=C77+C75</v>
      </c>
      <c r="BY191" t="str">
        <f ca="1">SUBSTITUTE(BY190,'Formula Name Creation'!$V125,'HB11 Model'!$B125)</f>
        <v>Parameter</v>
      </c>
      <c r="BZ191" t="str">
        <f ca="1">SUBSTITUTE(BZ190,'Formula Name Creation'!$V125,'HB11 Model'!$B125)</f>
        <v>=C79*C75</v>
      </c>
      <c r="CA191" t="str">
        <f ca="1">SUBSTITUTE(CA190,'Formula Name Creation'!$V125,'HB11 Model'!$B125)</f>
        <v>Parameter</v>
      </c>
      <c r="CB191" t="str">
        <f ca="1">SUBSTITUTE(CB190,'Formula Name Creation'!$V125,'HB11 Model'!$B125)</f>
        <v>Parameter</v>
      </c>
      <c r="CC191" t="str">
        <f ca="1">SUBSTITUTE(CC190,'Formula Name Creation'!$V125,'HB11 Model'!$B125)</f>
        <v>Parameter</v>
      </c>
      <c r="CD191" t="str">
        <f ca="1">SUBSTITUTE(CD190,'Formula Name Creation'!$V125,'HB11 Model'!$B125)</f>
        <v>=32*(C9/2605)</v>
      </c>
      <c r="CE191" t="str">
        <f ca="1">SUBSTITUTE(CE190,'Formula Name Creation'!$V125,'HB11 Model'!$B125)</f>
        <v>Parameter</v>
      </c>
      <c r="CF191" t="str">
        <f ca="1">SUBSTITUTE(CF190,'Formula Name Creation'!$V125,'HB11 Model'!$B125)</f>
        <v>Parameter</v>
      </c>
      <c r="CG191" t="str">
        <f ca="1">SUBSTITUTE(CG190,'Formula Name Creation'!$V125,'HB11 Model'!$B125)</f>
        <v>=(C85*C86*C83)/10^6</v>
      </c>
      <c r="CH191" t="str">
        <f ca="1">SUBSTITUTE(CH190,'Formula Name Creation'!$V125,'HB11 Model'!$B125)</f>
        <v>=C9*10^6/C81/C82</v>
      </c>
      <c r="CI191" t="str">
        <f ca="1">SUBSTITUTE(CI190,'Formula Name Creation'!$V125,'HB11 Model'!$B125)</f>
        <v>Parameter</v>
      </c>
      <c r="CJ191" t="str">
        <f ca="1">SUBSTITUTE(CJ190,'Formula Name Creation'!$V125,'HB11 Model'!$B125)</f>
        <v>Parameter</v>
      </c>
      <c r="CK191" t="str">
        <f ca="1">SUBSTITUTE(CK190,'Formula Name Creation'!$V125,'HB11 Model'!$B125)</f>
        <v>Parameter</v>
      </c>
      <c r="CL191" t="str">
        <f ca="1">SUBSTITUTE(CL190,'Formula Name Creation'!$V125,'HB11 Model'!$B125)</f>
        <v>Parameter</v>
      </c>
      <c r="CM191" t="str">
        <f ca="1">SUBSTITUTE(CM190,'Formula Name Creation'!$V125,'HB11 Model'!$B125)</f>
        <v>=C91*C92</v>
      </c>
      <c r="CN191" t="str">
        <f ca="1">SUBSTITUTE(CN190,'Formula Name Creation'!$V125,'HB11 Model'!$B125)</f>
        <v>=C93*7.6*7*52.18</v>
      </c>
      <c r="CO191" t="str">
        <f ca="1">SUBSTITUTE(CO190,'Formula Name Creation'!$V125,'HB11 Model'!$B125)</f>
        <v>Parameter</v>
      </c>
      <c r="CP191" t="str">
        <f ca="1">SUBSTITUTE(CP190,'Formula Name Creation'!$V125,'HB11 Model'!$B125)</f>
        <v>Parameter</v>
      </c>
      <c r="CQ191" t="str">
        <f ca="1">SUBSTITUTE(CQ190,'Formula Name Creation'!$V125,'HB11 Model'!$B125)</f>
        <v>Parameter</v>
      </c>
      <c r="CR191" t="str">
        <f ca="1">SUBSTITUTE(CR190,'Formula Name Creation'!$V125,'HB11 Model'!$B125)</f>
        <v>Parameter</v>
      </c>
      <c r="CS191" t="str">
        <f ca="1">SUBSTITUTE(CS190,'Formula Name Creation'!$V125,'HB11 Model'!$B125)</f>
        <v>Parameter</v>
      </c>
      <c r="CT191" t="str">
        <f ca="1">SUBSTITUTE(CT190,'Formula Name Creation'!$V125,'HB11 Model'!$B125)</f>
        <v>Parameter</v>
      </c>
      <c r="CU191" t="str">
        <f ca="1">SUBSTITUTE(CU190,'Formula Name Creation'!$V125,'HB11 Model'!$B125)</f>
        <v>=PI()*C97*(C96^2-(C96-C98)^2)*C99</v>
      </c>
      <c r="CV191" t="str">
        <f ca="1">SUBSTITUTE(CV190,'Formula Name Creation'!$V125,'HB11 Model'!$B125)</f>
        <v>Parameter</v>
      </c>
      <c r="CW191" t="str">
        <f ca="1">SUBSTITUTE(CW190,'Formula Name Creation'!$V125,'HB11 Model'!$B125)</f>
        <v>=(90.69*C101 + C95 + 13.04*C102*112.32)/10^6</v>
      </c>
      <c r="CX191" t="str">
        <f ca="1">SUBSTITUTE(CX190,'Formula Name Creation'!$V125,'HB11 Model'!$B125)</f>
        <v>0</v>
      </c>
      <c r="CY191" t="str">
        <f ca="1">SUBSTITUTE(CY190,'Formula Name Creation'!$V125,'HB11 Model'!$B125)</f>
        <v>0</v>
      </c>
      <c r="CZ191" t="str">
        <f ca="1">SUBSTITUTE(CZ190,'Formula Name Creation'!$V125,'HB11 Model'!$B125)</f>
        <v>0</v>
      </c>
      <c r="DA191" t="str">
        <f ca="1">SUBSTITUTE(DA190,'Formula Name Creation'!$V125,'HB11 Model'!$B125)</f>
        <v>0</v>
      </c>
      <c r="DB191" t="str">
        <f ca="1">SUBSTITUTE(DB190,'Formula Name Creation'!$V125,'HB11 Model'!$B125)</f>
        <v>0</v>
      </c>
      <c r="DC191" t="str">
        <f ca="1">SUBSTITUTE(DC190,'Formula Name Creation'!$V125,'HB11 Model'!$B125)</f>
        <v>0</v>
      </c>
      <c r="DD191" t="str">
        <f ca="1">SUBSTITUTE(DD190,'Formula Name Creation'!$V125,'HB11 Model'!$B125)</f>
        <v>0</v>
      </c>
      <c r="DE191" t="str">
        <f ca="1">SUBSTITUTE(DE190,'Formula Name Creation'!$V125,'HB11 Model'!$B125)</f>
        <v>0</v>
      </c>
      <c r="DF191" t="str">
        <f ca="1">SUBSTITUTE(DF190,'Formula Name Creation'!$V125,'HB11 Model'!$B125)</f>
        <v>0</v>
      </c>
      <c r="DG191" t="str">
        <f ca="1">SUBSTITUTE(DG190,'Formula Name Creation'!$V125,'HB11 Model'!$B125)</f>
        <v>0</v>
      </c>
      <c r="DH191" t="str">
        <f ca="1">SUBSTITUTE(DH190,'Formula Name Creation'!$V125,'HB11 Model'!$B125)</f>
        <v>0</v>
      </c>
      <c r="DI191" t="str">
        <f ca="1">SUBSTITUTE(DI190,'Formula Name Creation'!$V125,'HB11 Model'!$B125)</f>
        <v>0</v>
      </c>
      <c r="DJ191" t="str">
        <f ca="1">SUBSTITUTE(DJ190,'Formula Name Creation'!$V125,'HB11 Model'!$B125)</f>
        <v>0</v>
      </c>
      <c r="DK191" t="str">
        <f ca="1">SUBSTITUTE(DK190,'Formula Name Creation'!$V125,'HB11 Model'!$B125)</f>
        <v>0</v>
      </c>
      <c r="DL191" t="str">
        <f ca="1">SUBSTITUTE(DL190,'Formula Name Creation'!$V125,'HB11 Model'!$B125)</f>
        <v>0</v>
      </c>
      <c r="DM191" t="str">
        <f ca="1">SUBSTITUTE(DM190,'Formula Name Creation'!$V125,'HB11 Model'!$B125)</f>
        <v>0</v>
      </c>
      <c r="DN191" t="str">
        <f ca="1">SUBSTITUTE(DN190,'Formula Name Creation'!$V125,'HB11 Model'!$B125)</f>
        <v>0</v>
      </c>
      <c r="DO191" t="str">
        <f ca="1">SUBSTITUTE(DO190,'Formula Name Creation'!$V125,'HB11 Model'!$B125)</f>
        <v>0</v>
      </c>
      <c r="DP191" t="str">
        <f ca="1">SUBSTITUTE(DP190,'Formula Name Creation'!$V125,'HB11 Model'!$B125)</f>
        <v>0</v>
      </c>
      <c r="DQ191" t="str">
        <f ca="1">SUBSTITUTE(DQ190,'Formula Name Creation'!$V125,'HB11 Model'!$B125)</f>
        <v>0</v>
      </c>
      <c r="DR191" t="str">
        <f ca="1">SUBSTITUTE(DR190,'Formula Name Creation'!$V125,'HB11 Model'!$B125)</f>
        <v>0</v>
      </c>
      <c r="DS191" t="str">
        <f ca="1">SUBSTITUTE(DS190,'Formula Name Creation'!$V125,'HB11 Model'!$B125)</f>
        <v>0</v>
      </c>
      <c r="DT191" t="str">
        <f ca="1">SUBSTITUTE(DT190,'Formula Name Creation'!$V125,'HB11 Model'!$B125)</f>
        <v>0</v>
      </c>
      <c r="DU191" t="str">
        <f ca="1">SUBSTITUTE(DU190,'Formula Name Creation'!$V125,'HB11 Model'!$B125)</f>
        <v>0</v>
      </c>
      <c r="DV191" t="str">
        <f ca="1">SUBSTITUTE(DV190,'Formula Name Creation'!$V125,'HB11 Model'!$B125)</f>
        <v>0</v>
      </c>
      <c r="DW191" t="str">
        <f ca="1">SUBSTITUTE(DW190,'Formula Name Creation'!$V125,'HB11 Model'!$B125)</f>
        <v>0</v>
      </c>
      <c r="DX191" t="str">
        <f ca="1">SUBSTITUTE(DX190,'Formula Name Creation'!$V125,'HB11 Model'!$B125)</f>
        <v>0</v>
      </c>
      <c r="DY191" t="str">
        <f ca="1">SUBSTITUTE(DY190,'Formula Name Creation'!$V125,'HB11 Model'!$B125)</f>
        <v>0</v>
      </c>
      <c r="DZ191" t="str">
        <f ca="1">SUBSTITUTE(DZ190,'Formula Name Creation'!$V125,'HB11 Model'!$B125)</f>
        <v>0</v>
      </c>
      <c r="EA191" t="str">
        <f ca="1">SUBSTITUTE(EA190,'Formula Name Creation'!$V125,'HB11 Model'!$B125)</f>
        <v>0</v>
      </c>
      <c r="EB191" t="str">
        <f ca="1">SUBSTITUTE(EB190,'Formula Name Creation'!$V125,'HB11 Model'!$B125)</f>
        <v>0</v>
      </c>
      <c r="EC191" t="str">
        <f ca="1">SUBSTITUTE(EC190,'Formula Name Creation'!$V125,'HB11 Model'!$B125)</f>
        <v>0</v>
      </c>
      <c r="ED191" t="str">
        <f ca="1">SUBSTITUTE(ED190,'Formula Name Creation'!$V125,'HB11 Model'!$B125)</f>
        <v>0</v>
      </c>
      <c r="EE191" t="str">
        <f ca="1">SUBSTITUTE(EE190,'Formula Name Creation'!$V125,'HB11 Model'!$B125)</f>
        <v>0</v>
      </c>
      <c r="EF191" t="str">
        <f ca="1">SUBSTITUTE(EF190,'Formula Name Creation'!$V125,'HB11 Model'!$B125)</f>
        <v>0</v>
      </c>
      <c r="EG191" t="str">
        <f ca="1">SUBSTITUTE(EG190,'Formula Name Creation'!$V125,'HB11 Model'!$B125)</f>
        <v>0</v>
      </c>
      <c r="EH191" t="str">
        <f ca="1">SUBSTITUTE(EH190,'Formula Name Creation'!$V125,'HB11 Model'!$B125)</f>
        <v>0</v>
      </c>
      <c r="EI191" t="str">
        <f ca="1">SUBSTITUTE(EI190,'Formula Name Creation'!$V125,'HB11 Model'!$B125)</f>
        <v>0</v>
      </c>
      <c r="EJ191" t="str">
        <f ca="1">SUBSTITUTE(EJ190,'Formula Name Creation'!$V125,'HB11 Model'!$B125)</f>
        <v>0</v>
      </c>
      <c r="EK191" t="str">
        <f ca="1">SUBSTITUTE(EK190,'Formula Name Creation'!$V125,'HB11 Model'!$B125)</f>
        <v>0</v>
      </c>
      <c r="EL191" t="str">
        <f ca="1">SUBSTITUTE(EL190,'Formula Name Creation'!$V125,'HB11 Model'!$B125)</f>
        <v>0</v>
      </c>
      <c r="EM191" t="str">
        <f ca="1">SUBSTITUTE(EM190,'Formula Name Creation'!$V125,'HB11 Model'!$B125)</f>
        <v>0</v>
      </c>
      <c r="EN191" t="str">
        <f ca="1">SUBSTITUTE(EN190,'Formula Name Creation'!$V125,'HB11 Model'!$B125)</f>
        <v>0</v>
      </c>
      <c r="EO191" t="str">
        <f ca="1">SUBSTITUTE(EO190,'Formula Name Creation'!$V125,'HB11 Model'!$B125)</f>
        <v>0</v>
      </c>
      <c r="EP191" t="str">
        <f ca="1">SUBSTITUTE(EP190,'Formula Name Creation'!$V125,'HB11 Model'!$B125)</f>
        <v>0</v>
      </c>
      <c r="EQ191" t="str">
        <f ca="1">SUBSTITUTE(EQ190,'Formula Name Creation'!$V125,'HB11 Model'!$B125)</f>
        <v>0</v>
      </c>
      <c r="ER191" t="str">
        <f ca="1">SUBSTITUTE(ER190,'Formula Name Creation'!$V125,'HB11 Model'!$B125)</f>
        <v>0</v>
      </c>
      <c r="ES191" t="str">
        <f ca="1">SUBSTITUTE(ES190,'Formula Name Creation'!$V125,'HB11 Model'!$B125)</f>
        <v>0</v>
      </c>
      <c r="ET191" t="str">
        <f ca="1">SUBSTITUTE(ET190,'Formula Name Creation'!$V125,'HB11 Model'!$B125)</f>
        <v>0</v>
      </c>
      <c r="EU191">
        <v>123</v>
      </c>
    </row>
    <row r="192" spans="1:151" x14ac:dyDescent="0.25">
      <c r="A192" t="str">
        <f ca="1">SUBSTITUTE(A191,'Formula Name Creation'!$V124,'HB11 Model'!$B124)</f>
        <v>Parameter</v>
      </c>
      <c r="B192" t="str">
        <f ca="1">SUBSTITUTE(B191,'Formula Name Creation'!$V124,'HB11 Model'!$B124)</f>
        <v>Parameter</v>
      </c>
      <c r="C192" t="str">
        <f ca="1">SUBSTITUTE(C191,'Formula Name Creation'!$V124,'HB11 Model'!$B124)</f>
        <v>=(1400*C22*1000)/10^6</v>
      </c>
      <c r="D192" t="str">
        <f ca="1">SUBSTITUTE(D191,'Formula Name Creation'!$V124,'HB11 Model'!$B124)</f>
        <v>Parameter</v>
      </c>
      <c r="E192" t="str">
        <f ca="1">SUBSTITUTE(E191,'Formula Name Creation'!$V124,'HB11 Model'!$B124)</f>
        <v>=C3*C4</v>
      </c>
      <c r="F192" t="str">
        <f ca="1">SUBSTITUTE(F191,'Formula Name Creation'!$V124,'HB11 Model'!$B124)</f>
        <v>=C7/(C6)</v>
      </c>
      <c r="G192" t="str">
        <f ca="1">SUBSTITUTE(G191,'Formula Name Creation'!$V124,'HB11 Model'!$B124)</f>
        <v>=IF(C36=0,C7*C10,C7*C10*C13)</v>
      </c>
      <c r="H192" t="str">
        <f ca="1">SUBSTITUTE(H191,'Formula Name Creation'!$V124,'HB11 Model'!$B124)</f>
        <v>Parameter</v>
      </c>
      <c r="I192" t="str">
        <f ca="1">SUBSTITUTE(I191,'Formula Name Creation'!$V124,'HB11 Model'!$B124)</f>
        <v>Parameter</v>
      </c>
      <c r="J192" t="str">
        <f ca="1">SUBSTITUTE(J191,'Formula Name Creation'!$V124,'HB11 Model'!$B124)</f>
        <v>Parameter</v>
      </c>
      <c r="K192" t="str">
        <f ca="1">SUBSTITUTE(K191,'Formula Name Creation'!$V124,'HB11 Model'!$B124)</f>
        <v>Parameter</v>
      </c>
      <c r="L192" t="str">
        <f ca="1">SUBSTITUTE(L191,'Formula Name Creation'!$V124,'HB11 Model'!$B124)</f>
        <v>Parameter</v>
      </c>
      <c r="M192" t="str">
        <f ca="1">SUBSTITUTE(M191,'Formula Name Creation'!$V124,'HB11 Model'!$B124)</f>
        <v>=C16/C8</v>
      </c>
      <c r="N192" t="str">
        <f ca="1">SUBSTITUTE(N191,'Formula Name Creation'!$V124,'HB11 Model'!$B124)</f>
        <v>=C9*C17</v>
      </c>
      <c r="O192" t="str">
        <f ca="1">SUBSTITUTE(O191,'Formula Name Creation'!$V124,'HB11 Model'!$B124)</f>
        <v>Parameter</v>
      </c>
      <c r="P192" t="str">
        <f ca="1">SUBSTITUTE(P191,'Formula Name Creation'!$V124,'HB11 Model'!$B124)</f>
        <v>Parameter</v>
      </c>
      <c r="Q192" t="str">
        <f ca="1">SUBSTITUTE(Q191,'Formula Name Creation'!$V124,'HB11 Model'!$B124)</f>
        <v>Parameter</v>
      </c>
      <c r="R192" t="str">
        <f ca="1">SUBSTITUTE(R191,'Formula Name Creation'!$V124,'HB11 Model'!$B124)</f>
        <v>=C8+C84+C100</v>
      </c>
      <c r="S192" t="str">
        <f ca="1">SUBSTITUTE(S191,'Formula Name Creation'!$V124,'HB11 Model'!$B124)</f>
        <v>=C20*C19</v>
      </c>
      <c r="T192" t="str">
        <f ca="1">SUBSTITUTE(T191,'Formula Name Creation'!$V124,'HB11 Model'!$B124)</f>
        <v>=C16-C20</v>
      </c>
      <c r="U192" t="str">
        <f ca="1">SUBSTITUTE(U191,'Formula Name Creation'!$V124,'HB11 Model'!$B124)</f>
        <v>=365*24*C14</v>
      </c>
      <c r="V192" t="str">
        <f ca="1">SUBSTITUTE(V191,'Formula Name Creation'!$V124,'HB11 Model'!$B124)</f>
        <v>=C22*C23</v>
      </c>
      <c r="W192" t="str">
        <f ca="1">SUBSTITUTE(W191,'Formula Name Creation'!$V124,'HB11 Model'!$B124)</f>
        <v>=C26/(1-C27)</v>
      </c>
      <c r="X192" t="str">
        <f ca="1">SUBSTITUTE(X191,'Formula Name Creation'!$V124,'HB11 Model'!$B124)</f>
        <v>=C4*C14*365*24*3600</v>
      </c>
      <c r="Y192" t="str">
        <f ca="1">SUBSTITUTE(Y191,'Formula Name Creation'!$V124,'HB11 Model'!$B124)</f>
        <v>Parameter</v>
      </c>
      <c r="Z192" t="str">
        <f ca="1">SUBSTITUTE(Z191,'Formula Name Creation'!$V124,'HB11 Model'!$B124)</f>
        <v>=C29+C37+C40+C48</v>
      </c>
      <c r="AA192" t="str">
        <f ca="1">SUBSTITUTE(AA191,'Formula Name Creation'!$V124,'HB11 Model'!$B124)</f>
        <v>=C30*(C33*C34)/(1000)+C35</v>
      </c>
      <c r="AB192" t="str">
        <f ca="1">SUBSTITUTE(AB191,'Formula Name Creation'!$V124,'HB11 Model'!$B124)</f>
        <v>Parameter</v>
      </c>
      <c r="AC192" t="str">
        <f ca="1">SUBSTITUTE(AC191,'Formula Name Creation'!$V124,'HB11 Model'!$B124)</f>
        <v>Parameter</v>
      </c>
      <c r="AD192" t="str">
        <f ca="1">SUBSTITUTE(AD191,'Formula Name Creation'!$V124,'HB11 Model'!$B124)</f>
        <v>Parameter</v>
      </c>
      <c r="AE192" t="str">
        <f ca="1">SUBSTITUTE(AE191,'Formula Name Creation'!$V124,'HB11 Model'!$B124)</f>
        <v>Parameter</v>
      </c>
      <c r="AF192" t="str">
        <f ca="1">SUBSTITUTE(AF191,'Formula Name Creation'!$V124,'HB11 Model'!$B124)</f>
        <v>Parameter</v>
      </c>
      <c r="AG192" t="str">
        <f ca="1">SUBSTITUTE(AG191,'Formula Name Creation'!$V124,'HB11 Model'!$B124)</f>
        <v>Parameter</v>
      </c>
      <c r="AH192" t="str">
        <f ca="1">SUBSTITUTE(AH191,'Formula Name Creation'!$V124,'HB11 Model'!$B124)</f>
        <v>Parameter</v>
      </c>
      <c r="AI192" t="str">
        <f ca="1">SUBSTITUTE(AI191,'Formula Name Creation'!$V124,'HB11 Model'!$B124)</f>
        <v>=C36*(C38)</v>
      </c>
      <c r="AJ192" t="str">
        <f ca="1">SUBSTITUTE(AJ191,'Formula Name Creation'!$V124,'HB11 Model'!$B124)</f>
        <v>Parameter</v>
      </c>
      <c r="AK192" t="str">
        <f ca="1">SUBSTITUTE(AK191,'Formula Name Creation'!$V124,'HB11 Model'!$B124)</f>
        <v>Parameter</v>
      </c>
      <c r="AL192" t="str">
        <f ca="1">SUBSTITUTE(AL191,'Formula Name Creation'!$V124,'HB11 Model'!$B124)</f>
        <v>=C39*(C41+C42)</v>
      </c>
      <c r="AM192" t="str">
        <f ca="1">SUBSTITUTE(AM191,'Formula Name Creation'!$V124,'HB11 Model'!$B124)</f>
        <v>=0.04+(C31*C32)/(1000)</v>
      </c>
      <c r="AN192" t="str">
        <f ca="1">SUBSTITUTE(AN191,'Formula Name Creation'!$V124,'HB11 Model'!$B124)</f>
        <v>Parameter</v>
      </c>
      <c r="AO192" t="str">
        <f ca="1">SUBSTITUTE(AO191,'Formula Name Creation'!$V124,'HB11 Model'!$B124)</f>
        <v>Parameter</v>
      </c>
      <c r="AP192" t="str">
        <f ca="1">SUBSTITUTE(AP191,'Formula Name Creation'!$V124,'HB11 Model'!$B124)</f>
        <v>Parameter</v>
      </c>
      <c r="AQ192" t="str">
        <f ca="1">SUBSTITUTE(AQ191,'Formula Name Creation'!$V124,'HB11 Model'!$B124)</f>
        <v>Parameter</v>
      </c>
      <c r="AR192" t="e">
        <f ca="1">SUBSTITUTE(AR191,'Formula Name Creation'!$V124,'HB11 Model'!$B124)</f>
        <v>#N/A</v>
      </c>
      <c r="AS192" t="str">
        <f ca="1">SUBSTITUTE(AS191,'Formula Name Creation'!$V124,'HB11 Model'!$B124)</f>
        <v>=C45+C25*(C28)</v>
      </c>
      <c r="AT192" t="str">
        <f ca="1">SUBSTITUTE(AT191,'Formula Name Creation'!$V124,'HB11 Model'!$B124)</f>
        <v>Parameter</v>
      </c>
      <c r="AU192" t="str">
        <f ca="1">SUBSTITUTE(AU191,'Formula Name Creation'!$V124,'HB11 Model'!$B124)</f>
        <v>Parameter</v>
      </c>
      <c r="AV192" t="str">
        <f ca="1">SUBSTITUTE(AV191,'Formula Name Creation'!$V124,'HB11 Model'!$B124)</f>
        <v>Parameter</v>
      </c>
      <c r="AW192" t="str">
        <f ca="1">SUBSTITUTE(AW191,'Formula Name Creation'!$V124,'HB11 Model'!$B124)</f>
        <v>Parameter</v>
      </c>
      <c r="AX192" t="str">
        <f ca="1">SUBSTITUTE(AX191,'Formula Name Creation'!$V124,'HB11 Model'!$B124)</f>
        <v>Parameter</v>
      </c>
      <c r="AY192" t="str">
        <f ca="1">SUBSTITUTE(AY191,'Formula Name Creation'!$V124,'HB11 Model'!$B124)</f>
        <v>Parameter</v>
      </c>
      <c r="AZ192" t="str">
        <f ca="1">SUBSTITUTE(AZ191,'Formula Name Creation'!$V124,'HB11 Model'!$B124)</f>
        <v>Parameter</v>
      </c>
      <c r="BA192" t="str">
        <f ca="1">SUBSTITUTE(BA191,'Formula Name Creation'!$V124,'HB11 Model'!$B124)</f>
        <v>=(C54+C53)/10^6</v>
      </c>
      <c r="BB192" t="str">
        <f ca="1">SUBSTITUTE(BB191,'Formula Name Creation'!$V124,'HB11 Model'!$B124)</f>
        <v>=C4*((C14*24)*3600)*C51</v>
      </c>
      <c r="BC192" t="str">
        <f ca="1">SUBSTITUTE(BC191,'Formula Name Creation'!$V124,'HB11 Model'!$B124)</f>
        <v>Parameter</v>
      </c>
      <c r="BD192" t="str">
        <f ca="1">SUBSTITUTE(BD191,'Formula Name Creation'!$V124,'HB11 Model'!$B124)</f>
        <v>Parameter</v>
      </c>
      <c r="BE192" t="str">
        <f ca="1">SUBSTITUTE(BE191,'Formula Name Creation'!$V124,'HB11 Model'!$B124)</f>
        <v>Parameter</v>
      </c>
      <c r="BF192" t="str">
        <f ca="1">SUBSTITUTE(BF191,'Formula Name Creation'!$V124,'HB11 Model'!$B124)</f>
        <v>Parameter</v>
      </c>
      <c r="BG192" t="str">
        <f ca="1">SUBSTITUTE(BG191,'Formula Name Creation'!$V124,'HB11 Model'!$B124)</f>
        <v>=ROUNDDOWN(C60/C64,0)*C58+C57*C3*C4*ROUNDDOWN(C60/C66,0)+C59+C87*10^6*ROUNDDOWN(C60/C65,0)+C63*C60</v>
      </c>
      <c r="BH192" t="str">
        <f ca="1">SUBSTITUTE(BH191,'Formula Name Creation'!$V124,'HB11 Model'!$B124)</f>
        <v>Parameter</v>
      </c>
      <c r="BI192" t="str">
        <f ca="1">SUBSTITUTE(BI191,'Formula Name Creation'!$V124,'HB11 Model'!$B124)</f>
        <v>=C62*1000*C24</v>
      </c>
      <c r="BJ192" t="str">
        <f ca="1">SUBSTITUTE(BJ191,'Formula Name Creation'!$V124,'HB11 Model'!$B124)</f>
        <v>Parameter</v>
      </c>
      <c r="BK192" t="str">
        <f ca="1">SUBSTITUTE(BK191,'Formula Name Creation'!$V124,'HB11 Model'!$B124)</f>
        <v>Parameter</v>
      </c>
      <c r="BL192" t="str">
        <f ca="1">SUBSTITUTE(BL191,'Formula Name Creation'!$V124,'HB11 Model'!$B124)</f>
        <v>Parameter</v>
      </c>
      <c r="BM192" t="str">
        <f ca="1">SUBSTITUTE(BM191,'Formula Name Creation'!$V124,'HB11 Model'!$B124)</f>
        <v>Parameter</v>
      </c>
      <c r="BN192" t="str">
        <f ca="1">SUBSTITUTE(BN191,'Formula Name Creation'!$V124,'HB11 Model'!$B124)</f>
        <v>Parameter</v>
      </c>
      <c r="BO192" t="str">
        <f ca="1">SUBSTITUTE(BO191,'Formula Name Creation'!$V124,'HB11 Model'!$B124)</f>
        <v>Parameter</v>
      </c>
      <c r="BP192" t="str">
        <f ca="1">SUBSTITUTE(BP191,'Formula Name Creation'!$V124,'HB11 Model'!$B124)</f>
        <v>Parameter</v>
      </c>
      <c r="BQ192" t="str">
        <f ca="1">SUBSTITUTE(BQ191,'Formula Name Creation'!$V124,'HB11 Model'!$B124)</f>
        <v>Parameter</v>
      </c>
      <c r="BR192" t="str">
        <f ca="1">SUBSTITUTE(BR191,'Formula Name Creation'!$V124,'HB11 Model'!$B124)</f>
        <v>Parameter</v>
      </c>
      <c r="BS192" t="str">
        <f ca="1">SUBSTITUTE(BS191,'Formula Name Creation'!$V124,'HB11 Model'!$B124)</f>
        <v>Parameter</v>
      </c>
      <c r="BT192" t="str">
        <f ca="1">SUBSTITUTE(BT191,'Formula Name Creation'!$V124,'HB11 Model'!$B124)</f>
        <v>Parameter</v>
      </c>
      <c r="BU192" t="str">
        <f ca="1">SUBSTITUTE(BU191,'Formula Name Creation'!$V124,'HB11 Model'!$B124)</f>
        <v>=(C67+C68+C69+C70+C71+C72+C74+C73)</v>
      </c>
      <c r="BV192" t="str">
        <f ca="1">SUBSTITUTE(BV191,'Formula Name Creation'!$V124,'HB11 Model'!$B124)</f>
        <v>Parameter</v>
      </c>
      <c r="BW192" t="str">
        <f ca="1">SUBSTITUTE(BW191,'Formula Name Creation'!$V124,'HB11 Model'!$B124)</f>
        <v>Parameter</v>
      </c>
      <c r="BX192" t="str">
        <f ca="1">SUBSTITUTE(BX191,'Formula Name Creation'!$V124,'HB11 Model'!$B124)</f>
        <v>=C77+C75</v>
      </c>
      <c r="BY192" t="str">
        <f ca="1">SUBSTITUTE(BY191,'Formula Name Creation'!$V124,'HB11 Model'!$B124)</f>
        <v>Parameter</v>
      </c>
      <c r="BZ192" t="str">
        <f ca="1">SUBSTITUTE(BZ191,'Formula Name Creation'!$V124,'HB11 Model'!$B124)</f>
        <v>=C79*C75</v>
      </c>
      <c r="CA192" t="str">
        <f ca="1">SUBSTITUTE(CA191,'Formula Name Creation'!$V124,'HB11 Model'!$B124)</f>
        <v>Parameter</v>
      </c>
      <c r="CB192" t="str">
        <f ca="1">SUBSTITUTE(CB191,'Formula Name Creation'!$V124,'HB11 Model'!$B124)</f>
        <v>Parameter</v>
      </c>
      <c r="CC192" t="str">
        <f ca="1">SUBSTITUTE(CC191,'Formula Name Creation'!$V124,'HB11 Model'!$B124)</f>
        <v>Parameter</v>
      </c>
      <c r="CD192" t="str">
        <f ca="1">SUBSTITUTE(CD191,'Formula Name Creation'!$V124,'HB11 Model'!$B124)</f>
        <v>=32*(C9/2605)</v>
      </c>
      <c r="CE192" t="str">
        <f ca="1">SUBSTITUTE(CE191,'Formula Name Creation'!$V124,'HB11 Model'!$B124)</f>
        <v>Parameter</v>
      </c>
      <c r="CF192" t="str">
        <f ca="1">SUBSTITUTE(CF191,'Formula Name Creation'!$V124,'HB11 Model'!$B124)</f>
        <v>Parameter</v>
      </c>
      <c r="CG192" t="str">
        <f ca="1">SUBSTITUTE(CG191,'Formula Name Creation'!$V124,'HB11 Model'!$B124)</f>
        <v>=(C85*C86*C83)/10^6</v>
      </c>
      <c r="CH192" t="str">
        <f ca="1">SUBSTITUTE(CH191,'Formula Name Creation'!$V124,'HB11 Model'!$B124)</f>
        <v>=C9*10^6/C81/C82</v>
      </c>
      <c r="CI192" t="str">
        <f ca="1">SUBSTITUTE(CI191,'Formula Name Creation'!$V124,'HB11 Model'!$B124)</f>
        <v>Parameter</v>
      </c>
      <c r="CJ192" t="str">
        <f ca="1">SUBSTITUTE(CJ191,'Formula Name Creation'!$V124,'HB11 Model'!$B124)</f>
        <v>Parameter</v>
      </c>
      <c r="CK192" t="str">
        <f ca="1">SUBSTITUTE(CK191,'Formula Name Creation'!$V124,'HB11 Model'!$B124)</f>
        <v>Parameter</v>
      </c>
      <c r="CL192" t="str">
        <f ca="1">SUBSTITUTE(CL191,'Formula Name Creation'!$V124,'HB11 Model'!$B124)</f>
        <v>Parameter</v>
      </c>
      <c r="CM192" t="str">
        <f ca="1">SUBSTITUTE(CM191,'Formula Name Creation'!$V124,'HB11 Model'!$B124)</f>
        <v>=C91*C92</v>
      </c>
      <c r="CN192" t="str">
        <f ca="1">SUBSTITUTE(CN191,'Formula Name Creation'!$V124,'HB11 Model'!$B124)</f>
        <v>=C93*7.6*7*52.18</v>
      </c>
      <c r="CO192" t="str">
        <f ca="1">SUBSTITUTE(CO191,'Formula Name Creation'!$V124,'HB11 Model'!$B124)</f>
        <v>Parameter</v>
      </c>
      <c r="CP192" t="str">
        <f ca="1">SUBSTITUTE(CP191,'Formula Name Creation'!$V124,'HB11 Model'!$B124)</f>
        <v>Parameter</v>
      </c>
      <c r="CQ192" t="str">
        <f ca="1">SUBSTITUTE(CQ191,'Formula Name Creation'!$V124,'HB11 Model'!$B124)</f>
        <v>Parameter</v>
      </c>
      <c r="CR192" t="str">
        <f ca="1">SUBSTITUTE(CR191,'Formula Name Creation'!$V124,'HB11 Model'!$B124)</f>
        <v>Parameter</v>
      </c>
      <c r="CS192" t="str">
        <f ca="1">SUBSTITUTE(CS191,'Formula Name Creation'!$V124,'HB11 Model'!$B124)</f>
        <v>Parameter</v>
      </c>
      <c r="CT192" t="str">
        <f ca="1">SUBSTITUTE(CT191,'Formula Name Creation'!$V124,'HB11 Model'!$B124)</f>
        <v>Parameter</v>
      </c>
      <c r="CU192" t="str">
        <f ca="1">SUBSTITUTE(CU191,'Formula Name Creation'!$V124,'HB11 Model'!$B124)</f>
        <v>=PI()*C97*(C96^2-(C96-C98)^2)*C99</v>
      </c>
      <c r="CV192" t="str">
        <f ca="1">SUBSTITUTE(CV191,'Formula Name Creation'!$V124,'HB11 Model'!$B124)</f>
        <v>Parameter</v>
      </c>
      <c r="CW192" t="str">
        <f ca="1">SUBSTITUTE(CW191,'Formula Name Creation'!$V124,'HB11 Model'!$B124)</f>
        <v>=(90.69*C101 + C95 + 13.04*C102*112.32)/10^6</v>
      </c>
      <c r="CX192" t="str">
        <f ca="1">SUBSTITUTE(CX191,'Formula Name Creation'!$V124,'HB11 Model'!$B124)</f>
        <v>0</v>
      </c>
      <c r="CY192" t="str">
        <f ca="1">SUBSTITUTE(CY191,'Formula Name Creation'!$V124,'HB11 Model'!$B124)</f>
        <v>0</v>
      </c>
      <c r="CZ192" t="str">
        <f ca="1">SUBSTITUTE(CZ191,'Formula Name Creation'!$V124,'HB11 Model'!$B124)</f>
        <v>0</v>
      </c>
      <c r="DA192" t="str">
        <f ca="1">SUBSTITUTE(DA191,'Formula Name Creation'!$V124,'HB11 Model'!$B124)</f>
        <v>0</v>
      </c>
      <c r="DB192" t="str">
        <f ca="1">SUBSTITUTE(DB191,'Formula Name Creation'!$V124,'HB11 Model'!$B124)</f>
        <v>0</v>
      </c>
      <c r="DC192" t="str">
        <f ca="1">SUBSTITUTE(DC191,'Formula Name Creation'!$V124,'HB11 Model'!$B124)</f>
        <v>0</v>
      </c>
      <c r="DD192" t="str">
        <f ca="1">SUBSTITUTE(DD191,'Formula Name Creation'!$V124,'HB11 Model'!$B124)</f>
        <v>0</v>
      </c>
      <c r="DE192" t="str">
        <f ca="1">SUBSTITUTE(DE191,'Formula Name Creation'!$V124,'HB11 Model'!$B124)</f>
        <v>0</v>
      </c>
      <c r="DF192" t="str">
        <f ca="1">SUBSTITUTE(DF191,'Formula Name Creation'!$V124,'HB11 Model'!$B124)</f>
        <v>0</v>
      </c>
      <c r="DG192" t="str">
        <f ca="1">SUBSTITUTE(DG191,'Formula Name Creation'!$V124,'HB11 Model'!$B124)</f>
        <v>0</v>
      </c>
      <c r="DH192" t="str">
        <f ca="1">SUBSTITUTE(DH191,'Formula Name Creation'!$V124,'HB11 Model'!$B124)</f>
        <v>0</v>
      </c>
      <c r="DI192" t="str">
        <f ca="1">SUBSTITUTE(DI191,'Formula Name Creation'!$V124,'HB11 Model'!$B124)</f>
        <v>0</v>
      </c>
      <c r="DJ192" t="str">
        <f ca="1">SUBSTITUTE(DJ191,'Formula Name Creation'!$V124,'HB11 Model'!$B124)</f>
        <v>0</v>
      </c>
      <c r="DK192" t="str">
        <f ca="1">SUBSTITUTE(DK191,'Formula Name Creation'!$V124,'HB11 Model'!$B124)</f>
        <v>0</v>
      </c>
      <c r="DL192" t="str">
        <f ca="1">SUBSTITUTE(DL191,'Formula Name Creation'!$V124,'HB11 Model'!$B124)</f>
        <v>0</v>
      </c>
      <c r="DM192" t="str">
        <f ca="1">SUBSTITUTE(DM191,'Formula Name Creation'!$V124,'HB11 Model'!$B124)</f>
        <v>0</v>
      </c>
      <c r="DN192" t="str">
        <f ca="1">SUBSTITUTE(DN191,'Formula Name Creation'!$V124,'HB11 Model'!$B124)</f>
        <v>0</v>
      </c>
      <c r="DO192" t="str">
        <f ca="1">SUBSTITUTE(DO191,'Formula Name Creation'!$V124,'HB11 Model'!$B124)</f>
        <v>0</v>
      </c>
      <c r="DP192" t="str">
        <f ca="1">SUBSTITUTE(DP191,'Formula Name Creation'!$V124,'HB11 Model'!$B124)</f>
        <v>0</v>
      </c>
      <c r="DQ192" t="str">
        <f ca="1">SUBSTITUTE(DQ191,'Formula Name Creation'!$V124,'HB11 Model'!$B124)</f>
        <v>0</v>
      </c>
      <c r="DR192" t="str">
        <f ca="1">SUBSTITUTE(DR191,'Formula Name Creation'!$V124,'HB11 Model'!$B124)</f>
        <v>0</v>
      </c>
      <c r="DS192" t="str">
        <f ca="1">SUBSTITUTE(DS191,'Formula Name Creation'!$V124,'HB11 Model'!$B124)</f>
        <v>0</v>
      </c>
      <c r="DT192" t="str">
        <f ca="1">SUBSTITUTE(DT191,'Formula Name Creation'!$V124,'HB11 Model'!$B124)</f>
        <v>0</v>
      </c>
      <c r="DU192" t="str">
        <f ca="1">SUBSTITUTE(DU191,'Formula Name Creation'!$V124,'HB11 Model'!$B124)</f>
        <v>0</v>
      </c>
      <c r="DV192" t="str">
        <f ca="1">SUBSTITUTE(DV191,'Formula Name Creation'!$V124,'HB11 Model'!$B124)</f>
        <v>0</v>
      </c>
      <c r="DW192" t="str">
        <f ca="1">SUBSTITUTE(DW191,'Formula Name Creation'!$V124,'HB11 Model'!$B124)</f>
        <v>0</v>
      </c>
      <c r="DX192" t="str">
        <f ca="1">SUBSTITUTE(DX191,'Formula Name Creation'!$V124,'HB11 Model'!$B124)</f>
        <v>0</v>
      </c>
      <c r="DY192" t="str">
        <f ca="1">SUBSTITUTE(DY191,'Formula Name Creation'!$V124,'HB11 Model'!$B124)</f>
        <v>0</v>
      </c>
      <c r="DZ192" t="str">
        <f ca="1">SUBSTITUTE(DZ191,'Formula Name Creation'!$V124,'HB11 Model'!$B124)</f>
        <v>0</v>
      </c>
      <c r="EA192" t="str">
        <f ca="1">SUBSTITUTE(EA191,'Formula Name Creation'!$V124,'HB11 Model'!$B124)</f>
        <v>0</v>
      </c>
      <c r="EB192" t="str">
        <f ca="1">SUBSTITUTE(EB191,'Formula Name Creation'!$V124,'HB11 Model'!$B124)</f>
        <v>0</v>
      </c>
      <c r="EC192" t="str">
        <f ca="1">SUBSTITUTE(EC191,'Formula Name Creation'!$V124,'HB11 Model'!$B124)</f>
        <v>0</v>
      </c>
      <c r="ED192" t="str">
        <f ca="1">SUBSTITUTE(ED191,'Formula Name Creation'!$V124,'HB11 Model'!$B124)</f>
        <v>0</v>
      </c>
      <c r="EE192" t="str">
        <f ca="1">SUBSTITUTE(EE191,'Formula Name Creation'!$V124,'HB11 Model'!$B124)</f>
        <v>0</v>
      </c>
      <c r="EF192" t="str">
        <f ca="1">SUBSTITUTE(EF191,'Formula Name Creation'!$V124,'HB11 Model'!$B124)</f>
        <v>0</v>
      </c>
      <c r="EG192" t="str">
        <f ca="1">SUBSTITUTE(EG191,'Formula Name Creation'!$V124,'HB11 Model'!$B124)</f>
        <v>0</v>
      </c>
      <c r="EH192" t="str">
        <f ca="1">SUBSTITUTE(EH191,'Formula Name Creation'!$V124,'HB11 Model'!$B124)</f>
        <v>0</v>
      </c>
      <c r="EI192" t="str">
        <f ca="1">SUBSTITUTE(EI191,'Formula Name Creation'!$V124,'HB11 Model'!$B124)</f>
        <v>0</v>
      </c>
      <c r="EJ192" t="str">
        <f ca="1">SUBSTITUTE(EJ191,'Formula Name Creation'!$V124,'HB11 Model'!$B124)</f>
        <v>0</v>
      </c>
      <c r="EK192" t="str">
        <f ca="1">SUBSTITUTE(EK191,'Formula Name Creation'!$V124,'HB11 Model'!$B124)</f>
        <v>0</v>
      </c>
      <c r="EL192" t="str">
        <f ca="1">SUBSTITUTE(EL191,'Formula Name Creation'!$V124,'HB11 Model'!$B124)</f>
        <v>0</v>
      </c>
      <c r="EM192" t="str">
        <f ca="1">SUBSTITUTE(EM191,'Formula Name Creation'!$V124,'HB11 Model'!$B124)</f>
        <v>0</v>
      </c>
      <c r="EN192" t="str">
        <f ca="1">SUBSTITUTE(EN191,'Formula Name Creation'!$V124,'HB11 Model'!$B124)</f>
        <v>0</v>
      </c>
      <c r="EO192" t="str">
        <f ca="1">SUBSTITUTE(EO191,'Formula Name Creation'!$V124,'HB11 Model'!$B124)</f>
        <v>0</v>
      </c>
      <c r="EP192" t="str">
        <f ca="1">SUBSTITUTE(EP191,'Formula Name Creation'!$V124,'HB11 Model'!$B124)</f>
        <v>0</v>
      </c>
      <c r="EQ192" t="str">
        <f ca="1">SUBSTITUTE(EQ191,'Formula Name Creation'!$V124,'HB11 Model'!$B124)</f>
        <v>0</v>
      </c>
      <c r="ER192" t="str">
        <f ca="1">SUBSTITUTE(ER191,'Formula Name Creation'!$V124,'HB11 Model'!$B124)</f>
        <v>0</v>
      </c>
      <c r="ES192" t="str">
        <f ca="1">SUBSTITUTE(ES191,'Formula Name Creation'!$V124,'HB11 Model'!$B124)</f>
        <v>0</v>
      </c>
      <c r="ET192" t="str">
        <f ca="1">SUBSTITUTE(ET191,'Formula Name Creation'!$V124,'HB11 Model'!$B124)</f>
        <v>0</v>
      </c>
      <c r="EU192">
        <v>122</v>
      </c>
    </row>
    <row r="193" spans="1:151" x14ac:dyDescent="0.25">
      <c r="A193" t="str">
        <f ca="1">SUBSTITUTE(A192,'Formula Name Creation'!$V123,'HB11 Model'!$B123)</f>
        <v>Parameter</v>
      </c>
      <c r="B193" t="str">
        <f ca="1">SUBSTITUTE(B192,'Formula Name Creation'!$V123,'HB11 Model'!$B123)</f>
        <v>Parameter</v>
      </c>
      <c r="C193" t="str">
        <f ca="1">SUBSTITUTE(C192,'Formula Name Creation'!$V123,'HB11 Model'!$B123)</f>
        <v>=(1400*C22*1000)/10^6</v>
      </c>
      <c r="D193" t="str">
        <f ca="1">SUBSTITUTE(D192,'Formula Name Creation'!$V123,'HB11 Model'!$B123)</f>
        <v>Parameter</v>
      </c>
      <c r="E193" t="str">
        <f ca="1">SUBSTITUTE(E192,'Formula Name Creation'!$V123,'HB11 Model'!$B123)</f>
        <v>=C3*C4</v>
      </c>
      <c r="F193" t="str">
        <f ca="1">SUBSTITUTE(F192,'Formula Name Creation'!$V123,'HB11 Model'!$B123)</f>
        <v>=C7/(C6)</v>
      </c>
      <c r="G193" t="str">
        <f ca="1">SUBSTITUTE(G192,'Formula Name Creation'!$V123,'HB11 Model'!$B123)</f>
        <v>=IF(C36=0,C7*C10,C7*C10*C13)</v>
      </c>
      <c r="H193" t="str">
        <f ca="1">SUBSTITUTE(H192,'Formula Name Creation'!$V123,'HB11 Model'!$B123)</f>
        <v>Parameter</v>
      </c>
      <c r="I193" t="str">
        <f ca="1">SUBSTITUTE(I192,'Formula Name Creation'!$V123,'HB11 Model'!$B123)</f>
        <v>Parameter</v>
      </c>
      <c r="J193" t="str">
        <f ca="1">SUBSTITUTE(J192,'Formula Name Creation'!$V123,'HB11 Model'!$B123)</f>
        <v>Parameter</v>
      </c>
      <c r="K193" t="str">
        <f ca="1">SUBSTITUTE(K192,'Formula Name Creation'!$V123,'HB11 Model'!$B123)</f>
        <v>Parameter</v>
      </c>
      <c r="L193" t="str">
        <f ca="1">SUBSTITUTE(L192,'Formula Name Creation'!$V123,'HB11 Model'!$B123)</f>
        <v>Parameter</v>
      </c>
      <c r="M193" t="str">
        <f ca="1">SUBSTITUTE(M192,'Formula Name Creation'!$V123,'HB11 Model'!$B123)</f>
        <v>=C16/C8</v>
      </c>
      <c r="N193" t="str">
        <f ca="1">SUBSTITUTE(N192,'Formula Name Creation'!$V123,'HB11 Model'!$B123)</f>
        <v>=C9*C17</v>
      </c>
      <c r="O193" t="str">
        <f ca="1">SUBSTITUTE(O192,'Formula Name Creation'!$V123,'HB11 Model'!$B123)</f>
        <v>Parameter</v>
      </c>
      <c r="P193" t="str">
        <f ca="1">SUBSTITUTE(P192,'Formula Name Creation'!$V123,'HB11 Model'!$B123)</f>
        <v>Parameter</v>
      </c>
      <c r="Q193" t="str">
        <f ca="1">SUBSTITUTE(Q192,'Formula Name Creation'!$V123,'HB11 Model'!$B123)</f>
        <v>Parameter</v>
      </c>
      <c r="R193" t="str">
        <f ca="1">SUBSTITUTE(R192,'Formula Name Creation'!$V123,'HB11 Model'!$B123)</f>
        <v>=C8+C84+C100</v>
      </c>
      <c r="S193" t="str">
        <f ca="1">SUBSTITUTE(S192,'Formula Name Creation'!$V123,'HB11 Model'!$B123)</f>
        <v>=C20*C19</v>
      </c>
      <c r="T193" t="str">
        <f ca="1">SUBSTITUTE(T192,'Formula Name Creation'!$V123,'HB11 Model'!$B123)</f>
        <v>=C16-C20</v>
      </c>
      <c r="U193" t="str">
        <f ca="1">SUBSTITUTE(U192,'Formula Name Creation'!$V123,'HB11 Model'!$B123)</f>
        <v>=365*24*C14</v>
      </c>
      <c r="V193" t="str">
        <f ca="1">SUBSTITUTE(V192,'Formula Name Creation'!$V123,'HB11 Model'!$B123)</f>
        <v>=C22*C23</v>
      </c>
      <c r="W193" t="str">
        <f ca="1">SUBSTITUTE(W192,'Formula Name Creation'!$V123,'HB11 Model'!$B123)</f>
        <v>=C26/(1-C27)</v>
      </c>
      <c r="X193" t="str">
        <f ca="1">SUBSTITUTE(X192,'Formula Name Creation'!$V123,'HB11 Model'!$B123)</f>
        <v>=C4*C14*365*24*3600</v>
      </c>
      <c r="Y193" t="str">
        <f ca="1">SUBSTITUTE(Y192,'Formula Name Creation'!$V123,'HB11 Model'!$B123)</f>
        <v>Parameter</v>
      </c>
      <c r="Z193" t="str">
        <f ca="1">SUBSTITUTE(Z192,'Formula Name Creation'!$V123,'HB11 Model'!$B123)</f>
        <v>=C29+C37+C40+C48</v>
      </c>
      <c r="AA193" t="str">
        <f ca="1">SUBSTITUTE(AA192,'Formula Name Creation'!$V123,'HB11 Model'!$B123)</f>
        <v>=C30*(C33*C34)/(1000)+C35</v>
      </c>
      <c r="AB193" t="str">
        <f ca="1">SUBSTITUTE(AB192,'Formula Name Creation'!$V123,'HB11 Model'!$B123)</f>
        <v>Parameter</v>
      </c>
      <c r="AC193" t="str">
        <f ca="1">SUBSTITUTE(AC192,'Formula Name Creation'!$V123,'HB11 Model'!$B123)</f>
        <v>Parameter</v>
      </c>
      <c r="AD193" t="str">
        <f ca="1">SUBSTITUTE(AD192,'Formula Name Creation'!$V123,'HB11 Model'!$B123)</f>
        <v>Parameter</v>
      </c>
      <c r="AE193" t="str">
        <f ca="1">SUBSTITUTE(AE192,'Formula Name Creation'!$V123,'HB11 Model'!$B123)</f>
        <v>Parameter</v>
      </c>
      <c r="AF193" t="str">
        <f ca="1">SUBSTITUTE(AF192,'Formula Name Creation'!$V123,'HB11 Model'!$B123)</f>
        <v>Parameter</v>
      </c>
      <c r="AG193" t="str">
        <f ca="1">SUBSTITUTE(AG192,'Formula Name Creation'!$V123,'HB11 Model'!$B123)</f>
        <v>Parameter</v>
      </c>
      <c r="AH193" t="str">
        <f ca="1">SUBSTITUTE(AH192,'Formula Name Creation'!$V123,'HB11 Model'!$B123)</f>
        <v>Parameter</v>
      </c>
      <c r="AI193" t="str">
        <f ca="1">SUBSTITUTE(AI192,'Formula Name Creation'!$V123,'HB11 Model'!$B123)</f>
        <v>=C36*(C38)</v>
      </c>
      <c r="AJ193" t="str">
        <f ca="1">SUBSTITUTE(AJ192,'Formula Name Creation'!$V123,'HB11 Model'!$B123)</f>
        <v>Parameter</v>
      </c>
      <c r="AK193" t="str">
        <f ca="1">SUBSTITUTE(AK192,'Formula Name Creation'!$V123,'HB11 Model'!$B123)</f>
        <v>Parameter</v>
      </c>
      <c r="AL193" t="str">
        <f ca="1">SUBSTITUTE(AL192,'Formula Name Creation'!$V123,'HB11 Model'!$B123)</f>
        <v>=C39*(C41+C42)</v>
      </c>
      <c r="AM193" t="str">
        <f ca="1">SUBSTITUTE(AM192,'Formula Name Creation'!$V123,'HB11 Model'!$B123)</f>
        <v>=0.04+(C31*C32)/(1000)</v>
      </c>
      <c r="AN193" t="str">
        <f ca="1">SUBSTITUTE(AN192,'Formula Name Creation'!$V123,'HB11 Model'!$B123)</f>
        <v>Parameter</v>
      </c>
      <c r="AO193" t="str">
        <f ca="1">SUBSTITUTE(AO192,'Formula Name Creation'!$V123,'HB11 Model'!$B123)</f>
        <v>Parameter</v>
      </c>
      <c r="AP193" t="str">
        <f ca="1">SUBSTITUTE(AP192,'Formula Name Creation'!$V123,'HB11 Model'!$B123)</f>
        <v>Parameter</v>
      </c>
      <c r="AQ193" t="str">
        <f ca="1">SUBSTITUTE(AQ192,'Formula Name Creation'!$V123,'HB11 Model'!$B123)</f>
        <v>Parameter</v>
      </c>
      <c r="AR193" t="e">
        <f ca="1">SUBSTITUTE(AR192,'Formula Name Creation'!$V123,'HB11 Model'!$B123)</f>
        <v>#N/A</v>
      </c>
      <c r="AS193" t="str">
        <f ca="1">SUBSTITUTE(AS192,'Formula Name Creation'!$V123,'HB11 Model'!$B123)</f>
        <v>=C45+C25*(C28)</v>
      </c>
      <c r="AT193" t="str">
        <f ca="1">SUBSTITUTE(AT192,'Formula Name Creation'!$V123,'HB11 Model'!$B123)</f>
        <v>Parameter</v>
      </c>
      <c r="AU193" t="str">
        <f ca="1">SUBSTITUTE(AU192,'Formula Name Creation'!$V123,'HB11 Model'!$B123)</f>
        <v>Parameter</v>
      </c>
      <c r="AV193" t="str">
        <f ca="1">SUBSTITUTE(AV192,'Formula Name Creation'!$V123,'HB11 Model'!$B123)</f>
        <v>Parameter</v>
      </c>
      <c r="AW193" t="str">
        <f ca="1">SUBSTITUTE(AW192,'Formula Name Creation'!$V123,'HB11 Model'!$B123)</f>
        <v>Parameter</v>
      </c>
      <c r="AX193" t="str">
        <f ca="1">SUBSTITUTE(AX192,'Formula Name Creation'!$V123,'HB11 Model'!$B123)</f>
        <v>Parameter</v>
      </c>
      <c r="AY193" t="str">
        <f ca="1">SUBSTITUTE(AY192,'Formula Name Creation'!$V123,'HB11 Model'!$B123)</f>
        <v>Parameter</v>
      </c>
      <c r="AZ193" t="str">
        <f ca="1">SUBSTITUTE(AZ192,'Formula Name Creation'!$V123,'HB11 Model'!$B123)</f>
        <v>Parameter</v>
      </c>
      <c r="BA193" t="str">
        <f ca="1">SUBSTITUTE(BA192,'Formula Name Creation'!$V123,'HB11 Model'!$B123)</f>
        <v>=(C54+C53)/10^6</v>
      </c>
      <c r="BB193" t="str">
        <f ca="1">SUBSTITUTE(BB192,'Formula Name Creation'!$V123,'HB11 Model'!$B123)</f>
        <v>=C4*((C14*24)*3600)*C51</v>
      </c>
      <c r="BC193" t="str">
        <f ca="1">SUBSTITUTE(BC192,'Formula Name Creation'!$V123,'HB11 Model'!$B123)</f>
        <v>Parameter</v>
      </c>
      <c r="BD193" t="str">
        <f ca="1">SUBSTITUTE(BD192,'Formula Name Creation'!$V123,'HB11 Model'!$B123)</f>
        <v>Parameter</v>
      </c>
      <c r="BE193" t="str">
        <f ca="1">SUBSTITUTE(BE192,'Formula Name Creation'!$V123,'HB11 Model'!$B123)</f>
        <v>Parameter</v>
      </c>
      <c r="BF193" t="str">
        <f ca="1">SUBSTITUTE(BF192,'Formula Name Creation'!$V123,'HB11 Model'!$B123)</f>
        <v>Parameter</v>
      </c>
      <c r="BG193" t="str">
        <f ca="1">SUBSTITUTE(BG192,'Formula Name Creation'!$V123,'HB11 Model'!$B123)</f>
        <v>=ROUNDDOWN(C60/C64,0)*C58+C57*C3*C4*ROUNDDOWN(C60/C66,0)+C59+C87*10^6*ROUNDDOWN(C60/C65,0)+C63*C60</v>
      </c>
      <c r="BH193" t="str">
        <f ca="1">SUBSTITUTE(BH192,'Formula Name Creation'!$V123,'HB11 Model'!$B123)</f>
        <v>Parameter</v>
      </c>
      <c r="BI193" t="str">
        <f ca="1">SUBSTITUTE(BI192,'Formula Name Creation'!$V123,'HB11 Model'!$B123)</f>
        <v>=C62*1000*C24</v>
      </c>
      <c r="BJ193" t="str">
        <f ca="1">SUBSTITUTE(BJ192,'Formula Name Creation'!$V123,'HB11 Model'!$B123)</f>
        <v>Parameter</v>
      </c>
      <c r="BK193" t="str">
        <f ca="1">SUBSTITUTE(BK192,'Formula Name Creation'!$V123,'HB11 Model'!$B123)</f>
        <v>Parameter</v>
      </c>
      <c r="BL193" t="str">
        <f ca="1">SUBSTITUTE(BL192,'Formula Name Creation'!$V123,'HB11 Model'!$B123)</f>
        <v>Parameter</v>
      </c>
      <c r="BM193" t="str">
        <f ca="1">SUBSTITUTE(BM192,'Formula Name Creation'!$V123,'HB11 Model'!$B123)</f>
        <v>Parameter</v>
      </c>
      <c r="BN193" t="str">
        <f ca="1">SUBSTITUTE(BN192,'Formula Name Creation'!$V123,'HB11 Model'!$B123)</f>
        <v>Parameter</v>
      </c>
      <c r="BO193" t="str">
        <f ca="1">SUBSTITUTE(BO192,'Formula Name Creation'!$V123,'HB11 Model'!$B123)</f>
        <v>Parameter</v>
      </c>
      <c r="BP193" t="str">
        <f ca="1">SUBSTITUTE(BP192,'Formula Name Creation'!$V123,'HB11 Model'!$B123)</f>
        <v>Parameter</v>
      </c>
      <c r="BQ193" t="str">
        <f ca="1">SUBSTITUTE(BQ192,'Formula Name Creation'!$V123,'HB11 Model'!$B123)</f>
        <v>Parameter</v>
      </c>
      <c r="BR193" t="str">
        <f ca="1">SUBSTITUTE(BR192,'Formula Name Creation'!$V123,'HB11 Model'!$B123)</f>
        <v>Parameter</v>
      </c>
      <c r="BS193" t="str">
        <f ca="1">SUBSTITUTE(BS192,'Formula Name Creation'!$V123,'HB11 Model'!$B123)</f>
        <v>Parameter</v>
      </c>
      <c r="BT193" t="str">
        <f ca="1">SUBSTITUTE(BT192,'Formula Name Creation'!$V123,'HB11 Model'!$B123)</f>
        <v>Parameter</v>
      </c>
      <c r="BU193" t="str">
        <f ca="1">SUBSTITUTE(BU192,'Formula Name Creation'!$V123,'HB11 Model'!$B123)</f>
        <v>=(C67+C68+C69+C70+C71+C72+C74+C73)</v>
      </c>
      <c r="BV193" t="str">
        <f ca="1">SUBSTITUTE(BV192,'Formula Name Creation'!$V123,'HB11 Model'!$B123)</f>
        <v>Parameter</v>
      </c>
      <c r="BW193" t="str">
        <f ca="1">SUBSTITUTE(BW192,'Formula Name Creation'!$V123,'HB11 Model'!$B123)</f>
        <v>Parameter</v>
      </c>
      <c r="BX193" t="str">
        <f ca="1">SUBSTITUTE(BX192,'Formula Name Creation'!$V123,'HB11 Model'!$B123)</f>
        <v>=C77+C75</v>
      </c>
      <c r="BY193" t="str">
        <f ca="1">SUBSTITUTE(BY192,'Formula Name Creation'!$V123,'HB11 Model'!$B123)</f>
        <v>Parameter</v>
      </c>
      <c r="BZ193" t="str">
        <f ca="1">SUBSTITUTE(BZ192,'Formula Name Creation'!$V123,'HB11 Model'!$B123)</f>
        <v>=C79*C75</v>
      </c>
      <c r="CA193" t="str">
        <f ca="1">SUBSTITUTE(CA192,'Formula Name Creation'!$V123,'HB11 Model'!$B123)</f>
        <v>Parameter</v>
      </c>
      <c r="CB193" t="str">
        <f ca="1">SUBSTITUTE(CB192,'Formula Name Creation'!$V123,'HB11 Model'!$B123)</f>
        <v>Parameter</v>
      </c>
      <c r="CC193" t="str">
        <f ca="1">SUBSTITUTE(CC192,'Formula Name Creation'!$V123,'HB11 Model'!$B123)</f>
        <v>Parameter</v>
      </c>
      <c r="CD193" t="str">
        <f ca="1">SUBSTITUTE(CD192,'Formula Name Creation'!$V123,'HB11 Model'!$B123)</f>
        <v>=32*(C9/2605)</v>
      </c>
      <c r="CE193" t="str">
        <f ca="1">SUBSTITUTE(CE192,'Formula Name Creation'!$V123,'HB11 Model'!$B123)</f>
        <v>Parameter</v>
      </c>
      <c r="CF193" t="str">
        <f ca="1">SUBSTITUTE(CF192,'Formula Name Creation'!$V123,'HB11 Model'!$B123)</f>
        <v>Parameter</v>
      </c>
      <c r="CG193" t="str">
        <f ca="1">SUBSTITUTE(CG192,'Formula Name Creation'!$V123,'HB11 Model'!$B123)</f>
        <v>=(C85*C86*C83)/10^6</v>
      </c>
      <c r="CH193" t="str">
        <f ca="1">SUBSTITUTE(CH192,'Formula Name Creation'!$V123,'HB11 Model'!$B123)</f>
        <v>=C9*10^6/C81/C82</v>
      </c>
      <c r="CI193" t="str">
        <f ca="1">SUBSTITUTE(CI192,'Formula Name Creation'!$V123,'HB11 Model'!$B123)</f>
        <v>Parameter</v>
      </c>
      <c r="CJ193" t="str">
        <f ca="1">SUBSTITUTE(CJ192,'Formula Name Creation'!$V123,'HB11 Model'!$B123)</f>
        <v>Parameter</v>
      </c>
      <c r="CK193" t="str">
        <f ca="1">SUBSTITUTE(CK192,'Formula Name Creation'!$V123,'HB11 Model'!$B123)</f>
        <v>Parameter</v>
      </c>
      <c r="CL193" t="str">
        <f ca="1">SUBSTITUTE(CL192,'Formula Name Creation'!$V123,'HB11 Model'!$B123)</f>
        <v>Parameter</v>
      </c>
      <c r="CM193" t="str">
        <f ca="1">SUBSTITUTE(CM192,'Formula Name Creation'!$V123,'HB11 Model'!$B123)</f>
        <v>=C91*C92</v>
      </c>
      <c r="CN193" t="str">
        <f ca="1">SUBSTITUTE(CN192,'Formula Name Creation'!$V123,'HB11 Model'!$B123)</f>
        <v>=C93*7.6*7*52.18</v>
      </c>
      <c r="CO193" t="str">
        <f ca="1">SUBSTITUTE(CO192,'Formula Name Creation'!$V123,'HB11 Model'!$B123)</f>
        <v>Parameter</v>
      </c>
      <c r="CP193" t="str">
        <f ca="1">SUBSTITUTE(CP192,'Formula Name Creation'!$V123,'HB11 Model'!$B123)</f>
        <v>Parameter</v>
      </c>
      <c r="CQ193" t="str">
        <f ca="1">SUBSTITUTE(CQ192,'Formula Name Creation'!$V123,'HB11 Model'!$B123)</f>
        <v>Parameter</v>
      </c>
      <c r="CR193" t="str">
        <f ca="1">SUBSTITUTE(CR192,'Formula Name Creation'!$V123,'HB11 Model'!$B123)</f>
        <v>Parameter</v>
      </c>
      <c r="CS193" t="str">
        <f ca="1">SUBSTITUTE(CS192,'Formula Name Creation'!$V123,'HB11 Model'!$B123)</f>
        <v>Parameter</v>
      </c>
      <c r="CT193" t="str">
        <f ca="1">SUBSTITUTE(CT192,'Formula Name Creation'!$V123,'HB11 Model'!$B123)</f>
        <v>Parameter</v>
      </c>
      <c r="CU193" t="str">
        <f ca="1">SUBSTITUTE(CU192,'Formula Name Creation'!$V123,'HB11 Model'!$B123)</f>
        <v>=PI()*C97*(C96^2-(C96-C98)^2)*C99</v>
      </c>
      <c r="CV193" t="str">
        <f ca="1">SUBSTITUTE(CV192,'Formula Name Creation'!$V123,'HB11 Model'!$B123)</f>
        <v>Parameter</v>
      </c>
      <c r="CW193" t="str">
        <f ca="1">SUBSTITUTE(CW192,'Formula Name Creation'!$V123,'HB11 Model'!$B123)</f>
        <v>=(90.69*C101 + C95 + 13.04*C102*112.32)/10^6</v>
      </c>
      <c r="CX193" t="str">
        <f ca="1">SUBSTITUTE(CX192,'Formula Name Creation'!$V123,'HB11 Model'!$B123)</f>
        <v>0</v>
      </c>
      <c r="CY193" t="str">
        <f ca="1">SUBSTITUTE(CY192,'Formula Name Creation'!$V123,'HB11 Model'!$B123)</f>
        <v>0</v>
      </c>
      <c r="CZ193" t="str">
        <f ca="1">SUBSTITUTE(CZ192,'Formula Name Creation'!$V123,'HB11 Model'!$B123)</f>
        <v>0</v>
      </c>
      <c r="DA193" t="str">
        <f ca="1">SUBSTITUTE(DA192,'Formula Name Creation'!$V123,'HB11 Model'!$B123)</f>
        <v>0</v>
      </c>
      <c r="DB193" t="str">
        <f ca="1">SUBSTITUTE(DB192,'Formula Name Creation'!$V123,'HB11 Model'!$B123)</f>
        <v>0</v>
      </c>
      <c r="DC193" t="str">
        <f ca="1">SUBSTITUTE(DC192,'Formula Name Creation'!$V123,'HB11 Model'!$B123)</f>
        <v>0</v>
      </c>
      <c r="DD193" t="str">
        <f ca="1">SUBSTITUTE(DD192,'Formula Name Creation'!$V123,'HB11 Model'!$B123)</f>
        <v>0</v>
      </c>
      <c r="DE193" t="str">
        <f ca="1">SUBSTITUTE(DE192,'Formula Name Creation'!$V123,'HB11 Model'!$B123)</f>
        <v>0</v>
      </c>
      <c r="DF193" t="str">
        <f ca="1">SUBSTITUTE(DF192,'Formula Name Creation'!$V123,'HB11 Model'!$B123)</f>
        <v>0</v>
      </c>
      <c r="DG193" t="str">
        <f ca="1">SUBSTITUTE(DG192,'Formula Name Creation'!$V123,'HB11 Model'!$B123)</f>
        <v>0</v>
      </c>
      <c r="DH193" t="str">
        <f ca="1">SUBSTITUTE(DH192,'Formula Name Creation'!$V123,'HB11 Model'!$B123)</f>
        <v>0</v>
      </c>
      <c r="DI193" t="str">
        <f ca="1">SUBSTITUTE(DI192,'Formula Name Creation'!$V123,'HB11 Model'!$B123)</f>
        <v>0</v>
      </c>
      <c r="DJ193" t="str">
        <f ca="1">SUBSTITUTE(DJ192,'Formula Name Creation'!$V123,'HB11 Model'!$B123)</f>
        <v>0</v>
      </c>
      <c r="DK193" t="str">
        <f ca="1">SUBSTITUTE(DK192,'Formula Name Creation'!$V123,'HB11 Model'!$B123)</f>
        <v>0</v>
      </c>
      <c r="DL193" t="str">
        <f ca="1">SUBSTITUTE(DL192,'Formula Name Creation'!$V123,'HB11 Model'!$B123)</f>
        <v>0</v>
      </c>
      <c r="DM193" t="str">
        <f ca="1">SUBSTITUTE(DM192,'Formula Name Creation'!$V123,'HB11 Model'!$B123)</f>
        <v>0</v>
      </c>
      <c r="DN193" t="str">
        <f ca="1">SUBSTITUTE(DN192,'Formula Name Creation'!$V123,'HB11 Model'!$B123)</f>
        <v>0</v>
      </c>
      <c r="DO193" t="str">
        <f ca="1">SUBSTITUTE(DO192,'Formula Name Creation'!$V123,'HB11 Model'!$B123)</f>
        <v>0</v>
      </c>
      <c r="DP193" t="str">
        <f ca="1">SUBSTITUTE(DP192,'Formula Name Creation'!$V123,'HB11 Model'!$B123)</f>
        <v>0</v>
      </c>
      <c r="DQ193" t="str">
        <f ca="1">SUBSTITUTE(DQ192,'Formula Name Creation'!$V123,'HB11 Model'!$B123)</f>
        <v>0</v>
      </c>
      <c r="DR193" t="str">
        <f ca="1">SUBSTITUTE(DR192,'Formula Name Creation'!$V123,'HB11 Model'!$B123)</f>
        <v>0</v>
      </c>
      <c r="DS193" t="str">
        <f ca="1">SUBSTITUTE(DS192,'Formula Name Creation'!$V123,'HB11 Model'!$B123)</f>
        <v>0</v>
      </c>
      <c r="DT193" t="str">
        <f ca="1">SUBSTITUTE(DT192,'Formula Name Creation'!$V123,'HB11 Model'!$B123)</f>
        <v>0</v>
      </c>
      <c r="DU193" t="str">
        <f ca="1">SUBSTITUTE(DU192,'Formula Name Creation'!$V123,'HB11 Model'!$B123)</f>
        <v>0</v>
      </c>
      <c r="DV193" t="str">
        <f ca="1">SUBSTITUTE(DV192,'Formula Name Creation'!$V123,'HB11 Model'!$B123)</f>
        <v>0</v>
      </c>
      <c r="DW193" t="str">
        <f ca="1">SUBSTITUTE(DW192,'Formula Name Creation'!$V123,'HB11 Model'!$B123)</f>
        <v>0</v>
      </c>
      <c r="DX193" t="str">
        <f ca="1">SUBSTITUTE(DX192,'Formula Name Creation'!$V123,'HB11 Model'!$B123)</f>
        <v>0</v>
      </c>
      <c r="DY193" t="str">
        <f ca="1">SUBSTITUTE(DY192,'Formula Name Creation'!$V123,'HB11 Model'!$B123)</f>
        <v>0</v>
      </c>
      <c r="DZ193" t="str">
        <f ca="1">SUBSTITUTE(DZ192,'Formula Name Creation'!$V123,'HB11 Model'!$B123)</f>
        <v>0</v>
      </c>
      <c r="EA193" t="str">
        <f ca="1">SUBSTITUTE(EA192,'Formula Name Creation'!$V123,'HB11 Model'!$B123)</f>
        <v>0</v>
      </c>
      <c r="EB193" t="str">
        <f ca="1">SUBSTITUTE(EB192,'Formula Name Creation'!$V123,'HB11 Model'!$B123)</f>
        <v>0</v>
      </c>
      <c r="EC193" t="str">
        <f ca="1">SUBSTITUTE(EC192,'Formula Name Creation'!$V123,'HB11 Model'!$B123)</f>
        <v>0</v>
      </c>
      <c r="ED193" t="str">
        <f ca="1">SUBSTITUTE(ED192,'Formula Name Creation'!$V123,'HB11 Model'!$B123)</f>
        <v>0</v>
      </c>
      <c r="EE193" t="str">
        <f ca="1">SUBSTITUTE(EE192,'Formula Name Creation'!$V123,'HB11 Model'!$B123)</f>
        <v>0</v>
      </c>
      <c r="EF193" t="str">
        <f ca="1">SUBSTITUTE(EF192,'Formula Name Creation'!$V123,'HB11 Model'!$B123)</f>
        <v>0</v>
      </c>
      <c r="EG193" t="str">
        <f ca="1">SUBSTITUTE(EG192,'Formula Name Creation'!$V123,'HB11 Model'!$B123)</f>
        <v>0</v>
      </c>
      <c r="EH193" t="str">
        <f ca="1">SUBSTITUTE(EH192,'Formula Name Creation'!$V123,'HB11 Model'!$B123)</f>
        <v>0</v>
      </c>
      <c r="EI193" t="str">
        <f ca="1">SUBSTITUTE(EI192,'Formula Name Creation'!$V123,'HB11 Model'!$B123)</f>
        <v>0</v>
      </c>
      <c r="EJ193" t="str">
        <f ca="1">SUBSTITUTE(EJ192,'Formula Name Creation'!$V123,'HB11 Model'!$B123)</f>
        <v>0</v>
      </c>
      <c r="EK193" t="str">
        <f ca="1">SUBSTITUTE(EK192,'Formula Name Creation'!$V123,'HB11 Model'!$B123)</f>
        <v>0</v>
      </c>
      <c r="EL193" t="str">
        <f ca="1">SUBSTITUTE(EL192,'Formula Name Creation'!$V123,'HB11 Model'!$B123)</f>
        <v>0</v>
      </c>
      <c r="EM193" t="str">
        <f ca="1">SUBSTITUTE(EM192,'Formula Name Creation'!$V123,'HB11 Model'!$B123)</f>
        <v>0</v>
      </c>
      <c r="EN193" t="str">
        <f ca="1">SUBSTITUTE(EN192,'Formula Name Creation'!$V123,'HB11 Model'!$B123)</f>
        <v>0</v>
      </c>
      <c r="EO193" t="str">
        <f ca="1">SUBSTITUTE(EO192,'Formula Name Creation'!$V123,'HB11 Model'!$B123)</f>
        <v>0</v>
      </c>
      <c r="EP193" t="str">
        <f ca="1">SUBSTITUTE(EP192,'Formula Name Creation'!$V123,'HB11 Model'!$B123)</f>
        <v>0</v>
      </c>
      <c r="EQ193" t="str">
        <f ca="1">SUBSTITUTE(EQ192,'Formula Name Creation'!$V123,'HB11 Model'!$B123)</f>
        <v>0</v>
      </c>
      <c r="ER193" t="str">
        <f ca="1">SUBSTITUTE(ER192,'Formula Name Creation'!$V123,'HB11 Model'!$B123)</f>
        <v>0</v>
      </c>
      <c r="ES193" t="str">
        <f ca="1">SUBSTITUTE(ES192,'Formula Name Creation'!$V123,'HB11 Model'!$B123)</f>
        <v>0</v>
      </c>
      <c r="ET193" t="str">
        <f ca="1">SUBSTITUTE(ET192,'Formula Name Creation'!$V123,'HB11 Model'!$B123)</f>
        <v>0</v>
      </c>
      <c r="EU193">
        <v>121</v>
      </c>
    </row>
    <row r="194" spans="1:151" x14ac:dyDescent="0.25">
      <c r="A194" t="str">
        <f ca="1">SUBSTITUTE(A193,'Formula Name Creation'!$V122,'HB11 Model'!$B122)</f>
        <v>Parameter</v>
      </c>
      <c r="B194" t="str">
        <f ca="1">SUBSTITUTE(B193,'Formula Name Creation'!$V122,'HB11 Model'!$B122)</f>
        <v>Parameter</v>
      </c>
      <c r="C194" t="str">
        <f ca="1">SUBSTITUTE(C193,'Formula Name Creation'!$V122,'HB11 Model'!$B122)</f>
        <v>=(1400*C22*1000)/10^6</v>
      </c>
      <c r="D194" t="str">
        <f ca="1">SUBSTITUTE(D193,'Formula Name Creation'!$V122,'HB11 Model'!$B122)</f>
        <v>Parameter</v>
      </c>
      <c r="E194" t="str">
        <f ca="1">SUBSTITUTE(E193,'Formula Name Creation'!$V122,'HB11 Model'!$B122)</f>
        <v>=C3*C4</v>
      </c>
      <c r="F194" t="str">
        <f ca="1">SUBSTITUTE(F193,'Formula Name Creation'!$V122,'HB11 Model'!$B122)</f>
        <v>=C7/(C6)</v>
      </c>
      <c r="G194" t="str">
        <f ca="1">SUBSTITUTE(G193,'Formula Name Creation'!$V122,'HB11 Model'!$B122)</f>
        <v>=IF(C36=0,C7*C10,C7*C10*C13)</v>
      </c>
      <c r="H194" t="str">
        <f ca="1">SUBSTITUTE(H193,'Formula Name Creation'!$V122,'HB11 Model'!$B122)</f>
        <v>Parameter</v>
      </c>
      <c r="I194" t="str">
        <f ca="1">SUBSTITUTE(I193,'Formula Name Creation'!$V122,'HB11 Model'!$B122)</f>
        <v>Parameter</v>
      </c>
      <c r="J194" t="str">
        <f ca="1">SUBSTITUTE(J193,'Formula Name Creation'!$V122,'HB11 Model'!$B122)</f>
        <v>Parameter</v>
      </c>
      <c r="K194" t="str">
        <f ca="1">SUBSTITUTE(K193,'Formula Name Creation'!$V122,'HB11 Model'!$B122)</f>
        <v>Parameter</v>
      </c>
      <c r="L194" t="str">
        <f ca="1">SUBSTITUTE(L193,'Formula Name Creation'!$V122,'HB11 Model'!$B122)</f>
        <v>Parameter</v>
      </c>
      <c r="M194" t="str">
        <f ca="1">SUBSTITUTE(M193,'Formula Name Creation'!$V122,'HB11 Model'!$B122)</f>
        <v>=C16/C8</v>
      </c>
      <c r="N194" t="str">
        <f ca="1">SUBSTITUTE(N193,'Formula Name Creation'!$V122,'HB11 Model'!$B122)</f>
        <v>=C9*C17</v>
      </c>
      <c r="O194" t="str">
        <f ca="1">SUBSTITUTE(O193,'Formula Name Creation'!$V122,'HB11 Model'!$B122)</f>
        <v>Parameter</v>
      </c>
      <c r="P194" t="str">
        <f ca="1">SUBSTITUTE(P193,'Formula Name Creation'!$V122,'HB11 Model'!$B122)</f>
        <v>Parameter</v>
      </c>
      <c r="Q194" t="str">
        <f ca="1">SUBSTITUTE(Q193,'Formula Name Creation'!$V122,'HB11 Model'!$B122)</f>
        <v>Parameter</v>
      </c>
      <c r="R194" t="str">
        <f ca="1">SUBSTITUTE(R193,'Formula Name Creation'!$V122,'HB11 Model'!$B122)</f>
        <v>=C8+C84+C100</v>
      </c>
      <c r="S194" t="str">
        <f ca="1">SUBSTITUTE(S193,'Formula Name Creation'!$V122,'HB11 Model'!$B122)</f>
        <v>=C20*C19</v>
      </c>
      <c r="T194" t="str">
        <f ca="1">SUBSTITUTE(T193,'Formula Name Creation'!$V122,'HB11 Model'!$B122)</f>
        <v>=C16-C20</v>
      </c>
      <c r="U194" t="str">
        <f ca="1">SUBSTITUTE(U193,'Formula Name Creation'!$V122,'HB11 Model'!$B122)</f>
        <v>=365*24*C14</v>
      </c>
      <c r="V194" t="str">
        <f ca="1">SUBSTITUTE(V193,'Formula Name Creation'!$V122,'HB11 Model'!$B122)</f>
        <v>=C22*C23</v>
      </c>
      <c r="W194" t="str">
        <f ca="1">SUBSTITUTE(W193,'Formula Name Creation'!$V122,'HB11 Model'!$B122)</f>
        <v>=C26/(1-C27)</v>
      </c>
      <c r="X194" t="str">
        <f ca="1">SUBSTITUTE(X193,'Formula Name Creation'!$V122,'HB11 Model'!$B122)</f>
        <v>=C4*C14*365*24*3600</v>
      </c>
      <c r="Y194" t="str">
        <f ca="1">SUBSTITUTE(Y193,'Formula Name Creation'!$V122,'HB11 Model'!$B122)</f>
        <v>Parameter</v>
      </c>
      <c r="Z194" t="str">
        <f ca="1">SUBSTITUTE(Z193,'Formula Name Creation'!$V122,'HB11 Model'!$B122)</f>
        <v>=C29+C37+C40+C48</v>
      </c>
      <c r="AA194" t="str">
        <f ca="1">SUBSTITUTE(AA193,'Formula Name Creation'!$V122,'HB11 Model'!$B122)</f>
        <v>=C30*(C33*C34)/(1000)+C35</v>
      </c>
      <c r="AB194" t="str">
        <f ca="1">SUBSTITUTE(AB193,'Formula Name Creation'!$V122,'HB11 Model'!$B122)</f>
        <v>Parameter</v>
      </c>
      <c r="AC194" t="str">
        <f ca="1">SUBSTITUTE(AC193,'Formula Name Creation'!$V122,'HB11 Model'!$B122)</f>
        <v>Parameter</v>
      </c>
      <c r="AD194" t="str">
        <f ca="1">SUBSTITUTE(AD193,'Formula Name Creation'!$V122,'HB11 Model'!$B122)</f>
        <v>Parameter</v>
      </c>
      <c r="AE194" t="str">
        <f ca="1">SUBSTITUTE(AE193,'Formula Name Creation'!$V122,'HB11 Model'!$B122)</f>
        <v>Parameter</v>
      </c>
      <c r="AF194" t="str">
        <f ca="1">SUBSTITUTE(AF193,'Formula Name Creation'!$V122,'HB11 Model'!$B122)</f>
        <v>Parameter</v>
      </c>
      <c r="AG194" t="str">
        <f ca="1">SUBSTITUTE(AG193,'Formula Name Creation'!$V122,'HB11 Model'!$B122)</f>
        <v>Parameter</v>
      </c>
      <c r="AH194" t="str">
        <f ca="1">SUBSTITUTE(AH193,'Formula Name Creation'!$V122,'HB11 Model'!$B122)</f>
        <v>Parameter</v>
      </c>
      <c r="AI194" t="str">
        <f ca="1">SUBSTITUTE(AI193,'Formula Name Creation'!$V122,'HB11 Model'!$B122)</f>
        <v>=C36*(C38)</v>
      </c>
      <c r="AJ194" t="str">
        <f ca="1">SUBSTITUTE(AJ193,'Formula Name Creation'!$V122,'HB11 Model'!$B122)</f>
        <v>Parameter</v>
      </c>
      <c r="AK194" t="str">
        <f ca="1">SUBSTITUTE(AK193,'Formula Name Creation'!$V122,'HB11 Model'!$B122)</f>
        <v>Parameter</v>
      </c>
      <c r="AL194" t="str">
        <f ca="1">SUBSTITUTE(AL193,'Formula Name Creation'!$V122,'HB11 Model'!$B122)</f>
        <v>=C39*(C41+C42)</v>
      </c>
      <c r="AM194" t="str">
        <f ca="1">SUBSTITUTE(AM193,'Formula Name Creation'!$V122,'HB11 Model'!$B122)</f>
        <v>=0.04+(C31*C32)/(1000)</v>
      </c>
      <c r="AN194" t="str">
        <f ca="1">SUBSTITUTE(AN193,'Formula Name Creation'!$V122,'HB11 Model'!$B122)</f>
        <v>Parameter</v>
      </c>
      <c r="AO194" t="str">
        <f ca="1">SUBSTITUTE(AO193,'Formula Name Creation'!$V122,'HB11 Model'!$B122)</f>
        <v>Parameter</v>
      </c>
      <c r="AP194" t="str">
        <f ca="1">SUBSTITUTE(AP193,'Formula Name Creation'!$V122,'HB11 Model'!$B122)</f>
        <v>Parameter</v>
      </c>
      <c r="AQ194" t="str">
        <f ca="1">SUBSTITUTE(AQ193,'Formula Name Creation'!$V122,'HB11 Model'!$B122)</f>
        <v>Parameter</v>
      </c>
      <c r="AR194" t="e">
        <f ca="1">SUBSTITUTE(AR193,'Formula Name Creation'!$V122,'HB11 Model'!$B122)</f>
        <v>#N/A</v>
      </c>
      <c r="AS194" t="str">
        <f ca="1">SUBSTITUTE(AS193,'Formula Name Creation'!$V122,'HB11 Model'!$B122)</f>
        <v>=C45+C25*(C28)</v>
      </c>
      <c r="AT194" t="str">
        <f ca="1">SUBSTITUTE(AT193,'Formula Name Creation'!$V122,'HB11 Model'!$B122)</f>
        <v>Parameter</v>
      </c>
      <c r="AU194" t="str">
        <f ca="1">SUBSTITUTE(AU193,'Formula Name Creation'!$V122,'HB11 Model'!$B122)</f>
        <v>Parameter</v>
      </c>
      <c r="AV194" t="str">
        <f ca="1">SUBSTITUTE(AV193,'Formula Name Creation'!$V122,'HB11 Model'!$B122)</f>
        <v>Parameter</v>
      </c>
      <c r="AW194" t="str">
        <f ca="1">SUBSTITUTE(AW193,'Formula Name Creation'!$V122,'HB11 Model'!$B122)</f>
        <v>Parameter</v>
      </c>
      <c r="AX194" t="str">
        <f ca="1">SUBSTITUTE(AX193,'Formula Name Creation'!$V122,'HB11 Model'!$B122)</f>
        <v>Parameter</v>
      </c>
      <c r="AY194" t="str">
        <f ca="1">SUBSTITUTE(AY193,'Formula Name Creation'!$V122,'HB11 Model'!$B122)</f>
        <v>Parameter</v>
      </c>
      <c r="AZ194" t="str">
        <f ca="1">SUBSTITUTE(AZ193,'Formula Name Creation'!$V122,'HB11 Model'!$B122)</f>
        <v>Parameter</v>
      </c>
      <c r="BA194" t="str">
        <f ca="1">SUBSTITUTE(BA193,'Formula Name Creation'!$V122,'HB11 Model'!$B122)</f>
        <v>=(C54+C53)/10^6</v>
      </c>
      <c r="BB194" t="str">
        <f ca="1">SUBSTITUTE(BB193,'Formula Name Creation'!$V122,'HB11 Model'!$B122)</f>
        <v>=C4*((C14*24)*3600)*C51</v>
      </c>
      <c r="BC194" t="str">
        <f ca="1">SUBSTITUTE(BC193,'Formula Name Creation'!$V122,'HB11 Model'!$B122)</f>
        <v>Parameter</v>
      </c>
      <c r="BD194" t="str">
        <f ca="1">SUBSTITUTE(BD193,'Formula Name Creation'!$V122,'HB11 Model'!$B122)</f>
        <v>Parameter</v>
      </c>
      <c r="BE194" t="str">
        <f ca="1">SUBSTITUTE(BE193,'Formula Name Creation'!$V122,'HB11 Model'!$B122)</f>
        <v>Parameter</v>
      </c>
      <c r="BF194" t="str">
        <f ca="1">SUBSTITUTE(BF193,'Formula Name Creation'!$V122,'HB11 Model'!$B122)</f>
        <v>Parameter</v>
      </c>
      <c r="BG194" t="str">
        <f ca="1">SUBSTITUTE(BG193,'Formula Name Creation'!$V122,'HB11 Model'!$B122)</f>
        <v>=ROUNDDOWN(C60/C64,0)*C58+C57*C3*C4*ROUNDDOWN(C60/C66,0)+C59+C87*10^6*ROUNDDOWN(C60/C65,0)+C63*C60</v>
      </c>
      <c r="BH194" t="str">
        <f ca="1">SUBSTITUTE(BH193,'Formula Name Creation'!$V122,'HB11 Model'!$B122)</f>
        <v>Parameter</v>
      </c>
      <c r="BI194" t="str">
        <f ca="1">SUBSTITUTE(BI193,'Formula Name Creation'!$V122,'HB11 Model'!$B122)</f>
        <v>=C62*1000*C24</v>
      </c>
      <c r="BJ194" t="str">
        <f ca="1">SUBSTITUTE(BJ193,'Formula Name Creation'!$V122,'HB11 Model'!$B122)</f>
        <v>Parameter</v>
      </c>
      <c r="BK194" t="str">
        <f ca="1">SUBSTITUTE(BK193,'Formula Name Creation'!$V122,'HB11 Model'!$B122)</f>
        <v>Parameter</v>
      </c>
      <c r="BL194" t="str">
        <f ca="1">SUBSTITUTE(BL193,'Formula Name Creation'!$V122,'HB11 Model'!$B122)</f>
        <v>Parameter</v>
      </c>
      <c r="BM194" t="str">
        <f ca="1">SUBSTITUTE(BM193,'Formula Name Creation'!$V122,'HB11 Model'!$B122)</f>
        <v>Parameter</v>
      </c>
      <c r="BN194" t="str">
        <f ca="1">SUBSTITUTE(BN193,'Formula Name Creation'!$V122,'HB11 Model'!$B122)</f>
        <v>Parameter</v>
      </c>
      <c r="BO194" t="str">
        <f ca="1">SUBSTITUTE(BO193,'Formula Name Creation'!$V122,'HB11 Model'!$B122)</f>
        <v>Parameter</v>
      </c>
      <c r="BP194" t="str">
        <f ca="1">SUBSTITUTE(BP193,'Formula Name Creation'!$V122,'HB11 Model'!$B122)</f>
        <v>Parameter</v>
      </c>
      <c r="BQ194" t="str">
        <f ca="1">SUBSTITUTE(BQ193,'Formula Name Creation'!$V122,'HB11 Model'!$B122)</f>
        <v>Parameter</v>
      </c>
      <c r="BR194" t="str">
        <f ca="1">SUBSTITUTE(BR193,'Formula Name Creation'!$V122,'HB11 Model'!$B122)</f>
        <v>Parameter</v>
      </c>
      <c r="BS194" t="str">
        <f ca="1">SUBSTITUTE(BS193,'Formula Name Creation'!$V122,'HB11 Model'!$B122)</f>
        <v>Parameter</v>
      </c>
      <c r="BT194" t="str">
        <f ca="1">SUBSTITUTE(BT193,'Formula Name Creation'!$V122,'HB11 Model'!$B122)</f>
        <v>Parameter</v>
      </c>
      <c r="BU194" t="str">
        <f ca="1">SUBSTITUTE(BU193,'Formula Name Creation'!$V122,'HB11 Model'!$B122)</f>
        <v>=(C67+C68+C69+C70+C71+C72+C74+C73)</v>
      </c>
      <c r="BV194" t="str">
        <f ca="1">SUBSTITUTE(BV193,'Formula Name Creation'!$V122,'HB11 Model'!$B122)</f>
        <v>Parameter</v>
      </c>
      <c r="BW194" t="str">
        <f ca="1">SUBSTITUTE(BW193,'Formula Name Creation'!$V122,'HB11 Model'!$B122)</f>
        <v>Parameter</v>
      </c>
      <c r="BX194" t="str">
        <f ca="1">SUBSTITUTE(BX193,'Formula Name Creation'!$V122,'HB11 Model'!$B122)</f>
        <v>=C77+C75</v>
      </c>
      <c r="BY194" t="str">
        <f ca="1">SUBSTITUTE(BY193,'Formula Name Creation'!$V122,'HB11 Model'!$B122)</f>
        <v>Parameter</v>
      </c>
      <c r="BZ194" t="str">
        <f ca="1">SUBSTITUTE(BZ193,'Formula Name Creation'!$V122,'HB11 Model'!$B122)</f>
        <v>=C79*C75</v>
      </c>
      <c r="CA194" t="str">
        <f ca="1">SUBSTITUTE(CA193,'Formula Name Creation'!$V122,'HB11 Model'!$B122)</f>
        <v>Parameter</v>
      </c>
      <c r="CB194" t="str">
        <f ca="1">SUBSTITUTE(CB193,'Formula Name Creation'!$V122,'HB11 Model'!$B122)</f>
        <v>Parameter</v>
      </c>
      <c r="CC194" t="str">
        <f ca="1">SUBSTITUTE(CC193,'Formula Name Creation'!$V122,'HB11 Model'!$B122)</f>
        <v>Parameter</v>
      </c>
      <c r="CD194" t="str">
        <f ca="1">SUBSTITUTE(CD193,'Formula Name Creation'!$V122,'HB11 Model'!$B122)</f>
        <v>=32*(C9/2605)</v>
      </c>
      <c r="CE194" t="str">
        <f ca="1">SUBSTITUTE(CE193,'Formula Name Creation'!$V122,'HB11 Model'!$B122)</f>
        <v>Parameter</v>
      </c>
      <c r="CF194" t="str">
        <f ca="1">SUBSTITUTE(CF193,'Formula Name Creation'!$V122,'HB11 Model'!$B122)</f>
        <v>Parameter</v>
      </c>
      <c r="CG194" t="str">
        <f ca="1">SUBSTITUTE(CG193,'Formula Name Creation'!$V122,'HB11 Model'!$B122)</f>
        <v>=(C85*C86*C83)/10^6</v>
      </c>
      <c r="CH194" t="str">
        <f ca="1">SUBSTITUTE(CH193,'Formula Name Creation'!$V122,'HB11 Model'!$B122)</f>
        <v>=C9*10^6/C81/C82</v>
      </c>
      <c r="CI194" t="str">
        <f ca="1">SUBSTITUTE(CI193,'Formula Name Creation'!$V122,'HB11 Model'!$B122)</f>
        <v>Parameter</v>
      </c>
      <c r="CJ194" t="str">
        <f ca="1">SUBSTITUTE(CJ193,'Formula Name Creation'!$V122,'HB11 Model'!$B122)</f>
        <v>Parameter</v>
      </c>
      <c r="CK194" t="str">
        <f ca="1">SUBSTITUTE(CK193,'Formula Name Creation'!$V122,'HB11 Model'!$B122)</f>
        <v>Parameter</v>
      </c>
      <c r="CL194" t="str">
        <f ca="1">SUBSTITUTE(CL193,'Formula Name Creation'!$V122,'HB11 Model'!$B122)</f>
        <v>Parameter</v>
      </c>
      <c r="CM194" t="str">
        <f ca="1">SUBSTITUTE(CM193,'Formula Name Creation'!$V122,'HB11 Model'!$B122)</f>
        <v>=C91*C92</v>
      </c>
      <c r="CN194" t="str">
        <f ca="1">SUBSTITUTE(CN193,'Formula Name Creation'!$V122,'HB11 Model'!$B122)</f>
        <v>=C93*7.6*7*52.18</v>
      </c>
      <c r="CO194" t="str">
        <f ca="1">SUBSTITUTE(CO193,'Formula Name Creation'!$V122,'HB11 Model'!$B122)</f>
        <v>Parameter</v>
      </c>
      <c r="CP194" t="str">
        <f ca="1">SUBSTITUTE(CP193,'Formula Name Creation'!$V122,'HB11 Model'!$B122)</f>
        <v>Parameter</v>
      </c>
      <c r="CQ194" t="str">
        <f ca="1">SUBSTITUTE(CQ193,'Formula Name Creation'!$V122,'HB11 Model'!$B122)</f>
        <v>Parameter</v>
      </c>
      <c r="CR194" t="str">
        <f ca="1">SUBSTITUTE(CR193,'Formula Name Creation'!$V122,'HB11 Model'!$B122)</f>
        <v>Parameter</v>
      </c>
      <c r="CS194" t="str">
        <f ca="1">SUBSTITUTE(CS193,'Formula Name Creation'!$V122,'HB11 Model'!$B122)</f>
        <v>Parameter</v>
      </c>
      <c r="CT194" t="str">
        <f ca="1">SUBSTITUTE(CT193,'Formula Name Creation'!$V122,'HB11 Model'!$B122)</f>
        <v>Parameter</v>
      </c>
      <c r="CU194" t="str">
        <f ca="1">SUBSTITUTE(CU193,'Formula Name Creation'!$V122,'HB11 Model'!$B122)</f>
        <v>=PI()*C97*(C96^2-(C96-C98)^2)*C99</v>
      </c>
      <c r="CV194" t="str">
        <f ca="1">SUBSTITUTE(CV193,'Formula Name Creation'!$V122,'HB11 Model'!$B122)</f>
        <v>Parameter</v>
      </c>
      <c r="CW194" t="str">
        <f ca="1">SUBSTITUTE(CW193,'Formula Name Creation'!$V122,'HB11 Model'!$B122)</f>
        <v>=(90.69*C101 + C95 + 13.04*C102*112.32)/10^6</v>
      </c>
      <c r="CX194" t="str">
        <f ca="1">SUBSTITUTE(CX193,'Formula Name Creation'!$V122,'HB11 Model'!$B122)</f>
        <v>0</v>
      </c>
      <c r="CY194" t="str">
        <f ca="1">SUBSTITUTE(CY193,'Formula Name Creation'!$V122,'HB11 Model'!$B122)</f>
        <v>0</v>
      </c>
      <c r="CZ194" t="str">
        <f ca="1">SUBSTITUTE(CZ193,'Formula Name Creation'!$V122,'HB11 Model'!$B122)</f>
        <v>0</v>
      </c>
      <c r="DA194" t="str">
        <f ca="1">SUBSTITUTE(DA193,'Formula Name Creation'!$V122,'HB11 Model'!$B122)</f>
        <v>0</v>
      </c>
      <c r="DB194" t="str">
        <f ca="1">SUBSTITUTE(DB193,'Formula Name Creation'!$V122,'HB11 Model'!$B122)</f>
        <v>0</v>
      </c>
      <c r="DC194" t="str">
        <f ca="1">SUBSTITUTE(DC193,'Formula Name Creation'!$V122,'HB11 Model'!$B122)</f>
        <v>0</v>
      </c>
      <c r="DD194" t="str">
        <f ca="1">SUBSTITUTE(DD193,'Formula Name Creation'!$V122,'HB11 Model'!$B122)</f>
        <v>0</v>
      </c>
      <c r="DE194" t="str">
        <f ca="1">SUBSTITUTE(DE193,'Formula Name Creation'!$V122,'HB11 Model'!$B122)</f>
        <v>0</v>
      </c>
      <c r="DF194" t="str">
        <f ca="1">SUBSTITUTE(DF193,'Formula Name Creation'!$V122,'HB11 Model'!$B122)</f>
        <v>0</v>
      </c>
      <c r="DG194" t="str">
        <f ca="1">SUBSTITUTE(DG193,'Formula Name Creation'!$V122,'HB11 Model'!$B122)</f>
        <v>0</v>
      </c>
      <c r="DH194" t="str">
        <f ca="1">SUBSTITUTE(DH193,'Formula Name Creation'!$V122,'HB11 Model'!$B122)</f>
        <v>0</v>
      </c>
      <c r="DI194" t="str">
        <f ca="1">SUBSTITUTE(DI193,'Formula Name Creation'!$V122,'HB11 Model'!$B122)</f>
        <v>0</v>
      </c>
      <c r="DJ194" t="str">
        <f ca="1">SUBSTITUTE(DJ193,'Formula Name Creation'!$V122,'HB11 Model'!$B122)</f>
        <v>0</v>
      </c>
      <c r="DK194" t="str">
        <f ca="1">SUBSTITUTE(DK193,'Formula Name Creation'!$V122,'HB11 Model'!$B122)</f>
        <v>0</v>
      </c>
      <c r="DL194" t="str">
        <f ca="1">SUBSTITUTE(DL193,'Formula Name Creation'!$V122,'HB11 Model'!$B122)</f>
        <v>0</v>
      </c>
      <c r="DM194" t="str">
        <f ca="1">SUBSTITUTE(DM193,'Formula Name Creation'!$V122,'HB11 Model'!$B122)</f>
        <v>0</v>
      </c>
      <c r="DN194" t="str">
        <f ca="1">SUBSTITUTE(DN193,'Formula Name Creation'!$V122,'HB11 Model'!$B122)</f>
        <v>0</v>
      </c>
      <c r="DO194" t="str">
        <f ca="1">SUBSTITUTE(DO193,'Formula Name Creation'!$V122,'HB11 Model'!$B122)</f>
        <v>0</v>
      </c>
      <c r="DP194" t="str">
        <f ca="1">SUBSTITUTE(DP193,'Formula Name Creation'!$V122,'HB11 Model'!$B122)</f>
        <v>0</v>
      </c>
      <c r="DQ194" t="str">
        <f ca="1">SUBSTITUTE(DQ193,'Formula Name Creation'!$V122,'HB11 Model'!$B122)</f>
        <v>0</v>
      </c>
      <c r="DR194" t="str">
        <f ca="1">SUBSTITUTE(DR193,'Formula Name Creation'!$V122,'HB11 Model'!$B122)</f>
        <v>0</v>
      </c>
      <c r="DS194" t="str">
        <f ca="1">SUBSTITUTE(DS193,'Formula Name Creation'!$V122,'HB11 Model'!$B122)</f>
        <v>0</v>
      </c>
      <c r="DT194" t="str">
        <f ca="1">SUBSTITUTE(DT193,'Formula Name Creation'!$V122,'HB11 Model'!$B122)</f>
        <v>0</v>
      </c>
      <c r="DU194" t="str">
        <f ca="1">SUBSTITUTE(DU193,'Formula Name Creation'!$V122,'HB11 Model'!$B122)</f>
        <v>0</v>
      </c>
      <c r="DV194" t="str">
        <f ca="1">SUBSTITUTE(DV193,'Formula Name Creation'!$V122,'HB11 Model'!$B122)</f>
        <v>0</v>
      </c>
      <c r="DW194" t="str">
        <f ca="1">SUBSTITUTE(DW193,'Formula Name Creation'!$V122,'HB11 Model'!$B122)</f>
        <v>0</v>
      </c>
      <c r="DX194" t="str">
        <f ca="1">SUBSTITUTE(DX193,'Formula Name Creation'!$V122,'HB11 Model'!$B122)</f>
        <v>0</v>
      </c>
      <c r="DY194" t="str">
        <f ca="1">SUBSTITUTE(DY193,'Formula Name Creation'!$V122,'HB11 Model'!$B122)</f>
        <v>0</v>
      </c>
      <c r="DZ194" t="str">
        <f ca="1">SUBSTITUTE(DZ193,'Formula Name Creation'!$V122,'HB11 Model'!$B122)</f>
        <v>0</v>
      </c>
      <c r="EA194" t="str">
        <f ca="1">SUBSTITUTE(EA193,'Formula Name Creation'!$V122,'HB11 Model'!$B122)</f>
        <v>0</v>
      </c>
      <c r="EB194" t="str">
        <f ca="1">SUBSTITUTE(EB193,'Formula Name Creation'!$V122,'HB11 Model'!$B122)</f>
        <v>0</v>
      </c>
      <c r="EC194" t="str">
        <f ca="1">SUBSTITUTE(EC193,'Formula Name Creation'!$V122,'HB11 Model'!$B122)</f>
        <v>0</v>
      </c>
      <c r="ED194" t="str">
        <f ca="1">SUBSTITUTE(ED193,'Formula Name Creation'!$V122,'HB11 Model'!$B122)</f>
        <v>0</v>
      </c>
      <c r="EE194" t="str">
        <f ca="1">SUBSTITUTE(EE193,'Formula Name Creation'!$V122,'HB11 Model'!$B122)</f>
        <v>0</v>
      </c>
      <c r="EF194" t="str">
        <f ca="1">SUBSTITUTE(EF193,'Formula Name Creation'!$V122,'HB11 Model'!$B122)</f>
        <v>0</v>
      </c>
      <c r="EG194" t="str">
        <f ca="1">SUBSTITUTE(EG193,'Formula Name Creation'!$V122,'HB11 Model'!$B122)</f>
        <v>0</v>
      </c>
      <c r="EH194" t="str">
        <f ca="1">SUBSTITUTE(EH193,'Formula Name Creation'!$V122,'HB11 Model'!$B122)</f>
        <v>0</v>
      </c>
      <c r="EI194" t="str">
        <f ca="1">SUBSTITUTE(EI193,'Formula Name Creation'!$V122,'HB11 Model'!$B122)</f>
        <v>0</v>
      </c>
      <c r="EJ194" t="str">
        <f ca="1">SUBSTITUTE(EJ193,'Formula Name Creation'!$V122,'HB11 Model'!$B122)</f>
        <v>0</v>
      </c>
      <c r="EK194" t="str">
        <f ca="1">SUBSTITUTE(EK193,'Formula Name Creation'!$V122,'HB11 Model'!$B122)</f>
        <v>0</v>
      </c>
      <c r="EL194" t="str">
        <f ca="1">SUBSTITUTE(EL193,'Formula Name Creation'!$V122,'HB11 Model'!$B122)</f>
        <v>0</v>
      </c>
      <c r="EM194" t="str">
        <f ca="1">SUBSTITUTE(EM193,'Formula Name Creation'!$V122,'HB11 Model'!$B122)</f>
        <v>0</v>
      </c>
      <c r="EN194" t="str">
        <f ca="1">SUBSTITUTE(EN193,'Formula Name Creation'!$V122,'HB11 Model'!$B122)</f>
        <v>0</v>
      </c>
      <c r="EO194" t="str">
        <f ca="1">SUBSTITUTE(EO193,'Formula Name Creation'!$V122,'HB11 Model'!$B122)</f>
        <v>0</v>
      </c>
      <c r="EP194" t="str">
        <f ca="1">SUBSTITUTE(EP193,'Formula Name Creation'!$V122,'HB11 Model'!$B122)</f>
        <v>0</v>
      </c>
      <c r="EQ194" t="str">
        <f ca="1">SUBSTITUTE(EQ193,'Formula Name Creation'!$V122,'HB11 Model'!$B122)</f>
        <v>0</v>
      </c>
      <c r="ER194" t="str">
        <f ca="1">SUBSTITUTE(ER193,'Formula Name Creation'!$V122,'HB11 Model'!$B122)</f>
        <v>0</v>
      </c>
      <c r="ES194" t="str">
        <f ca="1">SUBSTITUTE(ES193,'Formula Name Creation'!$V122,'HB11 Model'!$B122)</f>
        <v>0</v>
      </c>
      <c r="ET194" t="str">
        <f ca="1">SUBSTITUTE(ET193,'Formula Name Creation'!$V122,'HB11 Model'!$B122)</f>
        <v>0</v>
      </c>
      <c r="EU194">
        <v>120</v>
      </c>
    </row>
    <row r="195" spans="1:151" x14ac:dyDescent="0.25">
      <c r="A195" t="str">
        <f ca="1">SUBSTITUTE(A194,'Formula Name Creation'!$V121,'HB11 Model'!$B121)</f>
        <v>Parameter</v>
      </c>
      <c r="B195" t="str">
        <f ca="1">SUBSTITUTE(B194,'Formula Name Creation'!$V121,'HB11 Model'!$B121)</f>
        <v>Parameter</v>
      </c>
      <c r="C195" t="str">
        <f ca="1">SUBSTITUTE(C194,'Formula Name Creation'!$V121,'HB11 Model'!$B121)</f>
        <v>=(1400*C22*1000)/10^6</v>
      </c>
      <c r="D195" t="str">
        <f ca="1">SUBSTITUTE(D194,'Formula Name Creation'!$V121,'HB11 Model'!$B121)</f>
        <v>Parameter</v>
      </c>
      <c r="E195" t="str">
        <f ca="1">SUBSTITUTE(E194,'Formula Name Creation'!$V121,'HB11 Model'!$B121)</f>
        <v>=C3*C4</v>
      </c>
      <c r="F195" t="str">
        <f ca="1">SUBSTITUTE(F194,'Formula Name Creation'!$V121,'HB11 Model'!$B121)</f>
        <v>=C7/(C6)</v>
      </c>
      <c r="G195" t="str">
        <f ca="1">SUBSTITUTE(G194,'Formula Name Creation'!$V121,'HB11 Model'!$B121)</f>
        <v>=IF(C36=0,C7*C10,C7*C10*C13)</v>
      </c>
      <c r="H195" t="str">
        <f ca="1">SUBSTITUTE(H194,'Formula Name Creation'!$V121,'HB11 Model'!$B121)</f>
        <v>Parameter</v>
      </c>
      <c r="I195" t="str">
        <f ca="1">SUBSTITUTE(I194,'Formula Name Creation'!$V121,'HB11 Model'!$B121)</f>
        <v>Parameter</v>
      </c>
      <c r="J195" t="str">
        <f ca="1">SUBSTITUTE(J194,'Formula Name Creation'!$V121,'HB11 Model'!$B121)</f>
        <v>Parameter</v>
      </c>
      <c r="K195" t="str">
        <f ca="1">SUBSTITUTE(K194,'Formula Name Creation'!$V121,'HB11 Model'!$B121)</f>
        <v>Parameter</v>
      </c>
      <c r="L195" t="str">
        <f ca="1">SUBSTITUTE(L194,'Formula Name Creation'!$V121,'HB11 Model'!$B121)</f>
        <v>Parameter</v>
      </c>
      <c r="M195" t="str">
        <f ca="1">SUBSTITUTE(M194,'Formula Name Creation'!$V121,'HB11 Model'!$B121)</f>
        <v>=C16/C8</v>
      </c>
      <c r="N195" t="str">
        <f ca="1">SUBSTITUTE(N194,'Formula Name Creation'!$V121,'HB11 Model'!$B121)</f>
        <v>=C9*C17</v>
      </c>
      <c r="O195" t="str">
        <f ca="1">SUBSTITUTE(O194,'Formula Name Creation'!$V121,'HB11 Model'!$B121)</f>
        <v>Parameter</v>
      </c>
      <c r="P195" t="str">
        <f ca="1">SUBSTITUTE(P194,'Formula Name Creation'!$V121,'HB11 Model'!$B121)</f>
        <v>Parameter</v>
      </c>
      <c r="Q195" t="str">
        <f ca="1">SUBSTITUTE(Q194,'Formula Name Creation'!$V121,'HB11 Model'!$B121)</f>
        <v>Parameter</v>
      </c>
      <c r="R195" t="str">
        <f ca="1">SUBSTITUTE(R194,'Formula Name Creation'!$V121,'HB11 Model'!$B121)</f>
        <v>=C8+C84+C100</v>
      </c>
      <c r="S195" t="str">
        <f ca="1">SUBSTITUTE(S194,'Formula Name Creation'!$V121,'HB11 Model'!$B121)</f>
        <v>=C20*C19</v>
      </c>
      <c r="T195" t="str">
        <f ca="1">SUBSTITUTE(T194,'Formula Name Creation'!$V121,'HB11 Model'!$B121)</f>
        <v>=C16-C20</v>
      </c>
      <c r="U195" t="str">
        <f ca="1">SUBSTITUTE(U194,'Formula Name Creation'!$V121,'HB11 Model'!$B121)</f>
        <v>=365*24*C14</v>
      </c>
      <c r="V195" t="str">
        <f ca="1">SUBSTITUTE(V194,'Formula Name Creation'!$V121,'HB11 Model'!$B121)</f>
        <v>=C22*C23</v>
      </c>
      <c r="W195" t="str">
        <f ca="1">SUBSTITUTE(W194,'Formula Name Creation'!$V121,'HB11 Model'!$B121)</f>
        <v>=C26/(1-C27)</v>
      </c>
      <c r="X195" t="str">
        <f ca="1">SUBSTITUTE(X194,'Formula Name Creation'!$V121,'HB11 Model'!$B121)</f>
        <v>=C4*C14*365*24*3600</v>
      </c>
      <c r="Y195" t="str">
        <f ca="1">SUBSTITUTE(Y194,'Formula Name Creation'!$V121,'HB11 Model'!$B121)</f>
        <v>Parameter</v>
      </c>
      <c r="Z195" t="str">
        <f ca="1">SUBSTITUTE(Z194,'Formula Name Creation'!$V121,'HB11 Model'!$B121)</f>
        <v>=C29+C37+C40+C48</v>
      </c>
      <c r="AA195" t="str">
        <f ca="1">SUBSTITUTE(AA194,'Formula Name Creation'!$V121,'HB11 Model'!$B121)</f>
        <v>=C30*(C33*C34)/(1000)+C35</v>
      </c>
      <c r="AB195" t="str">
        <f ca="1">SUBSTITUTE(AB194,'Formula Name Creation'!$V121,'HB11 Model'!$B121)</f>
        <v>Parameter</v>
      </c>
      <c r="AC195" t="str">
        <f ca="1">SUBSTITUTE(AC194,'Formula Name Creation'!$V121,'HB11 Model'!$B121)</f>
        <v>Parameter</v>
      </c>
      <c r="AD195" t="str">
        <f ca="1">SUBSTITUTE(AD194,'Formula Name Creation'!$V121,'HB11 Model'!$B121)</f>
        <v>Parameter</v>
      </c>
      <c r="AE195" t="str">
        <f ca="1">SUBSTITUTE(AE194,'Formula Name Creation'!$V121,'HB11 Model'!$B121)</f>
        <v>Parameter</v>
      </c>
      <c r="AF195" t="str">
        <f ca="1">SUBSTITUTE(AF194,'Formula Name Creation'!$V121,'HB11 Model'!$B121)</f>
        <v>Parameter</v>
      </c>
      <c r="AG195" t="str">
        <f ca="1">SUBSTITUTE(AG194,'Formula Name Creation'!$V121,'HB11 Model'!$B121)</f>
        <v>Parameter</v>
      </c>
      <c r="AH195" t="str">
        <f ca="1">SUBSTITUTE(AH194,'Formula Name Creation'!$V121,'HB11 Model'!$B121)</f>
        <v>Parameter</v>
      </c>
      <c r="AI195" t="str">
        <f ca="1">SUBSTITUTE(AI194,'Formula Name Creation'!$V121,'HB11 Model'!$B121)</f>
        <v>=C36*(C38)</v>
      </c>
      <c r="AJ195" t="str">
        <f ca="1">SUBSTITUTE(AJ194,'Formula Name Creation'!$V121,'HB11 Model'!$B121)</f>
        <v>Parameter</v>
      </c>
      <c r="AK195" t="str">
        <f ca="1">SUBSTITUTE(AK194,'Formula Name Creation'!$V121,'HB11 Model'!$B121)</f>
        <v>Parameter</v>
      </c>
      <c r="AL195" t="str">
        <f ca="1">SUBSTITUTE(AL194,'Formula Name Creation'!$V121,'HB11 Model'!$B121)</f>
        <v>=C39*(C41+C42)</v>
      </c>
      <c r="AM195" t="str">
        <f ca="1">SUBSTITUTE(AM194,'Formula Name Creation'!$V121,'HB11 Model'!$B121)</f>
        <v>=0.04+(C31*C32)/(1000)</v>
      </c>
      <c r="AN195" t="str">
        <f ca="1">SUBSTITUTE(AN194,'Formula Name Creation'!$V121,'HB11 Model'!$B121)</f>
        <v>Parameter</v>
      </c>
      <c r="AO195" t="str">
        <f ca="1">SUBSTITUTE(AO194,'Formula Name Creation'!$V121,'HB11 Model'!$B121)</f>
        <v>Parameter</v>
      </c>
      <c r="AP195" t="str">
        <f ca="1">SUBSTITUTE(AP194,'Formula Name Creation'!$V121,'HB11 Model'!$B121)</f>
        <v>Parameter</v>
      </c>
      <c r="AQ195" t="str">
        <f ca="1">SUBSTITUTE(AQ194,'Formula Name Creation'!$V121,'HB11 Model'!$B121)</f>
        <v>Parameter</v>
      </c>
      <c r="AR195" t="e">
        <f ca="1">SUBSTITUTE(AR194,'Formula Name Creation'!$V121,'HB11 Model'!$B121)</f>
        <v>#N/A</v>
      </c>
      <c r="AS195" t="str">
        <f ca="1">SUBSTITUTE(AS194,'Formula Name Creation'!$V121,'HB11 Model'!$B121)</f>
        <v>=C45+C25*(C28)</v>
      </c>
      <c r="AT195" t="str">
        <f ca="1">SUBSTITUTE(AT194,'Formula Name Creation'!$V121,'HB11 Model'!$B121)</f>
        <v>Parameter</v>
      </c>
      <c r="AU195" t="str">
        <f ca="1">SUBSTITUTE(AU194,'Formula Name Creation'!$V121,'HB11 Model'!$B121)</f>
        <v>Parameter</v>
      </c>
      <c r="AV195" t="str">
        <f ca="1">SUBSTITUTE(AV194,'Formula Name Creation'!$V121,'HB11 Model'!$B121)</f>
        <v>Parameter</v>
      </c>
      <c r="AW195" t="str">
        <f ca="1">SUBSTITUTE(AW194,'Formula Name Creation'!$V121,'HB11 Model'!$B121)</f>
        <v>Parameter</v>
      </c>
      <c r="AX195" t="str">
        <f ca="1">SUBSTITUTE(AX194,'Formula Name Creation'!$V121,'HB11 Model'!$B121)</f>
        <v>Parameter</v>
      </c>
      <c r="AY195" t="str">
        <f ca="1">SUBSTITUTE(AY194,'Formula Name Creation'!$V121,'HB11 Model'!$B121)</f>
        <v>Parameter</v>
      </c>
      <c r="AZ195" t="str">
        <f ca="1">SUBSTITUTE(AZ194,'Formula Name Creation'!$V121,'HB11 Model'!$B121)</f>
        <v>Parameter</v>
      </c>
      <c r="BA195" t="str">
        <f ca="1">SUBSTITUTE(BA194,'Formula Name Creation'!$V121,'HB11 Model'!$B121)</f>
        <v>=(C54+C53)/10^6</v>
      </c>
      <c r="BB195" t="str">
        <f ca="1">SUBSTITUTE(BB194,'Formula Name Creation'!$V121,'HB11 Model'!$B121)</f>
        <v>=C4*((C14*24)*3600)*C51</v>
      </c>
      <c r="BC195" t="str">
        <f ca="1">SUBSTITUTE(BC194,'Formula Name Creation'!$V121,'HB11 Model'!$B121)</f>
        <v>Parameter</v>
      </c>
      <c r="BD195" t="str">
        <f ca="1">SUBSTITUTE(BD194,'Formula Name Creation'!$V121,'HB11 Model'!$B121)</f>
        <v>Parameter</v>
      </c>
      <c r="BE195" t="str">
        <f ca="1">SUBSTITUTE(BE194,'Formula Name Creation'!$V121,'HB11 Model'!$B121)</f>
        <v>Parameter</v>
      </c>
      <c r="BF195" t="str">
        <f ca="1">SUBSTITUTE(BF194,'Formula Name Creation'!$V121,'HB11 Model'!$B121)</f>
        <v>Parameter</v>
      </c>
      <c r="BG195" t="str">
        <f ca="1">SUBSTITUTE(BG194,'Formula Name Creation'!$V121,'HB11 Model'!$B121)</f>
        <v>=ROUNDDOWN(C60/C64,0)*C58+C57*C3*C4*ROUNDDOWN(C60/C66,0)+C59+C87*10^6*ROUNDDOWN(C60/C65,0)+C63*C60</v>
      </c>
      <c r="BH195" t="str">
        <f ca="1">SUBSTITUTE(BH194,'Formula Name Creation'!$V121,'HB11 Model'!$B121)</f>
        <v>Parameter</v>
      </c>
      <c r="BI195" t="str">
        <f ca="1">SUBSTITUTE(BI194,'Formula Name Creation'!$V121,'HB11 Model'!$B121)</f>
        <v>=C62*1000*C24</v>
      </c>
      <c r="BJ195" t="str">
        <f ca="1">SUBSTITUTE(BJ194,'Formula Name Creation'!$V121,'HB11 Model'!$B121)</f>
        <v>Parameter</v>
      </c>
      <c r="BK195" t="str">
        <f ca="1">SUBSTITUTE(BK194,'Formula Name Creation'!$V121,'HB11 Model'!$B121)</f>
        <v>Parameter</v>
      </c>
      <c r="BL195" t="str">
        <f ca="1">SUBSTITUTE(BL194,'Formula Name Creation'!$V121,'HB11 Model'!$B121)</f>
        <v>Parameter</v>
      </c>
      <c r="BM195" t="str">
        <f ca="1">SUBSTITUTE(BM194,'Formula Name Creation'!$V121,'HB11 Model'!$B121)</f>
        <v>Parameter</v>
      </c>
      <c r="BN195" t="str">
        <f ca="1">SUBSTITUTE(BN194,'Formula Name Creation'!$V121,'HB11 Model'!$B121)</f>
        <v>Parameter</v>
      </c>
      <c r="BO195" t="str">
        <f ca="1">SUBSTITUTE(BO194,'Formula Name Creation'!$V121,'HB11 Model'!$B121)</f>
        <v>Parameter</v>
      </c>
      <c r="BP195" t="str">
        <f ca="1">SUBSTITUTE(BP194,'Formula Name Creation'!$V121,'HB11 Model'!$B121)</f>
        <v>Parameter</v>
      </c>
      <c r="BQ195" t="str">
        <f ca="1">SUBSTITUTE(BQ194,'Formula Name Creation'!$V121,'HB11 Model'!$B121)</f>
        <v>Parameter</v>
      </c>
      <c r="BR195" t="str">
        <f ca="1">SUBSTITUTE(BR194,'Formula Name Creation'!$V121,'HB11 Model'!$B121)</f>
        <v>Parameter</v>
      </c>
      <c r="BS195" t="str">
        <f ca="1">SUBSTITUTE(BS194,'Formula Name Creation'!$V121,'HB11 Model'!$B121)</f>
        <v>Parameter</v>
      </c>
      <c r="BT195" t="str">
        <f ca="1">SUBSTITUTE(BT194,'Formula Name Creation'!$V121,'HB11 Model'!$B121)</f>
        <v>Parameter</v>
      </c>
      <c r="BU195" t="str">
        <f ca="1">SUBSTITUTE(BU194,'Formula Name Creation'!$V121,'HB11 Model'!$B121)</f>
        <v>=(C67+C68+C69+C70+C71+C72+C74+C73)</v>
      </c>
      <c r="BV195" t="str">
        <f ca="1">SUBSTITUTE(BV194,'Formula Name Creation'!$V121,'HB11 Model'!$B121)</f>
        <v>Parameter</v>
      </c>
      <c r="BW195" t="str">
        <f ca="1">SUBSTITUTE(BW194,'Formula Name Creation'!$V121,'HB11 Model'!$B121)</f>
        <v>Parameter</v>
      </c>
      <c r="BX195" t="str">
        <f ca="1">SUBSTITUTE(BX194,'Formula Name Creation'!$V121,'HB11 Model'!$B121)</f>
        <v>=C77+C75</v>
      </c>
      <c r="BY195" t="str">
        <f ca="1">SUBSTITUTE(BY194,'Formula Name Creation'!$V121,'HB11 Model'!$B121)</f>
        <v>Parameter</v>
      </c>
      <c r="BZ195" t="str">
        <f ca="1">SUBSTITUTE(BZ194,'Formula Name Creation'!$V121,'HB11 Model'!$B121)</f>
        <v>=C79*C75</v>
      </c>
      <c r="CA195" t="str">
        <f ca="1">SUBSTITUTE(CA194,'Formula Name Creation'!$V121,'HB11 Model'!$B121)</f>
        <v>Parameter</v>
      </c>
      <c r="CB195" t="str">
        <f ca="1">SUBSTITUTE(CB194,'Formula Name Creation'!$V121,'HB11 Model'!$B121)</f>
        <v>Parameter</v>
      </c>
      <c r="CC195" t="str">
        <f ca="1">SUBSTITUTE(CC194,'Formula Name Creation'!$V121,'HB11 Model'!$B121)</f>
        <v>Parameter</v>
      </c>
      <c r="CD195" t="str">
        <f ca="1">SUBSTITUTE(CD194,'Formula Name Creation'!$V121,'HB11 Model'!$B121)</f>
        <v>=32*(C9/2605)</v>
      </c>
      <c r="CE195" t="str">
        <f ca="1">SUBSTITUTE(CE194,'Formula Name Creation'!$V121,'HB11 Model'!$B121)</f>
        <v>Parameter</v>
      </c>
      <c r="CF195" t="str">
        <f ca="1">SUBSTITUTE(CF194,'Formula Name Creation'!$V121,'HB11 Model'!$B121)</f>
        <v>Parameter</v>
      </c>
      <c r="CG195" t="str">
        <f ca="1">SUBSTITUTE(CG194,'Formula Name Creation'!$V121,'HB11 Model'!$B121)</f>
        <v>=(C85*C86*C83)/10^6</v>
      </c>
      <c r="CH195" t="str">
        <f ca="1">SUBSTITUTE(CH194,'Formula Name Creation'!$V121,'HB11 Model'!$B121)</f>
        <v>=C9*10^6/C81/C82</v>
      </c>
      <c r="CI195" t="str">
        <f ca="1">SUBSTITUTE(CI194,'Formula Name Creation'!$V121,'HB11 Model'!$B121)</f>
        <v>Parameter</v>
      </c>
      <c r="CJ195" t="str">
        <f ca="1">SUBSTITUTE(CJ194,'Formula Name Creation'!$V121,'HB11 Model'!$B121)</f>
        <v>Parameter</v>
      </c>
      <c r="CK195" t="str">
        <f ca="1">SUBSTITUTE(CK194,'Formula Name Creation'!$V121,'HB11 Model'!$B121)</f>
        <v>Parameter</v>
      </c>
      <c r="CL195" t="str">
        <f ca="1">SUBSTITUTE(CL194,'Formula Name Creation'!$V121,'HB11 Model'!$B121)</f>
        <v>Parameter</v>
      </c>
      <c r="CM195" t="str">
        <f ca="1">SUBSTITUTE(CM194,'Formula Name Creation'!$V121,'HB11 Model'!$B121)</f>
        <v>=C91*C92</v>
      </c>
      <c r="CN195" t="str">
        <f ca="1">SUBSTITUTE(CN194,'Formula Name Creation'!$V121,'HB11 Model'!$B121)</f>
        <v>=C93*7.6*7*52.18</v>
      </c>
      <c r="CO195" t="str">
        <f ca="1">SUBSTITUTE(CO194,'Formula Name Creation'!$V121,'HB11 Model'!$B121)</f>
        <v>Parameter</v>
      </c>
      <c r="CP195" t="str">
        <f ca="1">SUBSTITUTE(CP194,'Formula Name Creation'!$V121,'HB11 Model'!$B121)</f>
        <v>Parameter</v>
      </c>
      <c r="CQ195" t="str">
        <f ca="1">SUBSTITUTE(CQ194,'Formula Name Creation'!$V121,'HB11 Model'!$B121)</f>
        <v>Parameter</v>
      </c>
      <c r="CR195" t="str">
        <f ca="1">SUBSTITUTE(CR194,'Formula Name Creation'!$V121,'HB11 Model'!$B121)</f>
        <v>Parameter</v>
      </c>
      <c r="CS195" t="str">
        <f ca="1">SUBSTITUTE(CS194,'Formula Name Creation'!$V121,'HB11 Model'!$B121)</f>
        <v>Parameter</v>
      </c>
      <c r="CT195" t="str">
        <f ca="1">SUBSTITUTE(CT194,'Formula Name Creation'!$V121,'HB11 Model'!$B121)</f>
        <v>Parameter</v>
      </c>
      <c r="CU195" t="str">
        <f ca="1">SUBSTITUTE(CU194,'Formula Name Creation'!$V121,'HB11 Model'!$B121)</f>
        <v>=PI()*C97*(C96^2-(C96-C98)^2)*C99</v>
      </c>
      <c r="CV195" t="str">
        <f ca="1">SUBSTITUTE(CV194,'Formula Name Creation'!$V121,'HB11 Model'!$B121)</f>
        <v>Parameter</v>
      </c>
      <c r="CW195" t="str">
        <f ca="1">SUBSTITUTE(CW194,'Formula Name Creation'!$V121,'HB11 Model'!$B121)</f>
        <v>=(90.69*C101 + C95 + 13.04*C102*112.32)/10^6</v>
      </c>
      <c r="CX195" t="str">
        <f ca="1">SUBSTITUTE(CX194,'Formula Name Creation'!$V121,'HB11 Model'!$B121)</f>
        <v>0</v>
      </c>
      <c r="CY195" t="str">
        <f ca="1">SUBSTITUTE(CY194,'Formula Name Creation'!$V121,'HB11 Model'!$B121)</f>
        <v>0</v>
      </c>
      <c r="CZ195" t="str">
        <f ca="1">SUBSTITUTE(CZ194,'Formula Name Creation'!$V121,'HB11 Model'!$B121)</f>
        <v>0</v>
      </c>
      <c r="DA195" t="str">
        <f ca="1">SUBSTITUTE(DA194,'Formula Name Creation'!$V121,'HB11 Model'!$B121)</f>
        <v>0</v>
      </c>
      <c r="DB195" t="str">
        <f ca="1">SUBSTITUTE(DB194,'Formula Name Creation'!$V121,'HB11 Model'!$B121)</f>
        <v>0</v>
      </c>
      <c r="DC195" t="str">
        <f ca="1">SUBSTITUTE(DC194,'Formula Name Creation'!$V121,'HB11 Model'!$B121)</f>
        <v>0</v>
      </c>
      <c r="DD195" t="str">
        <f ca="1">SUBSTITUTE(DD194,'Formula Name Creation'!$V121,'HB11 Model'!$B121)</f>
        <v>0</v>
      </c>
      <c r="DE195" t="str">
        <f ca="1">SUBSTITUTE(DE194,'Formula Name Creation'!$V121,'HB11 Model'!$B121)</f>
        <v>0</v>
      </c>
      <c r="DF195" t="str">
        <f ca="1">SUBSTITUTE(DF194,'Formula Name Creation'!$V121,'HB11 Model'!$B121)</f>
        <v>0</v>
      </c>
      <c r="DG195" t="str">
        <f ca="1">SUBSTITUTE(DG194,'Formula Name Creation'!$V121,'HB11 Model'!$B121)</f>
        <v>0</v>
      </c>
      <c r="DH195" t="str">
        <f ca="1">SUBSTITUTE(DH194,'Formula Name Creation'!$V121,'HB11 Model'!$B121)</f>
        <v>0</v>
      </c>
      <c r="DI195" t="str">
        <f ca="1">SUBSTITUTE(DI194,'Formula Name Creation'!$V121,'HB11 Model'!$B121)</f>
        <v>0</v>
      </c>
      <c r="DJ195" t="str">
        <f ca="1">SUBSTITUTE(DJ194,'Formula Name Creation'!$V121,'HB11 Model'!$B121)</f>
        <v>0</v>
      </c>
      <c r="DK195" t="str">
        <f ca="1">SUBSTITUTE(DK194,'Formula Name Creation'!$V121,'HB11 Model'!$B121)</f>
        <v>0</v>
      </c>
      <c r="DL195" t="str">
        <f ca="1">SUBSTITUTE(DL194,'Formula Name Creation'!$V121,'HB11 Model'!$B121)</f>
        <v>0</v>
      </c>
      <c r="DM195" t="str">
        <f ca="1">SUBSTITUTE(DM194,'Formula Name Creation'!$V121,'HB11 Model'!$B121)</f>
        <v>0</v>
      </c>
      <c r="DN195" t="str">
        <f ca="1">SUBSTITUTE(DN194,'Formula Name Creation'!$V121,'HB11 Model'!$B121)</f>
        <v>0</v>
      </c>
      <c r="DO195" t="str">
        <f ca="1">SUBSTITUTE(DO194,'Formula Name Creation'!$V121,'HB11 Model'!$B121)</f>
        <v>0</v>
      </c>
      <c r="DP195" t="str">
        <f ca="1">SUBSTITUTE(DP194,'Formula Name Creation'!$V121,'HB11 Model'!$B121)</f>
        <v>0</v>
      </c>
      <c r="DQ195" t="str">
        <f ca="1">SUBSTITUTE(DQ194,'Formula Name Creation'!$V121,'HB11 Model'!$B121)</f>
        <v>0</v>
      </c>
      <c r="DR195" t="str">
        <f ca="1">SUBSTITUTE(DR194,'Formula Name Creation'!$V121,'HB11 Model'!$B121)</f>
        <v>0</v>
      </c>
      <c r="DS195" t="str">
        <f ca="1">SUBSTITUTE(DS194,'Formula Name Creation'!$V121,'HB11 Model'!$B121)</f>
        <v>0</v>
      </c>
      <c r="DT195" t="str">
        <f ca="1">SUBSTITUTE(DT194,'Formula Name Creation'!$V121,'HB11 Model'!$B121)</f>
        <v>0</v>
      </c>
      <c r="DU195" t="str">
        <f ca="1">SUBSTITUTE(DU194,'Formula Name Creation'!$V121,'HB11 Model'!$B121)</f>
        <v>0</v>
      </c>
      <c r="DV195" t="str">
        <f ca="1">SUBSTITUTE(DV194,'Formula Name Creation'!$V121,'HB11 Model'!$B121)</f>
        <v>0</v>
      </c>
      <c r="DW195" t="str">
        <f ca="1">SUBSTITUTE(DW194,'Formula Name Creation'!$V121,'HB11 Model'!$B121)</f>
        <v>0</v>
      </c>
      <c r="DX195" t="str">
        <f ca="1">SUBSTITUTE(DX194,'Formula Name Creation'!$V121,'HB11 Model'!$B121)</f>
        <v>0</v>
      </c>
      <c r="DY195" t="str">
        <f ca="1">SUBSTITUTE(DY194,'Formula Name Creation'!$V121,'HB11 Model'!$B121)</f>
        <v>0</v>
      </c>
      <c r="DZ195" t="str">
        <f ca="1">SUBSTITUTE(DZ194,'Formula Name Creation'!$V121,'HB11 Model'!$B121)</f>
        <v>0</v>
      </c>
      <c r="EA195" t="str">
        <f ca="1">SUBSTITUTE(EA194,'Formula Name Creation'!$V121,'HB11 Model'!$B121)</f>
        <v>0</v>
      </c>
      <c r="EB195" t="str">
        <f ca="1">SUBSTITUTE(EB194,'Formula Name Creation'!$V121,'HB11 Model'!$B121)</f>
        <v>0</v>
      </c>
      <c r="EC195" t="str">
        <f ca="1">SUBSTITUTE(EC194,'Formula Name Creation'!$V121,'HB11 Model'!$B121)</f>
        <v>0</v>
      </c>
      <c r="ED195" t="str">
        <f ca="1">SUBSTITUTE(ED194,'Formula Name Creation'!$V121,'HB11 Model'!$B121)</f>
        <v>0</v>
      </c>
      <c r="EE195" t="str">
        <f ca="1">SUBSTITUTE(EE194,'Formula Name Creation'!$V121,'HB11 Model'!$B121)</f>
        <v>0</v>
      </c>
      <c r="EF195" t="str">
        <f ca="1">SUBSTITUTE(EF194,'Formula Name Creation'!$V121,'HB11 Model'!$B121)</f>
        <v>0</v>
      </c>
      <c r="EG195" t="str">
        <f ca="1">SUBSTITUTE(EG194,'Formula Name Creation'!$V121,'HB11 Model'!$B121)</f>
        <v>0</v>
      </c>
      <c r="EH195" t="str">
        <f ca="1">SUBSTITUTE(EH194,'Formula Name Creation'!$V121,'HB11 Model'!$B121)</f>
        <v>0</v>
      </c>
      <c r="EI195" t="str">
        <f ca="1">SUBSTITUTE(EI194,'Formula Name Creation'!$V121,'HB11 Model'!$B121)</f>
        <v>0</v>
      </c>
      <c r="EJ195" t="str">
        <f ca="1">SUBSTITUTE(EJ194,'Formula Name Creation'!$V121,'HB11 Model'!$B121)</f>
        <v>0</v>
      </c>
      <c r="EK195" t="str">
        <f ca="1">SUBSTITUTE(EK194,'Formula Name Creation'!$V121,'HB11 Model'!$B121)</f>
        <v>0</v>
      </c>
      <c r="EL195" t="str">
        <f ca="1">SUBSTITUTE(EL194,'Formula Name Creation'!$V121,'HB11 Model'!$B121)</f>
        <v>0</v>
      </c>
      <c r="EM195" t="str">
        <f ca="1">SUBSTITUTE(EM194,'Formula Name Creation'!$V121,'HB11 Model'!$B121)</f>
        <v>0</v>
      </c>
      <c r="EN195" t="str">
        <f ca="1">SUBSTITUTE(EN194,'Formula Name Creation'!$V121,'HB11 Model'!$B121)</f>
        <v>0</v>
      </c>
      <c r="EO195" t="str">
        <f ca="1">SUBSTITUTE(EO194,'Formula Name Creation'!$V121,'HB11 Model'!$B121)</f>
        <v>0</v>
      </c>
      <c r="EP195" t="str">
        <f ca="1">SUBSTITUTE(EP194,'Formula Name Creation'!$V121,'HB11 Model'!$B121)</f>
        <v>0</v>
      </c>
      <c r="EQ195" t="str">
        <f ca="1">SUBSTITUTE(EQ194,'Formula Name Creation'!$V121,'HB11 Model'!$B121)</f>
        <v>0</v>
      </c>
      <c r="ER195" t="str">
        <f ca="1">SUBSTITUTE(ER194,'Formula Name Creation'!$V121,'HB11 Model'!$B121)</f>
        <v>0</v>
      </c>
      <c r="ES195" t="str">
        <f ca="1">SUBSTITUTE(ES194,'Formula Name Creation'!$V121,'HB11 Model'!$B121)</f>
        <v>0</v>
      </c>
      <c r="ET195" t="str">
        <f ca="1">SUBSTITUTE(ET194,'Formula Name Creation'!$V121,'HB11 Model'!$B121)</f>
        <v>0</v>
      </c>
      <c r="EU195">
        <v>119</v>
      </c>
    </row>
    <row r="196" spans="1:151" x14ac:dyDescent="0.25">
      <c r="A196" t="str">
        <f ca="1">SUBSTITUTE(A195,'Formula Name Creation'!$V120,'HB11 Model'!$B120)</f>
        <v>Parameter</v>
      </c>
      <c r="B196" t="str">
        <f ca="1">SUBSTITUTE(B195,'Formula Name Creation'!$V120,'HB11 Model'!$B120)</f>
        <v>Parameter</v>
      </c>
      <c r="C196" t="str">
        <f ca="1">SUBSTITUTE(C195,'Formula Name Creation'!$V120,'HB11 Model'!$B120)</f>
        <v>=(1400*C22*1000)/10^6</v>
      </c>
      <c r="D196" t="str">
        <f ca="1">SUBSTITUTE(D195,'Formula Name Creation'!$V120,'HB11 Model'!$B120)</f>
        <v>Parameter</v>
      </c>
      <c r="E196" t="str">
        <f ca="1">SUBSTITUTE(E195,'Formula Name Creation'!$V120,'HB11 Model'!$B120)</f>
        <v>=C3*C4</v>
      </c>
      <c r="F196" t="str">
        <f ca="1">SUBSTITUTE(F195,'Formula Name Creation'!$V120,'HB11 Model'!$B120)</f>
        <v>=C7/(C6)</v>
      </c>
      <c r="G196" t="str">
        <f ca="1">SUBSTITUTE(G195,'Formula Name Creation'!$V120,'HB11 Model'!$B120)</f>
        <v>=IF(C36=0,C7*C10,C7*C10*C13)</v>
      </c>
      <c r="H196" t="str">
        <f ca="1">SUBSTITUTE(H195,'Formula Name Creation'!$V120,'HB11 Model'!$B120)</f>
        <v>Parameter</v>
      </c>
      <c r="I196" t="str">
        <f ca="1">SUBSTITUTE(I195,'Formula Name Creation'!$V120,'HB11 Model'!$B120)</f>
        <v>Parameter</v>
      </c>
      <c r="J196" t="str">
        <f ca="1">SUBSTITUTE(J195,'Formula Name Creation'!$V120,'HB11 Model'!$B120)</f>
        <v>Parameter</v>
      </c>
      <c r="K196" t="str">
        <f ca="1">SUBSTITUTE(K195,'Formula Name Creation'!$V120,'HB11 Model'!$B120)</f>
        <v>Parameter</v>
      </c>
      <c r="L196" t="str">
        <f ca="1">SUBSTITUTE(L195,'Formula Name Creation'!$V120,'HB11 Model'!$B120)</f>
        <v>Parameter</v>
      </c>
      <c r="M196" t="str">
        <f ca="1">SUBSTITUTE(M195,'Formula Name Creation'!$V120,'HB11 Model'!$B120)</f>
        <v>=C16/C8</v>
      </c>
      <c r="N196" t="str">
        <f ca="1">SUBSTITUTE(N195,'Formula Name Creation'!$V120,'HB11 Model'!$B120)</f>
        <v>=C9*C17</v>
      </c>
      <c r="O196" t="str">
        <f ca="1">SUBSTITUTE(O195,'Formula Name Creation'!$V120,'HB11 Model'!$B120)</f>
        <v>Parameter</v>
      </c>
      <c r="P196" t="str">
        <f ca="1">SUBSTITUTE(P195,'Formula Name Creation'!$V120,'HB11 Model'!$B120)</f>
        <v>Parameter</v>
      </c>
      <c r="Q196" t="str">
        <f ca="1">SUBSTITUTE(Q195,'Formula Name Creation'!$V120,'HB11 Model'!$B120)</f>
        <v>Parameter</v>
      </c>
      <c r="R196" t="str">
        <f ca="1">SUBSTITUTE(R195,'Formula Name Creation'!$V120,'HB11 Model'!$B120)</f>
        <v>=C8+C84+C100</v>
      </c>
      <c r="S196" t="str">
        <f ca="1">SUBSTITUTE(S195,'Formula Name Creation'!$V120,'HB11 Model'!$B120)</f>
        <v>=C20*C19</v>
      </c>
      <c r="T196" t="str">
        <f ca="1">SUBSTITUTE(T195,'Formula Name Creation'!$V120,'HB11 Model'!$B120)</f>
        <v>=C16-C20</v>
      </c>
      <c r="U196" t="str">
        <f ca="1">SUBSTITUTE(U195,'Formula Name Creation'!$V120,'HB11 Model'!$B120)</f>
        <v>=365*24*C14</v>
      </c>
      <c r="V196" t="str">
        <f ca="1">SUBSTITUTE(V195,'Formula Name Creation'!$V120,'HB11 Model'!$B120)</f>
        <v>=C22*C23</v>
      </c>
      <c r="W196" t="str">
        <f ca="1">SUBSTITUTE(W195,'Formula Name Creation'!$V120,'HB11 Model'!$B120)</f>
        <v>=C26/(1-C27)</v>
      </c>
      <c r="X196" t="str">
        <f ca="1">SUBSTITUTE(X195,'Formula Name Creation'!$V120,'HB11 Model'!$B120)</f>
        <v>=C4*C14*365*24*3600</v>
      </c>
      <c r="Y196" t="str">
        <f ca="1">SUBSTITUTE(Y195,'Formula Name Creation'!$V120,'HB11 Model'!$B120)</f>
        <v>Parameter</v>
      </c>
      <c r="Z196" t="str">
        <f ca="1">SUBSTITUTE(Z195,'Formula Name Creation'!$V120,'HB11 Model'!$B120)</f>
        <v>=C29+C37+C40+C48</v>
      </c>
      <c r="AA196" t="str">
        <f ca="1">SUBSTITUTE(AA195,'Formula Name Creation'!$V120,'HB11 Model'!$B120)</f>
        <v>=C30*(C33*C34)/(1000)+C35</v>
      </c>
      <c r="AB196" t="str">
        <f ca="1">SUBSTITUTE(AB195,'Formula Name Creation'!$V120,'HB11 Model'!$B120)</f>
        <v>Parameter</v>
      </c>
      <c r="AC196" t="str">
        <f ca="1">SUBSTITUTE(AC195,'Formula Name Creation'!$V120,'HB11 Model'!$B120)</f>
        <v>Parameter</v>
      </c>
      <c r="AD196" t="str">
        <f ca="1">SUBSTITUTE(AD195,'Formula Name Creation'!$V120,'HB11 Model'!$B120)</f>
        <v>Parameter</v>
      </c>
      <c r="AE196" t="str">
        <f ca="1">SUBSTITUTE(AE195,'Formula Name Creation'!$V120,'HB11 Model'!$B120)</f>
        <v>Parameter</v>
      </c>
      <c r="AF196" t="str">
        <f ca="1">SUBSTITUTE(AF195,'Formula Name Creation'!$V120,'HB11 Model'!$B120)</f>
        <v>Parameter</v>
      </c>
      <c r="AG196" t="str">
        <f ca="1">SUBSTITUTE(AG195,'Formula Name Creation'!$V120,'HB11 Model'!$B120)</f>
        <v>Parameter</v>
      </c>
      <c r="AH196" t="str">
        <f ca="1">SUBSTITUTE(AH195,'Formula Name Creation'!$V120,'HB11 Model'!$B120)</f>
        <v>Parameter</v>
      </c>
      <c r="AI196" t="str">
        <f ca="1">SUBSTITUTE(AI195,'Formula Name Creation'!$V120,'HB11 Model'!$B120)</f>
        <v>=C36*(C38)</v>
      </c>
      <c r="AJ196" t="str">
        <f ca="1">SUBSTITUTE(AJ195,'Formula Name Creation'!$V120,'HB11 Model'!$B120)</f>
        <v>Parameter</v>
      </c>
      <c r="AK196" t="str">
        <f ca="1">SUBSTITUTE(AK195,'Formula Name Creation'!$V120,'HB11 Model'!$B120)</f>
        <v>Parameter</v>
      </c>
      <c r="AL196" t="str">
        <f ca="1">SUBSTITUTE(AL195,'Formula Name Creation'!$V120,'HB11 Model'!$B120)</f>
        <v>=C39*(C41+C42)</v>
      </c>
      <c r="AM196" t="str">
        <f ca="1">SUBSTITUTE(AM195,'Formula Name Creation'!$V120,'HB11 Model'!$B120)</f>
        <v>=0.04+(C31*C32)/(1000)</v>
      </c>
      <c r="AN196" t="str">
        <f ca="1">SUBSTITUTE(AN195,'Formula Name Creation'!$V120,'HB11 Model'!$B120)</f>
        <v>Parameter</v>
      </c>
      <c r="AO196" t="str">
        <f ca="1">SUBSTITUTE(AO195,'Formula Name Creation'!$V120,'HB11 Model'!$B120)</f>
        <v>Parameter</v>
      </c>
      <c r="AP196" t="str">
        <f ca="1">SUBSTITUTE(AP195,'Formula Name Creation'!$V120,'HB11 Model'!$B120)</f>
        <v>Parameter</v>
      </c>
      <c r="AQ196" t="str">
        <f ca="1">SUBSTITUTE(AQ195,'Formula Name Creation'!$V120,'HB11 Model'!$B120)</f>
        <v>Parameter</v>
      </c>
      <c r="AR196" t="e">
        <f ca="1">SUBSTITUTE(AR195,'Formula Name Creation'!$V120,'HB11 Model'!$B120)</f>
        <v>#N/A</v>
      </c>
      <c r="AS196" t="str">
        <f ca="1">SUBSTITUTE(AS195,'Formula Name Creation'!$V120,'HB11 Model'!$B120)</f>
        <v>=C45+C25*(C28)</v>
      </c>
      <c r="AT196" t="str">
        <f ca="1">SUBSTITUTE(AT195,'Formula Name Creation'!$V120,'HB11 Model'!$B120)</f>
        <v>Parameter</v>
      </c>
      <c r="AU196" t="str">
        <f ca="1">SUBSTITUTE(AU195,'Formula Name Creation'!$V120,'HB11 Model'!$B120)</f>
        <v>Parameter</v>
      </c>
      <c r="AV196" t="str">
        <f ca="1">SUBSTITUTE(AV195,'Formula Name Creation'!$V120,'HB11 Model'!$B120)</f>
        <v>Parameter</v>
      </c>
      <c r="AW196" t="str">
        <f ca="1">SUBSTITUTE(AW195,'Formula Name Creation'!$V120,'HB11 Model'!$B120)</f>
        <v>Parameter</v>
      </c>
      <c r="AX196" t="str">
        <f ca="1">SUBSTITUTE(AX195,'Formula Name Creation'!$V120,'HB11 Model'!$B120)</f>
        <v>Parameter</v>
      </c>
      <c r="AY196" t="str">
        <f ca="1">SUBSTITUTE(AY195,'Formula Name Creation'!$V120,'HB11 Model'!$B120)</f>
        <v>Parameter</v>
      </c>
      <c r="AZ196" t="str">
        <f ca="1">SUBSTITUTE(AZ195,'Formula Name Creation'!$V120,'HB11 Model'!$B120)</f>
        <v>Parameter</v>
      </c>
      <c r="BA196" t="str">
        <f ca="1">SUBSTITUTE(BA195,'Formula Name Creation'!$V120,'HB11 Model'!$B120)</f>
        <v>=(C54+C53)/10^6</v>
      </c>
      <c r="BB196" t="str">
        <f ca="1">SUBSTITUTE(BB195,'Formula Name Creation'!$V120,'HB11 Model'!$B120)</f>
        <v>=C4*((C14*24)*3600)*C51</v>
      </c>
      <c r="BC196" t="str">
        <f ca="1">SUBSTITUTE(BC195,'Formula Name Creation'!$V120,'HB11 Model'!$B120)</f>
        <v>Parameter</v>
      </c>
      <c r="BD196" t="str">
        <f ca="1">SUBSTITUTE(BD195,'Formula Name Creation'!$V120,'HB11 Model'!$B120)</f>
        <v>Parameter</v>
      </c>
      <c r="BE196" t="str">
        <f ca="1">SUBSTITUTE(BE195,'Formula Name Creation'!$V120,'HB11 Model'!$B120)</f>
        <v>Parameter</v>
      </c>
      <c r="BF196" t="str">
        <f ca="1">SUBSTITUTE(BF195,'Formula Name Creation'!$V120,'HB11 Model'!$B120)</f>
        <v>Parameter</v>
      </c>
      <c r="BG196" t="str">
        <f ca="1">SUBSTITUTE(BG195,'Formula Name Creation'!$V120,'HB11 Model'!$B120)</f>
        <v>=ROUNDDOWN(C60/C64,0)*C58+C57*C3*C4*ROUNDDOWN(C60/C66,0)+C59+C87*10^6*ROUNDDOWN(C60/C65,0)+C63*C60</v>
      </c>
      <c r="BH196" t="str">
        <f ca="1">SUBSTITUTE(BH195,'Formula Name Creation'!$V120,'HB11 Model'!$B120)</f>
        <v>Parameter</v>
      </c>
      <c r="BI196" t="str">
        <f ca="1">SUBSTITUTE(BI195,'Formula Name Creation'!$V120,'HB11 Model'!$B120)</f>
        <v>=C62*1000*C24</v>
      </c>
      <c r="BJ196" t="str">
        <f ca="1">SUBSTITUTE(BJ195,'Formula Name Creation'!$V120,'HB11 Model'!$B120)</f>
        <v>Parameter</v>
      </c>
      <c r="BK196" t="str">
        <f ca="1">SUBSTITUTE(BK195,'Formula Name Creation'!$V120,'HB11 Model'!$B120)</f>
        <v>Parameter</v>
      </c>
      <c r="BL196" t="str">
        <f ca="1">SUBSTITUTE(BL195,'Formula Name Creation'!$V120,'HB11 Model'!$B120)</f>
        <v>Parameter</v>
      </c>
      <c r="BM196" t="str">
        <f ca="1">SUBSTITUTE(BM195,'Formula Name Creation'!$V120,'HB11 Model'!$B120)</f>
        <v>Parameter</v>
      </c>
      <c r="BN196" t="str">
        <f ca="1">SUBSTITUTE(BN195,'Formula Name Creation'!$V120,'HB11 Model'!$B120)</f>
        <v>Parameter</v>
      </c>
      <c r="BO196" t="str">
        <f ca="1">SUBSTITUTE(BO195,'Formula Name Creation'!$V120,'HB11 Model'!$B120)</f>
        <v>Parameter</v>
      </c>
      <c r="BP196" t="str">
        <f ca="1">SUBSTITUTE(BP195,'Formula Name Creation'!$V120,'HB11 Model'!$B120)</f>
        <v>Parameter</v>
      </c>
      <c r="BQ196" t="str">
        <f ca="1">SUBSTITUTE(BQ195,'Formula Name Creation'!$V120,'HB11 Model'!$B120)</f>
        <v>Parameter</v>
      </c>
      <c r="BR196" t="str">
        <f ca="1">SUBSTITUTE(BR195,'Formula Name Creation'!$V120,'HB11 Model'!$B120)</f>
        <v>Parameter</v>
      </c>
      <c r="BS196" t="str">
        <f ca="1">SUBSTITUTE(BS195,'Formula Name Creation'!$V120,'HB11 Model'!$B120)</f>
        <v>Parameter</v>
      </c>
      <c r="BT196" t="str">
        <f ca="1">SUBSTITUTE(BT195,'Formula Name Creation'!$V120,'HB11 Model'!$B120)</f>
        <v>Parameter</v>
      </c>
      <c r="BU196" t="str">
        <f ca="1">SUBSTITUTE(BU195,'Formula Name Creation'!$V120,'HB11 Model'!$B120)</f>
        <v>=(C67+C68+C69+C70+C71+C72+C74+C73)</v>
      </c>
      <c r="BV196" t="str">
        <f ca="1">SUBSTITUTE(BV195,'Formula Name Creation'!$V120,'HB11 Model'!$B120)</f>
        <v>Parameter</v>
      </c>
      <c r="BW196" t="str">
        <f ca="1">SUBSTITUTE(BW195,'Formula Name Creation'!$V120,'HB11 Model'!$B120)</f>
        <v>Parameter</v>
      </c>
      <c r="BX196" t="str">
        <f ca="1">SUBSTITUTE(BX195,'Formula Name Creation'!$V120,'HB11 Model'!$B120)</f>
        <v>=C77+C75</v>
      </c>
      <c r="BY196" t="str">
        <f ca="1">SUBSTITUTE(BY195,'Formula Name Creation'!$V120,'HB11 Model'!$B120)</f>
        <v>Parameter</v>
      </c>
      <c r="BZ196" t="str">
        <f ca="1">SUBSTITUTE(BZ195,'Formula Name Creation'!$V120,'HB11 Model'!$B120)</f>
        <v>=C79*C75</v>
      </c>
      <c r="CA196" t="str">
        <f ca="1">SUBSTITUTE(CA195,'Formula Name Creation'!$V120,'HB11 Model'!$B120)</f>
        <v>Parameter</v>
      </c>
      <c r="CB196" t="str">
        <f ca="1">SUBSTITUTE(CB195,'Formula Name Creation'!$V120,'HB11 Model'!$B120)</f>
        <v>Parameter</v>
      </c>
      <c r="CC196" t="str">
        <f ca="1">SUBSTITUTE(CC195,'Formula Name Creation'!$V120,'HB11 Model'!$B120)</f>
        <v>Parameter</v>
      </c>
      <c r="CD196" t="str">
        <f ca="1">SUBSTITUTE(CD195,'Formula Name Creation'!$V120,'HB11 Model'!$B120)</f>
        <v>=32*(C9/2605)</v>
      </c>
      <c r="CE196" t="str">
        <f ca="1">SUBSTITUTE(CE195,'Formula Name Creation'!$V120,'HB11 Model'!$B120)</f>
        <v>Parameter</v>
      </c>
      <c r="CF196" t="str">
        <f ca="1">SUBSTITUTE(CF195,'Formula Name Creation'!$V120,'HB11 Model'!$B120)</f>
        <v>Parameter</v>
      </c>
      <c r="CG196" t="str">
        <f ca="1">SUBSTITUTE(CG195,'Formula Name Creation'!$V120,'HB11 Model'!$B120)</f>
        <v>=(C85*C86*C83)/10^6</v>
      </c>
      <c r="CH196" t="str">
        <f ca="1">SUBSTITUTE(CH195,'Formula Name Creation'!$V120,'HB11 Model'!$B120)</f>
        <v>=C9*10^6/C81/C82</v>
      </c>
      <c r="CI196" t="str">
        <f ca="1">SUBSTITUTE(CI195,'Formula Name Creation'!$V120,'HB11 Model'!$B120)</f>
        <v>Parameter</v>
      </c>
      <c r="CJ196" t="str">
        <f ca="1">SUBSTITUTE(CJ195,'Formula Name Creation'!$V120,'HB11 Model'!$B120)</f>
        <v>Parameter</v>
      </c>
      <c r="CK196" t="str">
        <f ca="1">SUBSTITUTE(CK195,'Formula Name Creation'!$V120,'HB11 Model'!$B120)</f>
        <v>Parameter</v>
      </c>
      <c r="CL196" t="str">
        <f ca="1">SUBSTITUTE(CL195,'Formula Name Creation'!$V120,'HB11 Model'!$B120)</f>
        <v>Parameter</v>
      </c>
      <c r="CM196" t="str">
        <f ca="1">SUBSTITUTE(CM195,'Formula Name Creation'!$V120,'HB11 Model'!$B120)</f>
        <v>=C91*C92</v>
      </c>
      <c r="CN196" t="str">
        <f ca="1">SUBSTITUTE(CN195,'Formula Name Creation'!$V120,'HB11 Model'!$B120)</f>
        <v>=C93*7.6*7*52.18</v>
      </c>
      <c r="CO196" t="str">
        <f ca="1">SUBSTITUTE(CO195,'Formula Name Creation'!$V120,'HB11 Model'!$B120)</f>
        <v>Parameter</v>
      </c>
      <c r="CP196" t="str">
        <f ca="1">SUBSTITUTE(CP195,'Formula Name Creation'!$V120,'HB11 Model'!$B120)</f>
        <v>Parameter</v>
      </c>
      <c r="CQ196" t="str">
        <f ca="1">SUBSTITUTE(CQ195,'Formula Name Creation'!$V120,'HB11 Model'!$B120)</f>
        <v>Parameter</v>
      </c>
      <c r="CR196" t="str">
        <f ca="1">SUBSTITUTE(CR195,'Formula Name Creation'!$V120,'HB11 Model'!$B120)</f>
        <v>Parameter</v>
      </c>
      <c r="CS196" t="str">
        <f ca="1">SUBSTITUTE(CS195,'Formula Name Creation'!$V120,'HB11 Model'!$B120)</f>
        <v>Parameter</v>
      </c>
      <c r="CT196" t="str">
        <f ca="1">SUBSTITUTE(CT195,'Formula Name Creation'!$V120,'HB11 Model'!$B120)</f>
        <v>Parameter</v>
      </c>
      <c r="CU196" t="str">
        <f ca="1">SUBSTITUTE(CU195,'Formula Name Creation'!$V120,'HB11 Model'!$B120)</f>
        <v>=PI()*C97*(C96^2-(C96-C98)^2)*C99</v>
      </c>
      <c r="CV196" t="str">
        <f ca="1">SUBSTITUTE(CV195,'Formula Name Creation'!$V120,'HB11 Model'!$B120)</f>
        <v>Parameter</v>
      </c>
      <c r="CW196" t="str">
        <f ca="1">SUBSTITUTE(CW195,'Formula Name Creation'!$V120,'HB11 Model'!$B120)</f>
        <v>=(90.69*C101 + C95 + 13.04*C102*112.32)/10^6</v>
      </c>
      <c r="CX196" t="str">
        <f ca="1">SUBSTITUTE(CX195,'Formula Name Creation'!$V120,'HB11 Model'!$B120)</f>
        <v>0</v>
      </c>
      <c r="CY196" t="str">
        <f ca="1">SUBSTITUTE(CY195,'Formula Name Creation'!$V120,'HB11 Model'!$B120)</f>
        <v>0</v>
      </c>
      <c r="CZ196" t="str">
        <f ca="1">SUBSTITUTE(CZ195,'Formula Name Creation'!$V120,'HB11 Model'!$B120)</f>
        <v>0</v>
      </c>
      <c r="DA196" t="str">
        <f ca="1">SUBSTITUTE(DA195,'Formula Name Creation'!$V120,'HB11 Model'!$B120)</f>
        <v>0</v>
      </c>
      <c r="DB196" t="str">
        <f ca="1">SUBSTITUTE(DB195,'Formula Name Creation'!$V120,'HB11 Model'!$B120)</f>
        <v>0</v>
      </c>
      <c r="DC196" t="str">
        <f ca="1">SUBSTITUTE(DC195,'Formula Name Creation'!$V120,'HB11 Model'!$B120)</f>
        <v>0</v>
      </c>
      <c r="DD196" t="str">
        <f ca="1">SUBSTITUTE(DD195,'Formula Name Creation'!$V120,'HB11 Model'!$B120)</f>
        <v>0</v>
      </c>
      <c r="DE196" t="str">
        <f ca="1">SUBSTITUTE(DE195,'Formula Name Creation'!$V120,'HB11 Model'!$B120)</f>
        <v>0</v>
      </c>
      <c r="DF196" t="str">
        <f ca="1">SUBSTITUTE(DF195,'Formula Name Creation'!$V120,'HB11 Model'!$B120)</f>
        <v>0</v>
      </c>
      <c r="DG196" t="str">
        <f ca="1">SUBSTITUTE(DG195,'Formula Name Creation'!$V120,'HB11 Model'!$B120)</f>
        <v>0</v>
      </c>
      <c r="DH196" t="str">
        <f ca="1">SUBSTITUTE(DH195,'Formula Name Creation'!$V120,'HB11 Model'!$B120)</f>
        <v>0</v>
      </c>
      <c r="DI196" t="str">
        <f ca="1">SUBSTITUTE(DI195,'Formula Name Creation'!$V120,'HB11 Model'!$B120)</f>
        <v>0</v>
      </c>
      <c r="DJ196" t="str">
        <f ca="1">SUBSTITUTE(DJ195,'Formula Name Creation'!$V120,'HB11 Model'!$B120)</f>
        <v>0</v>
      </c>
      <c r="DK196" t="str">
        <f ca="1">SUBSTITUTE(DK195,'Formula Name Creation'!$V120,'HB11 Model'!$B120)</f>
        <v>0</v>
      </c>
      <c r="DL196" t="str">
        <f ca="1">SUBSTITUTE(DL195,'Formula Name Creation'!$V120,'HB11 Model'!$B120)</f>
        <v>0</v>
      </c>
      <c r="DM196" t="str">
        <f ca="1">SUBSTITUTE(DM195,'Formula Name Creation'!$V120,'HB11 Model'!$B120)</f>
        <v>0</v>
      </c>
      <c r="DN196" t="str">
        <f ca="1">SUBSTITUTE(DN195,'Formula Name Creation'!$V120,'HB11 Model'!$B120)</f>
        <v>0</v>
      </c>
      <c r="DO196" t="str">
        <f ca="1">SUBSTITUTE(DO195,'Formula Name Creation'!$V120,'HB11 Model'!$B120)</f>
        <v>0</v>
      </c>
      <c r="DP196" t="str">
        <f ca="1">SUBSTITUTE(DP195,'Formula Name Creation'!$V120,'HB11 Model'!$B120)</f>
        <v>0</v>
      </c>
      <c r="DQ196" t="str">
        <f ca="1">SUBSTITUTE(DQ195,'Formula Name Creation'!$V120,'HB11 Model'!$B120)</f>
        <v>0</v>
      </c>
      <c r="DR196" t="str">
        <f ca="1">SUBSTITUTE(DR195,'Formula Name Creation'!$V120,'HB11 Model'!$B120)</f>
        <v>0</v>
      </c>
      <c r="DS196" t="str">
        <f ca="1">SUBSTITUTE(DS195,'Formula Name Creation'!$V120,'HB11 Model'!$B120)</f>
        <v>0</v>
      </c>
      <c r="DT196" t="str">
        <f ca="1">SUBSTITUTE(DT195,'Formula Name Creation'!$V120,'HB11 Model'!$B120)</f>
        <v>0</v>
      </c>
      <c r="DU196" t="str">
        <f ca="1">SUBSTITUTE(DU195,'Formula Name Creation'!$V120,'HB11 Model'!$B120)</f>
        <v>0</v>
      </c>
      <c r="DV196" t="str">
        <f ca="1">SUBSTITUTE(DV195,'Formula Name Creation'!$V120,'HB11 Model'!$B120)</f>
        <v>0</v>
      </c>
      <c r="DW196" t="str">
        <f ca="1">SUBSTITUTE(DW195,'Formula Name Creation'!$V120,'HB11 Model'!$B120)</f>
        <v>0</v>
      </c>
      <c r="DX196" t="str">
        <f ca="1">SUBSTITUTE(DX195,'Formula Name Creation'!$V120,'HB11 Model'!$B120)</f>
        <v>0</v>
      </c>
      <c r="DY196" t="str">
        <f ca="1">SUBSTITUTE(DY195,'Formula Name Creation'!$V120,'HB11 Model'!$B120)</f>
        <v>0</v>
      </c>
      <c r="DZ196" t="str">
        <f ca="1">SUBSTITUTE(DZ195,'Formula Name Creation'!$V120,'HB11 Model'!$B120)</f>
        <v>0</v>
      </c>
      <c r="EA196" t="str">
        <f ca="1">SUBSTITUTE(EA195,'Formula Name Creation'!$V120,'HB11 Model'!$B120)</f>
        <v>0</v>
      </c>
      <c r="EB196" t="str">
        <f ca="1">SUBSTITUTE(EB195,'Formula Name Creation'!$V120,'HB11 Model'!$B120)</f>
        <v>0</v>
      </c>
      <c r="EC196" t="str">
        <f ca="1">SUBSTITUTE(EC195,'Formula Name Creation'!$V120,'HB11 Model'!$B120)</f>
        <v>0</v>
      </c>
      <c r="ED196" t="str">
        <f ca="1">SUBSTITUTE(ED195,'Formula Name Creation'!$V120,'HB11 Model'!$B120)</f>
        <v>0</v>
      </c>
      <c r="EE196" t="str">
        <f ca="1">SUBSTITUTE(EE195,'Formula Name Creation'!$V120,'HB11 Model'!$B120)</f>
        <v>0</v>
      </c>
      <c r="EF196" t="str">
        <f ca="1">SUBSTITUTE(EF195,'Formula Name Creation'!$V120,'HB11 Model'!$B120)</f>
        <v>0</v>
      </c>
      <c r="EG196" t="str">
        <f ca="1">SUBSTITUTE(EG195,'Formula Name Creation'!$V120,'HB11 Model'!$B120)</f>
        <v>0</v>
      </c>
      <c r="EH196" t="str">
        <f ca="1">SUBSTITUTE(EH195,'Formula Name Creation'!$V120,'HB11 Model'!$B120)</f>
        <v>0</v>
      </c>
      <c r="EI196" t="str">
        <f ca="1">SUBSTITUTE(EI195,'Formula Name Creation'!$V120,'HB11 Model'!$B120)</f>
        <v>0</v>
      </c>
      <c r="EJ196" t="str">
        <f ca="1">SUBSTITUTE(EJ195,'Formula Name Creation'!$V120,'HB11 Model'!$B120)</f>
        <v>0</v>
      </c>
      <c r="EK196" t="str">
        <f ca="1">SUBSTITUTE(EK195,'Formula Name Creation'!$V120,'HB11 Model'!$B120)</f>
        <v>0</v>
      </c>
      <c r="EL196" t="str">
        <f ca="1">SUBSTITUTE(EL195,'Formula Name Creation'!$V120,'HB11 Model'!$B120)</f>
        <v>0</v>
      </c>
      <c r="EM196" t="str">
        <f ca="1">SUBSTITUTE(EM195,'Formula Name Creation'!$V120,'HB11 Model'!$B120)</f>
        <v>0</v>
      </c>
      <c r="EN196" t="str">
        <f ca="1">SUBSTITUTE(EN195,'Formula Name Creation'!$V120,'HB11 Model'!$B120)</f>
        <v>0</v>
      </c>
      <c r="EO196" t="str">
        <f ca="1">SUBSTITUTE(EO195,'Formula Name Creation'!$V120,'HB11 Model'!$B120)</f>
        <v>0</v>
      </c>
      <c r="EP196" t="str">
        <f ca="1">SUBSTITUTE(EP195,'Formula Name Creation'!$V120,'HB11 Model'!$B120)</f>
        <v>0</v>
      </c>
      <c r="EQ196" t="str">
        <f ca="1">SUBSTITUTE(EQ195,'Formula Name Creation'!$V120,'HB11 Model'!$B120)</f>
        <v>0</v>
      </c>
      <c r="ER196" t="str">
        <f ca="1">SUBSTITUTE(ER195,'Formula Name Creation'!$V120,'HB11 Model'!$B120)</f>
        <v>0</v>
      </c>
      <c r="ES196" t="str">
        <f ca="1">SUBSTITUTE(ES195,'Formula Name Creation'!$V120,'HB11 Model'!$B120)</f>
        <v>0</v>
      </c>
      <c r="ET196" t="str">
        <f ca="1">SUBSTITUTE(ET195,'Formula Name Creation'!$V120,'HB11 Model'!$B120)</f>
        <v>0</v>
      </c>
      <c r="EU196">
        <v>118</v>
      </c>
    </row>
    <row r="197" spans="1:151" x14ac:dyDescent="0.25">
      <c r="A197" t="str">
        <f ca="1">SUBSTITUTE(A196,'Formula Name Creation'!$V119,'HB11 Model'!$B119)</f>
        <v>Parameter</v>
      </c>
      <c r="B197" t="str">
        <f ca="1">SUBSTITUTE(B196,'Formula Name Creation'!$V119,'HB11 Model'!$B119)</f>
        <v>Parameter</v>
      </c>
      <c r="C197" t="str">
        <f ca="1">SUBSTITUTE(C196,'Formula Name Creation'!$V119,'HB11 Model'!$B119)</f>
        <v>=(1400*C22*1000)/10^6</v>
      </c>
      <c r="D197" t="str">
        <f ca="1">SUBSTITUTE(D196,'Formula Name Creation'!$V119,'HB11 Model'!$B119)</f>
        <v>Parameter</v>
      </c>
      <c r="E197" t="str">
        <f ca="1">SUBSTITUTE(E196,'Formula Name Creation'!$V119,'HB11 Model'!$B119)</f>
        <v>=C3*C4</v>
      </c>
      <c r="F197" t="str">
        <f ca="1">SUBSTITUTE(F196,'Formula Name Creation'!$V119,'HB11 Model'!$B119)</f>
        <v>=C7/(C6)</v>
      </c>
      <c r="G197" t="str">
        <f ca="1">SUBSTITUTE(G196,'Formula Name Creation'!$V119,'HB11 Model'!$B119)</f>
        <v>=IF(C36=0,C7*C10,C7*C10*C13)</v>
      </c>
      <c r="H197" t="str">
        <f ca="1">SUBSTITUTE(H196,'Formula Name Creation'!$V119,'HB11 Model'!$B119)</f>
        <v>Parameter</v>
      </c>
      <c r="I197" t="str">
        <f ca="1">SUBSTITUTE(I196,'Formula Name Creation'!$V119,'HB11 Model'!$B119)</f>
        <v>Parameter</v>
      </c>
      <c r="J197" t="str">
        <f ca="1">SUBSTITUTE(J196,'Formula Name Creation'!$V119,'HB11 Model'!$B119)</f>
        <v>Parameter</v>
      </c>
      <c r="K197" t="str">
        <f ca="1">SUBSTITUTE(K196,'Formula Name Creation'!$V119,'HB11 Model'!$B119)</f>
        <v>Parameter</v>
      </c>
      <c r="L197" t="str">
        <f ca="1">SUBSTITUTE(L196,'Formula Name Creation'!$V119,'HB11 Model'!$B119)</f>
        <v>Parameter</v>
      </c>
      <c r="M197" t="str">
        <f ca="1">SUBSTITUTE(M196,'Formula Name Creation'!$V119,'HB11 Model'!$B119)</f>
        <v>=C16/C8</v>
      </c>
      <c r="N197" t="str">
        <f ca="1">SUBSTITUTE(N196,'Formula Name Creation'!$V119,'HB11 Model'!$B119)</f>
        <v>=C9*C17</v>
      </c>
      <c r="O197" t="str">
        <f ca="1">SUBSTITUTE(O196,'Formula Name Creation'!$V119,'HB11 Model'!$B119)</f>
        <v>Parameter</v>
      </c>
      <c r="P197" t="str">
        <f ca="1">SUBSTITUTE(P196,'Formula Name Creation'!$V119,'HB11 Model'!$B119)</f>
        <v>Parameter</v>
      </c>
      <c r="Q197" t="str">
        <f ca="1">SUBSTITUTE(Q196,'Formula Name Creation'!$V119,'HB11 Model'!$B119)</f>
        <v>Parameter</v>
      </c>
      <c r="R197" t="str">
        <f ca="1">SUBSTITUTE(R196,'Formula Name Creation'!$V119,'HB11 Model'!$B119)</f>
        <v>=C8+C84+C100</v>
      </c>
      <c r="S197" t="str">
        <f ca="1">SUBSTITUTE(S196,'Formula Name Creation'!$V119,'HB11 Model'!$B119)</f>
        <v>=C20*C19</v>
      </c>
      <c r="T197" t="str">
        <f ca="1">SUBSTITUTE(T196,'Formula Name Creation'!$V119,'HB11 Model'!$B119)</f>
        <v>=C16-C20</v>
      </c>
      <c r="U197" t="str">
        <f ca="1">SUBSTITUTE(U196,'Formula Name Creation'!$V119,'HB11 Model'!$B119)</f>
        <v>=365*24*C14</v>
      </c>
      <c r="V197" t="str">
        <f ca="1">SUBSTITUTE(V196,'Formula Name Creation'!$V119,'HB11 Model'!$B119)</f>
        <v>=C22*C23</v>
      </c>
      <c r="W197" t="str">
        <f ca="1">SUBSTITUTE(W196,'Formula Name Creation'!$V119,'HB11 Model'!$B119)</f>
        <v>=C26/(1-C27)</v>
      </c>
      <c r="X197" t="str">
        <f ca="1">SUBSTITUTE(X196,'Formula Name Creation'!$V119,'HB11 Model'!$B119)</f>
        <v>=C4*C14*365*24*3600</v>
      </c>
      <c r="Y197" t="str">
        <f ca="1">SUBSTITUTE(Y196,'Formula Name Creation'!$V119,'HB11 Model'!$B119)</f>
        <v>Parameter</v>
      </c>
      <c r="Z197" t="str">
        <f ca="1">SUBSTITUTE(Z196,'Formula Name Creation'!$V119,'HB11 Model'!$B119)</f>
        <v>=C29+C37+C40+C48</v>
      </c>
      <c r="AA197" t="str">
        <f ca="1">SUBSTITUTE(AA196,'Formula Name Creation'!$V119,'HB11 Model'!$B119)</f>
        <v>=C30*(C33*C34)/(1000)+C35</v>
      </c>
      <c r="AB197" t="str">
        <f ca="1">SUBSTITUTE(AB196,'Formula Name Creation'!$V119,'HB11 Model'!$B119)</f>
        <v>Parameter</v>
      </c>
      <c r="AC197" t="str">
        <f ca="1">SUBSTITUTE(AC196,'Formula Name Creation'!$V119,'HB11 Model'!$B119)</f>
        <v>Parameter</v>
      </c>
      <c r="AD197" t="str">
        <f ca="1">SUBSTITUTE(AD196,'Formula Name Creation'!$V119,'HB11 Model'!$B119)</f>
        <v>Parameter</v>
      </c>
      <c r="AE197" t="str">
        <f ca="1">SUBSTITUTE(AE196,'Formula Name Creation'!$V119,'HB11 Model'!$B119)</f>
        <v>Parameter</v>
      </c>
      <c r="AF197" t="str">
        <f ca="1">SUBSTITUTE(AF196,'Formula Name Creation'!$V119,'HB11 Model'!$B119)</f>
        <v>Parameter</v>
      </c>
      <c r="AG197" t="str">
        <f ca="1">SUBSTITUTE(AG196,'Formula Name Creation'!$V119,'HB11 Model'!$B119)</f>
        <v>Parameter</v>
      </c>
      <c r="AH197" t="str">
        <f ca="1">SUBSTITUTE(AH196,'Formula Name Creation'!$V119,'HB11 Model'!$B119)</f>
        <v>Parameter</v>
      </c>
      <c r="AI197" t="str">
        <f ca="1">SUBSTITUTE(AI196,'Formula Name Creation'!$V119,'HB11 Model'!$B119)</f>
        <v>=C36*(C38)</v>
      </c>
      <c r="AJ197" t="str">
        <f ca="1">SUBSTITUTE(AJ196,'Formula Name Creation'!$V119,'HB11 Model'!$B119)</f>
        <v>Parameter</v>
      </c>
      <c r="AK197" t="str">
        <f ca="1">SUBSTITUTE(AK196,'Formula Name Creation'!$V119,'HB11 Model'!$B119)</f>
        <v>Parameter</v>
      </c>
      <c r="AL197" t="str">
        <f ca="1">SUBSTITUTE(AL196,'Formula Name Creation'!$V119,'HB11 Model'!$B119)</f>
        <v>=C39*(C41+C42)</v>
      </c>
      <c r="AM197" t="str">
        <f ca="1">SUBSTITUTE(AM196,'Formula Name Creation'!$V119,'HB11 Model'!$B119)</f>
        <v>=0.04+(C31*C32)/(1000)</v>
      </c>
      <c r="AN197" t="str">
        <f ca="1">SUBSTITUTE(AN196,'Formula Name Creation'!$V119,'HB11 Model'!$B119)</f>
        <v>Parameter</v>
      </c>
      <c r="AO197" t="str">
        <f ca="1">SUBSTITUTE(AO196,'Formula Name Creation'!$V119,'HB11 Model'!$B119)</f>
        <v>Parameter</v>
      </c>
      <c r="AP197" t="str">
        <f ca="1">SUBSTITUTE(AP196,'Formula Name Creation'!$V119,'HB11 Model'!$B119)</f>
        <v>Parameter</v>
      </c>
      <c r="AQ197" t="str">
        <f ca="1">SUBSTITUTE(AQ196,'Formula Name Creation'!$V119,'HB11 Model'!$B119)</f>
        <v>Parameter</v>
      </c>
      <c r="AR197" t="e">
        <f ca="1">SUBSTITUTE(AR196,'Formula Name Creation'!$V119,'HB11 Model'!$B119)</f>
        <v>#N/A</v>
      </c>
      <c r="AS197" t="str">
        <f ca="1">SUBSTITUTE(AS196,'Formula Name Creation'!$V119,'HB11 Model'!$B119)</f>
        <v>=C45+C25*(C28)</v>
      </c>
      <c r="AT197" t="str">
        <f ca="1">SUBSTITUTE(AT196,'Formula Name Creation'!$V119,'HB11 Model'!$B119)</f>
        <v>Parameter</v>
      </c>
      <c r="AU197" t="str">
        <f ca="1">SUBSTITUTE(AU196,'Formula Name Creation'!$V119,'HB11 Model'!$B119)</f>
        <v>Parameter</v>
      </c>
      <c r="AV197" t="str">
        <f ca="1">SUBSTITUTE(AV196,'Formula Name Creation'!$V119,'HB11 Model'!$B119)</f>
        <v>Parameter</v>
      </c>
      <c r="AW197" t="str">
        <f ca="1">SUBSTITUTE(AW196,'Formula Name Creation'!$V119,'HB11 Model'!$B119)</f>
        <v>Parameter</v>
      </c>
      <c r="AX197" t="str">
        <f ca="1">SUBSTITUTE(AX196,'Formula Name Creation'!$V119,'HB11 Model'!$B119)</f>
        <v>Parameter</v>
      </c>
      <c r="AY197" t="str">
        <f ca="1">SUBSTITUTE(AY196,'Formula Name Creation'!$V119,'HB11 Model'!$B119)</f>
        <v>Parameter</v>
      </c>
      <c r="AZ197" t="str">
        <f ca="1">SUBSTITUTE(AZ196,'Formula Name Creation'!$V119,'HB11 Model'!$B119)</f>
        <v>Parameter</v>
      </c>
      <c r="BA197" t="str">
        <f ca="1">SUBSTITUTE(BA196,'Formula Name Creation'!$V119,'HB11 Model'!$B119)</f>
        <v>=(C54+C53)/10^6</v>
      </c>
      <c r="BB197" t="str">
        <f ca="1">SUBSTITUTE(BB196,'Formula Name Creation'!$V119,'HB11 Model'!$B119)</f>
        <v>=C4*((C14*24)*3600)*C51</v>
      </c>
      <c r="BC197" t="str">
        <f ca="1">SUBSTITUTE(BC196,'Formula Name Creation'!$V119,'HB11 Model'!$B119)</f>
        <v>Parameter</v>
      </c>
      <c r="BD197" t="str">
        <f ca="1">SUBSTITUTE(BD196,'Formula Name Creation'!$V119,'HB11 Model'!$B119)</f>
        <v>Parameter</v>
      </c>
      <c r="BE197" t="str">
        <f ca="1">SUBSTITUTE(BE196,'Formula Name Creation'!$V119,'HB11 Model'!$B119)</f>
        <v>Parameter</v>
      </c>
      <c r="BF197" t="str">
        <f ca="1">SUBSTITUTE(BF196,'Formula Name Creation'!$V119,'HB11 Model'!$B119)</f>
        <v>Parameter</v>
      </c>
      <c r="BG197" t="str">
        <f ca="1">SUBSTITUTE(BG196,'Formula Name Creation'!$V119,'HB11 Model'!$B119)</f>
        <v>=ROUNDDOWN(C60/C64,0)*C58+C57*C3*C4*ROUNDDOWN(C60/C66,0)+C59+C87*10^6*ROUNDDOWN(C60/C65,0)+C63*C60</v>
      </c>
      <c r="BH197" t="str">
        <f ca="1">SUBSTITUTE(BH196,'Formula Name Creation'!$V119,'HB11 Model'!$B119)</f>
        <v>Parameter</v>
      </c>
      <c r="BI197" t="str">
        <f ca="1">SUBSTITUTE(BI196,'Formula Name Creation'!$V119,'HB11 Model'!$B119)</f>
        <v>=C62*1000*C24</v>
      </c>
      <c r="BJ197" t="str">
        <f ca="1">SUBSTITUTE(BJ196,'Formula Name Creation'!$V119,'HB11 Model'!$B119)</f>
        <v>Parameter</v>
      </c>
      <c r="BK197" t="str">
        <f ca="1">SUBSTITUTE(BK196,'Formula Name Creation'!$V119,'HB11 Model'!$B119)</f>
        <v>Parameter</v>
      </c>
      <c r="BL197" t="str">
        <f ca="1">SUBSTITUTE(BL196,'Formula Name Creation'!$V119,'HB11 Model'!$B119)</f>
        <v>Parameter</v>
      </c>
      <c r="BM197" t="str">
        <f ca="1">SUBSTITUTE(BM196,'Formula Name Creation'!$V119,'HB11 Model'!$B119)</f>
        <v>Parameter</v>
      </c>
      <c r="BN197" t="str">
        <f ca="1">SUBSTITUTE(BN196,'Formula Name Creation'!$V119,'HB11 Model'!$B119)</f>
        <v>Parameter</v>
      </c>
      <c r="BO197" t="str">
        <f ca="1">SUBSTITUTE(BO196,'Formula Name Creation'!$V119,'HB11 Model'!$B119)</f>
        <v>Parameter</v>
      </c>
      <c r="BP197" t="str">
        <f ca="1">SUBSTITUTE(BP196,'Formula Name Creation'!$V119,'HB11 Model'!$B119)</f>
        <v>Parameter</v>
      </c>
      <c r="BQ197" t="str">
        <f ca="1">SUBSTITUTE(BQ196,'Formula Name Creation'!$V119,'HB11 Model'!$B119)</f>
        <v>Parameter</v>
      </c>
      <c r="BR197" t="str">
        <f ca="1">SUBSTITUTE(BR196,'Formula Name Creation'!$V119,'HB11 Model'!$B119)</f>
        <v>Parameter</v>
      </c>
      <c r="BS197" t="str">
        <f ca="1">SUBSTITUTE(BS196,'Formula Name Creation'!$V119,'HB11 Model'!$B119)</f>
        <v>Parameter</v>
      </c>
      <c r="BT197" t="str">
        <f ca="1">SUBSTITUTE(BT196,'Formula Name Creation'!$V119,'HB11 Model'!$B119)</f>
        <v>Parameter</v>
      </c>
      <c r="BU197" t="str">
        <f ca="1">SUBSTITUTE(BU196,'Formula Name Creation'!$V119,'HB11 Model'!$B119)</f>
        <v>=(C67+C68+C69+C70+C71+C72+C74+C73)</v>
      </c>
      <c r="BV197" t="str">
        <f ca="1">SUBSTITUTE(BV196,'Formula Name Creation'!$V119,'HB11 Model'!$B119)</f>
        <v>Parameter</v>
      </c>
      <c r="BW197" t="str">
        <f ca="1">SUBSTITUTE(BW196,'Formula Name Creation'!$V119,'HB11 Model'!$B119)</f>
        <v>Parameter</v>
      </c>
      <c r="BX197" t="str">
        <f ca="1">SUBSTITUTE(BX196,'Formula Name Creation'!$V119,'HB11 Model'!$B119)</f>
        <v>=C77+C75</v>
      </c>
      <c r="BY197" t="str">
        <f ca="1">SUBSTITUTE(BY196,'Formula Name Creation'!$V119,'HB11 Model'!$B119)</f>
        <v>Parameter</v>
      </c>
      <c r="BZ197" t="str">
        <f ca="1">SUBSTITUTE(BZ196,'Formula Name Creation'!$V119,'HB11 Model'!$B119)</f>
        <v>=C79*C75</v>
      </c>
      <c r="CA197" t="str">
        <f ca="1">SUBSTITUTE(CA196,'Formula Name Creation'!$V119,'HB11 Model'!$B119)</f>
        <v>Parameter</v>
      </c>
      <c r="CB197" t="str">
        <f ca="1">SUBSTITUTE(CB196,'Formula Name Creation'!$V119,'HB11 Model'!$B119)</f>
        <v>Parameter</v>
      </c>
      <c r="CC197" t="str">
        <f ca="1">SUBSTITUTE(CC196,'Formula Name Creation'!$V119,'HB11 Model'!$B119)</f>
        <v>Parameter</v>
      </c>
      <c r="CD197" t="str">
        <f ca="1">SUBSTITUTE(CD196,'Formula Name Creation'!$V119,'HB11 Model'!$B119)</f>
        <v>=32*(C9/2605)</v>
      </c>
      <c r="CE197" t="str">
        <f ca="1">SUBSTITUTE(CE196,'Formula Name Creation'!$V119,'HB11 Model'!$B119)</f>
        <v>Parameter</v>
      </c>
      <c r="CF197" t="str">
        <f ca="1">SUBSTITUTE(CF196,'Formula Name Creation'!$V119,'HB11 Model'!$B119)</f>
        <v>Parameter</v>
      </c>
      <c r="CG197" t="str">
        <f ca="1">SUBSTITUTE(CG196,'Formula Name Creation'!$V119,'HB11 Model'!$B119)</f>
        <v>=(C85*C86*C83)/10^6</v>
      </c>
      <c r="CH197" t="str">
        <f ca="1">SUBSTITUTE(CH196,'Formula Name Creation'!$V119,'HB11 Model'!$B119)</f>
        <v>=C9*10^6/C81/C82</v>
      </c>
      <c r="CI197" t="str">
        <f ca="1">SUBSTITUTE(CI196,'Formula Name Creation'!$V119,'HB11 Model'!$B119)</f>
        <v>Parameter</v>
      </c>
      <c r="CJ197" t="str">
        <f ca="1">SUBSTITUTE(CJ196,'Formula Name Creation'!$V119,'HB11 Model'!$B119)</f>
        <v>Parameter</v>
      </c>
      <c r="CK197" t="str">
        <f ca="1">SUBSTITUTE(CK196,'Formula Name Creation'!$V119,'HB11 Model'!$B119)</f>
        <v>Parameter</v>
      </c>
      <c r="CL197" t="str">
        <f ca="1">SUBSTITUTE(CL196,'Formula Name Creation'!$V119,'HB11 Model'!$B119)</f>
        <v>Parameter</v>
      </c>
      <c r="CM197" t="str">
        <f ca="1">SUBSTITUTE(CM196,'Formula Name Creation'!$V119,'HB11 Model'!$B119)</f>
        <v>=C91*C92</v>
      </c>
      <c r="CN197" t="str">
        <f ca="1">SUBSTITUTE(CN196,'Formula Name Creation'!$V119,'HB11 Model'!$B119)</f>
        <v>=C93*7.6*7*52.18</v>
      </c>
      <c r="CO197" t="str">
        <f ca="1">SUBSTITUTE(CO196,'Formula Name Creation'!$V119,'HB11 Model'!$B119)</f>
        <v>Parameter</v>
      </c>
      <c r="CP197" t="str">
        <f ca="1">SUBSTITUTE(CP196,'Formula Name Creation'!$V119,'HB11 Model'!$B119)</f>
        <v>Parameter</v>
      </c>
      <c r="CQ197" t="str">
        <f ca="1">SUBSTITUTE(CQ196,'Formula Name Creation'!$V119,'HB11 Model'!$B119)</f>
        <v>Parameter</v>
      </c>
      <c r="CR197" t="str">
        <f ca="1">SUBSTITUTE(CR196,'Formula Name Creation'!$V119,'HB11 Model'!$B119)</f>
        <v>Parameter</v>
      </c>
      <c r="CS197" t="str">
        <f ca="1">SUBSTITUTE(CS196,'Formula Name Creation'!$V119,'HB11 Model'!$B119)</f>
        <v>Parameter</v>
      </c>
      <c r="CT197" t="str">
        <f ca="1">SUBSTITUTE(CT196,'Formula Name Creation'!$V119,'HB11 Model'!$B119)</f>
        <v>Parameter</v>
      </c>
      <c r="CU197" t="str">
        <f ca="1">SUBSTITUTE(CU196,'Formula Name Creation'!$V119,'HB11 Model'!$B119)</f>
        <v>=PI()*C97*(C96^2-(C96-C98)^2)*C99</v>
      </c>
      <c r="CV197" t="str">
        <f ca="1">SUBSTITUTE(CV196,'Formula Name Creation'!$V119,'HB11 Model'!$B119)</f>
        <v>Parameter</v>
      </c>
      <c r="CW197" t="str">
        <f ca="1">SUBSTITUTE(CW196,'Formula Name Creation'!$V119,'HB11 Model'!$B119)</f>
        <v>=(90.69*C101 + C95 + 13.04*C102*112.32)/10^6</v>
      </c>
      <c r="CX197" t="str">
        <f ca="1">SUBSTITUTE(CX196,'Formula Name Creation'!$V119,'HB11 Model'!$B119)</f>
        <v>0</v>
      </c>
      <c r="CY197" t="str">
        <f ca="1">SUBSTITUTE(CY196,'Formula Name Creation'!$V119,'HB11 Model'!$B119)</f>
        <v>0</v>
      </c>
      <c r="CZ197" t="str">
        <f ca="1">SUBSTITUTE(CZ196,'Formula Name Creation'!$V119,'HB11 Model'!$B119)</f>
        <v>0</v>
      </c>
      <c r="DA197" t="str">
        <f ca="1">SUBSTITUTE(DA196,'Formula Name Creation'!$V119,'HB11 Model'!$B119)</f>
        <v>0</v>
      </c>
      <c r="DB197" t="str">
        <f ca="1">SUBSTITUTE(DB196,'Formula Name Creation'!$V119,'HB11 Model'!$B119)</f>
        <v>0</v>
      </c>
      <c r="DC197" t="str">
        <f ca="1">SUBSTITUTE(DC196,'Formula Name Creation'!$V119,'HB11 Model'!$B119)</f>
        <v>0</v>
      </c>
      <c r="DD197" t="str">
        <f ca="1">SUBSTITUTE(DD196,'Formula Name Creation'!$V119,'HB11 Model'!$B119)</f>
        <v>0</v>
      </c>
      <c r="DE197" t="str">
        <f ca="1">SUBSTITUTE(DE196,'Formula Name Creation'!$V119,'HB11 Model'!$B119)</f>
        <v>0</v>
      </c>
      <c r="DF197" t="str">
        <f ca="1">SUBSTITUTE(DF196,'Formula Name Creation'!$V119,'HB11 Model'!$B119)</f>
        <v>0</v>
      </c>
      <c r="DG197" t="str">
        <f ca="1">SUBSTITUTE(DG196,'Formula Name Creation'!$V119,'HB11 Model'!$B119)</f>
        <v>0</v>
      </c>
      <c r="DH197" t="str">
        <f ca="1">SUBSTITUTE(DH196,'Formula Name Creation'!$V119,'HB11 Model'!$B119)</f>
        <v>0</v>
      </c>
      <c r="DI197" t="str">
        <f ca="1">SUBSTITUTE(DI196,'Formula Name Creation'!$V119,'HB11 Model'!$B119)</f>
        <v>0</v>
      </c>
      <c r="DJ197" t="str">
        <f ca="1">SUBSTITUTE(DJ196,'Formula Name Creation'!$V119,'HB11 Model'!$B119)</f>
        <v>0</v>
      </c>
      <c r="DK197" t="str">
        <f ca="1">SUBSTITUTE(DK196,'Formula Name Creation'!$V119,'HB11 Model'!$B119)</f>
        <v>0</v>
      </c>
      <c r="DL197" t="str">
        <f ca="1">SUBSTITUTE(DL196,'Formula Name Creation'!$V119,'HB11 Model'!$B119)</f>
        <v>0</v>
      </c>
      <c r="DM197" t="str">
        <f ca="1">SUBSTITUTE(DM196,'Formula Name Creation'!$V119,'HB11 Model'!$B119)</f>
        <v>0</v>
      </c>
      <c r="DN197" t="str">
        <f ca="1">SUBSTITUTE(DN196,'Formula Name Creation'!$V119,'HB11 Model'!$B119)</f>
        <v>0</v>
      </c>
      <c r="DO197" t="str">
        <f ca="1">SUBSTITUTE(DO196,'Formula Name Creation'!$V119,'HB11 Model'!$B119)</f>
        <v>0</v>
      </c>
      <c r="DP197" t="str">
        <f ca="1">SUBSTITUTE(DP196,'Formula Name Creation'!$V119,'HB11 Model'!$B119)</f>
        <v>0</v>
      </c>
      <c r="DQ197" t="str">
        <f ca="1">SUBSTITUTE(DQ196,'Formula Name Creation'!$V119,'HB11 Model'!$B119)</f>
        <v>0</v>
      </c>
      <c r="DR197" t="str">
        <f ca="1">SUBSTITUTE(DR196,'Formula Name Creation'!$V119,'HB11 Model'!$B119)</f>
        <v>0</v>
      </c>
      <c r="DS197" t="str">
        <f ca="1">SUBSTITUTE(DS196,'Formula Name Creation'!$V119,'HB11 Model'!$B119)</f>
        <v>0</v>
      </c>
      <c r="DT197" t="str">
        <f ca="1">SUBSTITUTE(DT196,'Formula Name Creation'!$V119,'HB11 Model'!$B119)</f>
        <v>0</v>
      </c>
      <c r="DU197" t="str">
        <f ca="1">SUBSTITUTE(DU196,'Formula Name Creation'!$V119,'HB11 Model'!$B119)</f>
        <v>0</v>
      </c>
      <c r="DV197" t="str">
        <f ca="1">SUBSTITUTE(DV196,'Formula Name Creation'!$V119,'HB11 Model'!$B119)</f>
        <v>0</v>
      </c>
      <c r="DW197" t="str">
        <f ca="1">SUBSTITUTE(DW196,'Formula Name Creation'!$V119,'HB11 Model'!$B119)</f>
        <v>0</v>
      </c>
      <c r="DX197" t="str">
        <f ca="1">SUBSTITUTE(DX196,'Formula Name Creation'!$V119,'HB11 Model'!$B119)</f>
        <v>0</v>
      </c>
      <c r="DY197" t="str">
        <f ca="1">SUBSTITUTE(DY196,'Formula Name Creation'!$V119,'HB11 Model'!$B119)</f>
        <v>0</v>
      </c>
      <c r="DZ197" t="str">
        <f ca="1">SUBSTITUTE(DZ196,'Formula Name Creation'!$V119,'HB11 Model'!$B119)</f>
        <v>0</v>
      </c>
      <c r="EA197" t="str">
        <f ca="1">SUBSTITUTE(EA196,'Formula Name Creation'!$V119,'HB11 Model'!$B119)</f>
        <v>0</v>
      </c>
      <c r="EB197" t="str">
        <f ca="1">SUBSTITUTE(EB196,'Formula Name Creation'!$V119,'HB11 Model'!$B119)</f>
        <v>0</v>
      </c>
      <c r="EC197" t="str">
        <f ca="1">SUBSTITUTE(EC196,'Formula Name Creation'!$V119,'HB11 Model'!$B119)</f>
        <v>0</v>
      </c>
      <c r="ED197" t="str">
        <f ca="1">SUBSTITUTE(ED196,'Formula Name Creation'!$V119,'HB11 Model'!$B119)</f>
        <v>0</v>
      </c>
      <c r="EE197" t="str">
        <f ca="1">SUBSTITUTE(EE196,'Formula Name Creation'!$V119,'HB11 Model'!$B119)</f>
        <v>0</v>
      </c>
      <c r="EF197" t="str">
        <f ca="1">SUBSTITUTE(EF196,'Formula Name Creation'!$V119,'HB11 Model'!$B119)</f>
        <v>0</v>
      </c>
      <c r="EG197" t="str">
        <f ca="1">SUBSTITUTE(EG196,'Formula Name Creation'!$V119,'HB11 Model'!$B119)</f>
        <v>0</v>
      </c>
      <c r="EH197" t="str">
        <f ca="1">SUBSTITUTE(EH196,'Formula Name Creation'!$V119,'HB11 Model'!$B119)</f>
        <v>0</v>
      </c>
      <c r="EI197" t="str">
        <f ca="1">SUBSTITUTE(EI196,'Formula Name Creation'!$V119,'HB11 Model'!$B119)</f>
        <v>0</v>
      </c>
      <c r="EJ197" t="str">
        <f ca="1">SUBSTITUTE(EJ196,'Formula Name Creation'!$V119,'HB11 Model'!$B119)</f>
        <v>0</v>
      </c>
      <c r="EK197" t="str">
        <f ca="1">SUBSTITUTE(EK196,'Formula Name Creation'!$V119,'HB11 Model'!$B119)</f>
        <v>0</v>
      </c>
      <c r="EL197" t="str">
        <f ca="1">SUBSTITUTE(EL196,'Formula Name Creation'!$V119,'HB11 Model'!$B119)</f>
        <v>0</v>
      </c>
      <c r="EM197" t="str">
        <f ca="1">SUBSTITUTE(EM196,'Formula Name Creation'!$V119,'HB11 Model'!$B119)</f>
        <v>0</v>
      </c>
      <c r="EN197" t="str">
        <f ca="1">SUBSTITUTE(EN196,'Formula Name Creation'!$V119,'HB11 Model'!$B119)</f>
        <v>0</v>
      </c>
      <c r="EO197" t="str">
        <f ca="1">SUBSTITUTE(EO196,'Formula Name Creation'!$V119,'HB11 Model'!$B119)</f>
        <v>0</v>
      </c>
      <c r="EP197" t="str">
        <f ca="1">SUBSTITUTE(EP196,'Formula Name Creation'!$V119,'HB11 Model'!$B119)</f>
        <v>0</v>
      </c>
      <c r="EQ197" t="str">
        <f ca="1">SUBSTITUTE(EQ196,'Formula Name Creation'!$V119,'HB11 Model'!$B119)</f>
        <v>0</v>
      </c>
      <c r="ER197" t="str">
        <f ca="1">SUBSTITUTE(ER196,'Formula Name Creation'!$V119,'HB11 Model'!$B119)</f>
        <v>0</v>
      </c>
      <c r="ES197" t="str">
        <f ca="1">SUBSTITUTE(ES196,'Formula Name Creation'!$V119,'HB11 Model'!$B119)</f>
        <v>0</v>
      </c>
      <c r="ET197" t="str">
        <f ca="1">SUBSTITUTE(ET196,'Formula Name Creation'!$V119,'HB11 Model'!$B119)</f>
        <v>0</v>
      </c>
      <c r="EU197">
        <v>117</v>
      </c>
    </row>
    <row r="198" spans="1:151" x14ac:dyDescent="0.25">
      <c r="A198" t="str">
        <f ca="1">SUBSTITUTE(A197,'Formula Name Creation'!$V118,'HB11 Model'!$B118)</f>
        <v>Parameter</v>
      </c>
      <c r="B198" t="str">
        <f ca="1">SUBSTITUTE(B197,'Formula Name Creation'!$V118,'HB11 Model'!$B118)</f>
        <v>Parameter</v>
      </c>
      <c r="C198" t="str">
        <f ca="1">SUBSTITUTE(C197,'Formula Name Creation'!$V118,'HB11 Model'!$B118)</f>
        <v>=(1400*C22*1000)/10^6</v>
      </c>
      <c r="D198" t="str">
        <f ca="1">SUBSTITUTE(D197,'Formula Name Creation'!$V118,'HB11 Model'!$B118)</f>
        <v>Parameter</v>
      </c>
      <c r="E198" t="str">
        <f ca="1">SUBSTITUTE(E197,'Formula Name Creation'!$V118,'HB11 Model'!$B118)</f>
        <v>=C3*C4</v>
      </c>
      <c r="F198" t="str">
        <f ca="1">SUBSTITUTE(F197,'Formula Name Creation'!$V118,'HB11 Model'!$B118)</f>
        <v>=C7/(C6)</v>
      </c>
      <c r="G198" t="str">
        <f ca="1">SUBSTITUTE(G197,'Formula Name Creation'!$V118,'HB11 Model'!$B118)</f>
        <v>=IF(C36=0,C7*C10,C7*C10*C13)</v>
      </c>
      <c r="H198" t="str">
        <f ca="1">SUBSTITUTE(H197,'Formula Name Creation'!$V118,'HB11 Model'!$B118)</f>
        <v>Parameter</v>
      </c>
      <c r="I198" t="str">
        <f ca="1">SUBSTITUTE(I197,'Formula Name Creation'!$V118,'HB11 Model'!$B118)</f>
        <v>Parameter</v>
      </c>
      <c r="J198" t="str">
        <f ca="1">SUBSTITUTE(J197,'Formula Name Creation'!$V118,'HB11 Model'!$B118)</f>
        <v>Parameter</v>
      </c>
      <c r="K198" t="str">
        <f ca="1">SUBSTITUTE(K197,'Formula Name Creation'!$V118,'HB11 Model'!$B118)</f>
        <v>Parameter</v>
      </c>
      <c r="L198" t="str">
        <f ca="1">SUBSTITUTE(L197,'Formula Name Creation'!$V118,'HB11 Model'!$B118)</f>
        <v>Parameter</v>
      </c>
      <c r="M198" t="str">
        <f ca="1">SUBSTITUTE(M197,'Formula Name Creation'!$V118,'HB11 Model'!$B118)</f>
        <v>=C16/C8</v>
      </c>
      <c r="N198" t="str">
        <f ca="1">SUBSTITUTE(N197,'Formula Name Creation'!$V118,'HB11 Model'!$B118)</f>
        <v>=C9*C17</v>
      </c>
      <c r="O198" t="str">
        <f ca="1">SUBSTITUTE(O197,'Formula Name Creation'!$V118,'HB11 Model'!$B118)</f>
        <v>Parameter</v>
      </c>
      <c r="P198" t="str">
        <f ca="1">SUBSTITUTE(P197,'Formula Name Creation'!$V118,'HB11 Model'!$B118)</f>
        <v>Parameter</v>
      </c>
      <c r="Q198" t="str">
        <f ca="1">SUBSTITUTE(Q197,'Formula Name Creation'!$V118,'HB11 Model'!$B118)</f>
        <v>Parameter</v>
      </c>
      <c r="R198" t="str">
        <f ca="1">SUBSTITUTE(R197,'Formula Name Creation'!$V118,'HB11 Model'!$B118)</f>
        <v>=C8+C84+C100</v>
      </c>
      <c r="S198" t="str">
        <f ca="1">SUBSTITUTE(S197,'Formula Name Creation'!$V118,'HB11 Model'!$B118)</f>
        <v>=C20*C19</v>
      </c>
      <c r="T198" t="str">
        <f ca="1">SUBSTITUTE(T197,'Formula Name Creation'!$V118,'HB11 Model'!$B118)</f>
        <v>=C16-C20</v>
      </c>
      <c r="U198" t="str">
        <f ca="1">SUBSTITUTE(U197,'Formula Name Creation'!$V118,'HB11 Model'!$B118)</f>
        <v>=365*24*C14</v>
      </c>
      <c r="V198" t="str">
        <f ca="1">SUBSTITUTE(V197,'Formula Name Creation'!$V118,'HB11 Model'!$B118)</f>
        <v>=C22*C23</v>
      </c>
      <c r="W198" t="str">
        <f ca="1">SUBSTITUTE(W197,'Formula Name Creation'!$V118,'HB11 Model'!$B118)</f>
        <v>=C26/(1-C27)</v>
      </c>
      <c r="X198" t="str">
        <f ca="1">SUBSTITUTE(X197,'Formula Name Creation'!$V118,'HB11 Model'!$B118)</f>
        <v>=C4*C14*365*24*3600</v>
      </c>
      <c r="Y198" t="str">
        <f ca="1">SUBSTITUTE(Y197,'Formula Name Creation'!$V118,'HB11 Model'!$B118)</f>
        <v>Parameter</v>
      </c>
      <c r="Z198" t="str">
        <f ca="1">SUBSTITUTE(Z197,'Formula Name Creation'!$V118,'HB11 Model'!$B118)</f>
        <v>=C29+C37+C40+C48</v>
      </c>
      <c r="AA198" t="str">
        <f ca="1">SUBSTITUTE(AA197,'Formula Name Creation'!$V118,'HB11 Model'!$B118)</f>
        <v>=C30*(C33*C34)/(1000)+C35</v>
      </c>
      <c r="AB198" t="str">
        <f ca="1">SUBSTITUTE(AB197,'Formula Name Creation'!$V118,'HB11 Model'!$B118)</f>
        <v>Parameter</v>
      </c>
      <c r="AC198" t="str">
        <f ca="1">SUBSTITUTE(AC197,'Formula Name Creation'!$V118,'HB11 Model'!$B118)</f>
        <v>Parameter</v>
      </c>
      <c r="AD198" t="str">
        <f ca="1">SUBSTITUTE(AD197,'Formula Name Creation'!$V118,'HB11 Model'!$B118)</f>
        <v>Parameter</v>
      </c>
      <c r="AE198" t="str">
        <f ca="1">SUBSTITUTE(AE197,'Formula Name Creation'!$V118,'HB11 Model'!$B118)</f>
        <v>Parameter</v>
      </c>
      <c r="AF198" t="str">
        <f ca="1">SUBSTITUTE(AF197,'Formula Name Creation'!$V118,'HB11 Model'!$B118)</f>
        <v>Parameter</v>
      </c>
      <c r="AG198" t="str">
        <f ca="1">SUBSTITUTE(AG197,'Formula Name Creation'!$V118,'HB11 Model'!$B118)</f>
        <v>Parameter</v>
      </c>
      <c r="AH198" t="str">
        <f ca="1">SUBSTITUTE(AH197,'Formula Name Creation'!$V118,'HB11 Model'!$B118)</f>
        <v>Parameter</v>
      </c>
      <c r="AI198" t="str">
        <f ca="1">SUBSTITUTE(AI197,'Formula Name Creation'!$V118,'HB11 Model'!$B118)</f>
        <v>=C36*(C38)</v>
      </c>
      <c r="AJ198" t="str">
        <f ca="1">SUBSTITUTE(AJ197,'Formula Name Creation'!$V118,'HB11 Model'!$B118)</f>
        <v>Parameter</v>
      </c>
      <c r="AK198" t="str">
        <f ca="1">SUBSTITUTE(AK197,'Formula Name Creation'!$V118,'HB11 Model'!$B118)</f>
        <v>Parameter</v>
      </c>
      <c r="AL198" t="str">
        <f ca="1">SUBSTITUTE(AL197,'Formula Name Creation'!$V118,'HB11 Model'!$B118)</f>
        <v>=C39*(C41+C42)</v>
      </c>
      <c r="AM198" t="str">
        <f ca="1">SUBSTITUTE(AM197,'Formula Name Creation'!$V118,'HB11 Model'!$B118)</f>
        <v>=0.04+(C31*C32)/(1000)</v>
      </c>
      <c r="AN198" t="str">
        <f ca="1">SUBSTITUTE(AN197,'Formula Name Creation'!$V118,'HB11 Model'!$B118)</f>
        <v>Parameter</v>
      </c>
      <c r="AO198" t="str">
        <f ca="1">SUBSTITUTE(AO197,'Formula Name Creation'!$V118,'HB11 Model'!$B118)</f>
        <v>Parameter</v>
      </c>
      <c r="AP198" t="str">
        <f ca="1">SUBSTITUTE(AP197,'Formula Name Creation'!$V118,'HB11 Model'!$B118)</f>
        <v>Parameter</v>
      </c>
      <c r="AQ198" t="str">
        <f ca="1">SUBSTITUTE(AQ197,'Formula Name Creation'!$V118,'HB11 Model'!$B118)</f>
        <v>Parameter</v>
      </c>
      <c r="AR198" t="e">
        <f ca="1">SUBSTITUTE(AR197,'Formula Name Creation'!$V118,'HB11 Model'!$B118)</f>
        <v>#N/A</v>
      </c>
      <c r="AS198" t="str">
        <f ca="1">SUBSTITUTE(AS197,'Formula Name Creation'!$V118,'HB11 Model'!$B118)</f>
        <v>=C45+C25*(C28)</v>
      </c>
      <c r="AT198" t="str">
        <f ca="1">SUBSTITUTE(AT197,'Formula Name Creation'!$V118,'HB11 Model'!$B118)</f>
        <v>Parameter</v>
      </c>
      <c r="AU198" t="str">
        <f ca="1">SUBSTITUTE(AU197,'Formula Name Creation'!$V118,'HB11 Model'!$B118)</f>
        <v>Parameter</v>
      </c>
      <c r="AV198" t="str">
        <f ca="1">SUBSTITUTE(AV197,'Formula Name Creation'!$V118,'HB11 Model'!$B118)</f>
        <v>Parameter</v>
      </c>
      <c r="AW198" t="str">
        <f ca="1">SUBSTITUTE(AW197,'Formula Name Creation'!$V118,'HB11 Model'!$B118)</f>
        <v>Parameter</v>
      </c>
      <c r="AX198" t="str">
        <f ca="1">SUBSTITUTE(AX197,'Formula Name Creation'!$V118,'HB11 Model'!$B118)</f>
        <v>Parameter</v>
      </c>
      <c r="AY198" t="str">
        <f ca="1">SUBSTITUTE(AY197,'Formula Name Creation'!$V118,'HB11 Model'!$B118)</f>
        <v>Parameter</v>
      </c>
      <c r="AZ198" t="str">
        <f ca="1">SUBSTITUTE(AZ197,'Formula Name Creation'!$V118,'HB11 Model'!$B118)</f>
        <v>Parameter</v>
      </c>
      <c r="BA198" t="str">
        <f ca="1">SUBSTITUTE(BA197,'Formula Name Creation'!$V118,'HB11 Model'!$B118)</f>
        <v>=(C54+C53)/10^6</v>
      </c>
      <c r="BB198" t="str">
        <f ca="1">SUBSTITUTE(BB197,'Formula Name Creation'!$V118,'HB11 Model'!$B118)</f>
        <v>=C4*((C14*24)*3600)*C51</v>
      </c>
      <c r="BC198" t="str">
        <f ca="1">SUBSTITUTE(BC197,'Formula Name Creation'!$V118,'HB11 Model'!$B118)</f>
        <v>Parameter</v>
      </c>
      <c r="BD198" t="str">
        <f ca="1">SUBSTITUTE(BD197,'Formula Name Creation'!$V118,'HB11 Model'!$B118)</f>
        <v>Parameter</v>
      </c>
      <c r="BE198" t="str">
        <f ca="1">SUBSTITUTE(BE197,'Formula Name Creation'!$V118,'HB11 Model'!$B118)</f>
        <v>Parameter</v>
      </c>
      <c r="BF198" t="str">
        <f ca="1">SUBSTITUTE(BF197,'Formula Name Creation'!$V118,'HB11 Model'!$B118)</f>
        <v>Parameter</v>
      </c>
      <c r="BG198" t="str">
        <f ca="1">SUBSTITUTE(BG197,'Formula Name Creation'!$V118,'HB11 Model'!$B118)</f>
        <v>=ROUNDDOWN(C60/C64,0)*C58+C57*C3*C4*ROUNDDOWN(C60/C66,0)+C59+C87*10^6*ROUNDDOWN(C60/C65,0)+C63*C60</v>
      </c>
      <c r="BH198" t="str">
        <f ca="1">SUBSTITUTE(BH197,'Formula Name Creation'!$V118,'HB11 Model'!$B118)</f>
        <v>Parameter</v>
      </c>
      <c r="BI198" t="str">
        <f ca="1">SUBSTITUTE(BI197,'Formula Name Creation'!$V118,'HB11 Model'!$B118)</f>
        <v>=C62*1000*C24</v>
      </c>
      <c r="BJ198" t="str">
        <f ca="1">SUBSTITUTE(BJ197,'Formula Name Creation'!$V118,'HB11 Model'!$B118)</f>
        <v>Parameter</v>
      </c>
      <c r="BK198" t="str">
        <f ca="1">SUBSTITUTE(BK197,'Formula Name Creation'!$V118,'HB11 Model'!$B118)</f>
        <v>Parameter</v>
      </c>
      <c r="BL198" t="str">
        <f ca="1">SUBSTITUTE(BL197,'Formula Name Creation'!$V118,'HB11 Model'!$B118)</f>
        <v>Parameter</v>
      </c>
      <c r="BM198" t="str">
        <f ca="1">SUBSTITUTE(BM197,'Formula Name Creation'!$V118,'HB11 Model'!$B118)</f>
        <v>Parameter</v>
      </c>
      <c r="BN198" t="str">
        <f ca="1">SUBSTITUTE(BN197,'Formula Name Creation'!$V118,'HB11 Model'!$B118)</f>
        <v>Parameter</v>
      </c>
      <c r="BO198" t="str">
        <f ca="1">SUBSTITUTE(BO197,'Formula Name Creation'!$V118,'HB11 Model'!$B118)</f>
        <v>Parameter</v>
      </c>
      <c r="BP198" t="str">
        <f ca="1">SUBSTITUTE(BP197,'Formula Name Creation'!$V118,'HB11 Model'!$B118)</f>
        <v>Parameter</v>
      </c>
      <c r="BQ198" t="str">
        <f ca="1">SUBSTITUTE(BQ197,'Formula Name Creation'!$V118,'HB11 Model'!$B118)</f>
        <v>Parameter</v>
      </c>
      <c r="BR198" t="str">
        <f ca="1">SUBSTITUTE(BR197,'Formula Name Creation'!$V118,'HB11 Model'!$B118)</f>
        <v>Parameter</v>
      </c>
      <c r="BS198" t="str">
        <f ca="1">SUBSTITUTE(BS197,'Formula Name Creation'!$V118,'HB11 Model'!$B118)</f>
        <v>Parameter</v>
      </c>
      <c r="BT198" t="str">
        <f ca="1">SUBSTITUTE(BT197,'Formula Name Creation'!$V118,'HB11 Model'!$B118)</f>
        <v>Parameter</v>
      </c>
      <c r="BU198" t="str">
        <f ca="1">SUBSTITUTE(BU197,'Formula Name Creation'!$V118,'HB11 Model'!$B118)</f>
        <v>=(C67+C68+C69+C70+C71+C72+C74+C73)</v>
      </c>
      <c r="BV198" t="str">
        <f ca="1">SUBSTITUTE(BV197,'Formula Name Creation'!$V118,'HB11 Model'!$B118)</f>
        <v>Parameter</v>
      </c>
      <c r="BW198" t="str">
        <f ca="1">SUBSTITUTE(BW197,'Formula Name Creation'!$V118,'HB11 Model'!$B118)</f>
        <v>Parameter</v>
      </c>
      <c r="BX198" t="str">
        <f ca="1">SUBSTITUTE(BX197,'Formula Name Creation'!$V118,'HB11 Model'!$B118)</f>
        <v>=C77+C75</v>
      </c>
      <c r="BY198" t="str">
        <f ca="1">SUBSTITUTE(BY197,'Formula Name Creation'!$V118,'HB11 Model'!$B118)</f>
        <v>Parameter</v>
      </c>
      <c r="BZ198" t="str">
        <f ca="1">SUBSTITUTE(BZ197,'Formula Name Creation'!$V118,'HB11 Model'!$B118)</f>
        <v>=C79*C75</v>
      </c>
      <c r="CA198" t="str">
        <f ca="1">SUBSTITUTE(CA197,'Formula Name Creation'!$V118,'HB11 Model'!$B118)</f>
        <v>Parameter</v>
      </c>
      <c r="CB198" t="str">
        <f ca="1">SUBSTITUTE(CB197,'Formula Name Creation'!$V118,'HB11 Model'!$B118)</f>
        <v>Parameter</v>
      </c>
      <c r="CC198" t="str">
        <f ca="1">SUBSTITUTE(CC197,'Formula Name Creation'!$V118,'HB11 Model'!$B118)</f>
        <v>Parameter</v>
      </c>
      <c r="CD198" t="str">
        <f ca="1">SUBSTITUTE(CD197,'Formula Name Creation'!$V118,'HB11 Model'!$B118)</f>
        <v>=32*(C9/2605)</v>
      </c>
      <c r="CE198" t="str">
        <f ca="1">SUBSTITUTE(CE197,'Formula Name Creation'!$V118,'HB11 Model'!$B118)</f>
        <v>Parameter</v>
      </c>
      <c r="CF198" t="str">
        <f ca="1">SUBSTITUTE(CF197,'Formula Name Creation'!$V118,'HB11 Model'!$B118)</f>
        <v>Parameter</v>
      </c>
      <c r="CG198" t="str">
        <f ca="1">SUBSTITUTE(CG197,'Formula Name Creation'!$V118,'HB11 Model'!$B118)</f>
        <v>=(C85*C86*C83)/10^6</v>
      </c>
      <c r="CH198" t="str">
        <f ca="1">SUBSTITUTE(CH197,'Formula Name Creation'!$V118,'HB11 Model'!$B118)</f>
        <v>=C9*10^6/C81/C82</v>
      </c>
      <c r="CI198" t="str">
        <f ca="1">SUBSTITUTE(CI197,'Formula Name Creation'!$V118,'HB11 Model'!$B118)</f>
        <v>Parameter</v>
      </c>
      <c r="CJ198" t="str">
        <f ca="1">SUBSTITUTE(CJ197,'Formula Name Creation'!$V118,'HB11 Model'!$B118)</f>
        <v>Parameter</v>
      </c>
      <c r="CK198" t="str">
        <f ca="1">SUBSTITUTE(CK197,'Formula Name Creation'!$V118,'HB11 Model'!$B118)</f>
        <v>Parameter</v>
      </c>
      <c r="CL198" t="str">
        <f ca="1">SUBSTITUTE(CL197,'Formula Name Creation'!$V118,'HB11 Model'!$B118)</f>
        <v>Parameter</v>
      </c>
      <c r="CM198" t="str">
        <f ca="1">SUBSTITUTE(CM197,'Formula Name Creation'!$V118,'HB11 Model'!$B118)</f>
        <v>=C91*C92</v>
      </c>
      <c r="CN198" t="str">
        <f ca="1">SUBSTITUTE(CN197,'Formula Name Creation'!$V118,'HB11 Model'!$B118)</f>
        <v>=C93*7.6*7*52.18</v>
      </c>
      <c r="CO198" t="str">
        <f ca="1">SUBSTITUTE(CO197,'Formula Name Creation'!$V118,'HB11 Model'!$B118)</f>
        <v>Parameter</v>
      </c>
      <c r="CP198" t="str">
        <f ca="1">SUBSTITUTE(CP197,'Formula Name Creation'!$V118,'HB11 Model'!$B118)</f>
        <v>Parameter</v>
      </c>
      <c r="CQ198" t="str">
        <f ca="1">SUBSTITUTE(CQ197,'Formula Name Creation'!$V118,'HB11 Model'!$B118)</f>
        <v>Parameter</v>
      </c>
      <c r="CR198" t="str">
        <f ca="1">SUBSTITUTE(CR197,'Formula Name Creation'!$V118,'HB11 Model'!$B118)</f>
        <v>Parameter</v>
      </c>
      <c r="CS198" t="str">
        <f ca="1">SUBSTITUTE(CS197,'Formula Name Creation'!$V118,'HB11 Model'!$B118)</f>
        <v>Parameter</v>
      </c>
      <c r="CT198" t="str">
        <f ca="1">SUBSTITUTE(CT197,'Formula Name Creation'!$V118,'HB11 Model'!$B118)</f>
        <v>Parameter</v>
      </c>
      <c r="CU198" t="str">
        <f ca="1">SUBSTITUTE(CU197,'Formula Name Creation'!$V118,'HB11 Model'!$B118)</f>
        <v>=PI()*C97*(C96^2-(C96-C98)^2)*C99</v>
      </c>
      <c r="CV198" t="str">
        <f ca="1">SUBSTITUTE(CV197,'Formula Name Creation'!$V118,'HB11 Model'!$B118)</f>
        <v>Parameter</v>
      </c>
      <c r="CW198" t="str">
        <f ca="1">SUBSTITUTE(CW197,'Formula Name Creation'!$V118,'HB11 Model'!$B118)</f>
        <v>=(90.69*C101 + C95 + 13.04*C102*112.32)/10^6</v>
      </c>
      <c r="CX198" t="str">
        <f ca="1">SUBSTITUTE(CX197,'Formula Name Creation'!$V118,'HB11 Model'!$B118)</f>
        <v>0</v>
      </c>
      <c r="CY198" t="str">
        <f ca="1">SUBSTITUTE(CY197,'Formula Name Creation'!$V118,'HB11 Model'!$B118)</f>
        <v>0</v>
      </c>
      <c r="CZ198" t="str">
        <f ca="1">SUBSTITUTE(CZ197,'Formula Name Creation'!$V118,'HB11 Model'!$B118)</f>
        <v>0</v>
      </c>
      <c r="DA198" t="str">
        <f ca="1">SUBSTITUTE(DA197,'Formula Name Creation'!$V118,'HB11 Model'!$B118)</f>
        <v>0</v>
      </c>
      <c r="DB198" t="str">
        <f ca="1">SUBSTITUTE(DB197,'Formula Name Creation'!$V118,'HB11 Model'!$B118)</f>
        <v>0</v>
      </c>
      <c r="DC198" t="str">
        <f ca="1">SUBSTITUTE(DC197,'Formula Name Creation'!$V118,'HB11 Model'!$B118)</f>
        <v>0</v>
      </c>
      <c r="DD198" t="str">
        <f ca="1">SUBSTITUTE(DD197,'Formula Name Creation'!$V118,'HB11 Model'!$B118)</f>
        <v>0</v>
      </c>
      <c r="DE198" t="str">
        <f ca="1">SUBSTITUTE(DE197,'Formula Name Creation'!$V118,'HB11 Model'!$B118)</f>
        <v>0</v>
      </c>
      <c r="DF198" t="str">
        <f ca="1">SUBSTITUTE(DF197,'Formula Name Creation'!$V118,'HB11 Model'!$B118)</f>
        <v>0</v>
      </c>
      <c r="DG198" t="str">
        <f ca="1">SUBSTITUTE(DG197,'Formula Name Creation'!$V118,'HB11 Model'!$B118)</f>
        <v>0</v>
      </c>
      <c r="DH198" t="str">
        <f ca="1">SUBSTITUTE(DH197,'Formula Name Creation'!$V118,'HB11 Model'!$B118)</f>
        <v>0</v>
      </c>
      <c r="DI198" t="str">
        <f ca="1">SUBSTITUTE(DI197,'Formula Name Creation'!$V118,'HB11 Model'!$B118)</f>
        <v>0</v>
      </c>
      <c r="DJ198" t="str">
        <f ca="1">SUBSTITUTE(DJ197,'Formula Name Creation'!$V118,'HB11 Model'!$B118)</f>
        <v>0</v>
      </c>
      <c r="DK198" t="str">
        <f ca="1">SUBSTITUTE(DK197,'Formula Name Creation'!$V118,'HB11 Model'!$B118)</f>
        <v>0</v>
      </c>
      <c r="DL198" t="str">
        <f ca="1">SUBSTITUTE(DL197,'Formula Name Creation'!$V118,'HB11 Model'!$B118)</f>
        <v>0</v>
      </c>
      <c r="DM198" t="str">
        <f ca="1">SUBSTITUTE(DM197,'Formula Name Creation'!$V118,'HB11 Model'!$B118)</f>
        <v>0</v>
      </c>
      <c r="DN198" t="str">
        <f ca="1">SUBSTITUTE(DN197,'Formula Name Creation'!$V118,'HB11 Model'!$B118)</f>
        <v>0</v>
      </c>
      <c r="DO198" t="str">
        <f ca="1">SUBSTITUTE(DO197,'Formula Name Creation'!$V118,'HB11 Model'!$B118)</f>
        <v>0</v>
      </c>
      <c r="DP198" t="str">
        <f ca="1">SUBSTITUTE(DP197,'Formula Name Creation'!$V118,'HB11 Model'!$B118)</f>
        <v>0</v>
      </c>
      <c r="DQ198" t="str">
        <f ca="1">SUBSTITUTE(DQ197,'Formula Name Creation'!$V118,'HB11 Model'!$B118)</f>
        <v>0</v>
      </c>
      <c r="DR198" t="str">
        <f ca="1">SUBSTITUTE(DR197,'Formula Name Creation'!$V118,'HB11 Model'!$B118)</f>
        <v>0</v>
      </c>
      <c r="DS198" t="str">
        <f ca="1">SUBSTITUTE(DS197,'Formula Name Creation'!$V118,'HB11 Model'!$B118)</f>
        <v>0</v>
      </c>
      <c r="DT198" t="str">
        <f ca="1">SUBSTITUTE(DT197,'Formula Name Creation'!$V118,'HB11 Model'!$B118)</f>
        <v>0</v>
      </c>
      <c r="DU198" t="str">
        <f ca="1">SUBSTITUTE(DU197,'Formula Name Creation'!$V118,'HB11 Model'!$B118)</f>
        <v>0</v>
      </c>
      <c r="DV198" t="str">
        <f ca="1">SUBSTITUTE(DV197,'Formula Name Creation'!$V118,'HB11 Model'!$B118)</f>
        <v>0</v>
      </c>
      <c r="DW198" t="str">
        <f ca="1">SUBSTITUTE(DW197,'Formula Name Creation'!$V118,'HB11 Model'!$B118)</f>
        <v>0</v>
      </c>
      <c r="DX198" t="str">
        <f ca="1">SUBSTITUTE(DX197,'Formula Name Creation'!$V118,'HB11 Model'!$B118)</f>
        <v>0</v>
      </c>
      <c r="DY198" t="str">
        <f ca="1">SUBSTITUTE(DY197,'Formula Name Creation'!$V118,'HB11 Model'!$B118)</f>
        <v>0</v>
      </c>
      <c r="DZ198" t="str">
        <f ca="1">SUBSTITUTE(DZ197,'Formula Name Creation'!$V118,'HB11 Model'!$B118)</f>
        <v>0</v>
      </c>
      <c r="EA198" t="str">
        <f ca="1">SUBSTITUTE(EA197,'Formula Name Creation'!$V118,'HB11 Model'!$B118)</f>
        <v>0</v>
      </c>
      <c r="EB198" t="str">
        <f ca="1">SUBSTITUTE(EB197,'Formula Name Creation'!$V118,'HB11 Model'!$B118)</f>
        <v>0</v>
      </c>
      <c r="EC198" t="str">
        <f ca="1">SUBSTITUTE(EC197,'Formula Name Creation'!$V118,'HB11 Model'!$B118)</f>
        <v>0</v>
      </c>
      <c r="ED198" t="str">
        <f ca="1">SUBSTITUTE(ED197,'Formula Name Creation'!$V118,'HB11 Model'!$B118)</f>
        <v>0</v>
      </c>
      <c r="EE198" t="str">
        <f ca="1">SUBSTITUTE(EE197,'Formula Name Creation'!$V118,'HB11 Model'!$B118)</f>
        <v>0</v>
      </c>
      <c r="EF198" t="str">
        <f ca="1">SUBSTITUTE(EF197,'Formula Name Creation'!$V118,'HB11 Model'!$B118)</f>
        <v>0</v>
      </c>
      <c r="EG198" t="str">
        <f ca="1">SUBSTITUTE(EG197,'Formula Name Creation'!$V118,'HB11 Model'!$B118)</f>
        <v>0</v>
      </c>
      <c r="EH198" t="str">
        <f ca="1">SUBSTITUTE(EH197,'Formula Name Creation'!$V118,'HB11 Model'!$B118)</f>
        <v>0</v>
      </c>
      <c r="EI198" t="str">
        <f ca="1">SUBSTITUTE(EI197,'Formula Name Creation'!$V118,'HB11 Model'!$B118)</f>
        <v>0</v>
      </c>
      <c r="EJ198" t="str">
        <f ca="1">SUBSTITUTE(EJ197,'Formula Name Creation'!$V118,'HB11 Model'!$B118)</f>
        <v>0</v>
      </c>
      <c r="EK198" t="str">
        <f ca="1">SUBSTITUTE(EK197,'Formula Name Creation'!$V118,'HB11 Model'!$B118)</f>
        <v>0</v>
      </c>
      <c r="EL198" t="str">
        <f ca="1">SUBSTITUTE(EL197,'Formula Name Creation'!$V118,'HB11 Model'!$B118)</f>
        <v>0</v>
      </c>
      <c r="EM198" t="str">
        <f ca="1">SUBSTITUTE(EM197,'Formula Name Creation'!$V118,'HB11 Model'!$B118)</f>
        <v>0</v>
      </c>
      <c r="EN198" t="str">
        <f ca="1">SUBSTITUTE(EN197,'Formula Name Creation'!$V118,'HB11 Model'!$B118)</f>
        <v>0</v>
      </c>
      <c r="EO198" t="str">
        <f ca="1">SUBSTITUTE(EO197,'Formula Name Creation'!$V118,'HB11 Model'!$B118)</f>
        <v>0</v>
      </c>
      <c r="EP198" t="str">
        <f ca="1">SUBSTITUTE(EP197,'Formula Name Creation'!$V118,'HB11 Model'!$B118)</f>
        <v>0</v>
      </c>
      <c r="EQ198" t="str">
        <f ca="1">SUBSTITUTE(EQ197,'Formula Name Creation'!$V118,'HB11 Model'!$B118)</f>
        <v>0</v>
      </c>
      <c r="ER198" t="str">
        <f ca="1">SUBSTITUTE(ER197,'Formula Name Creation'!$V118,'HB11 Model'!$B118)</f>
        <v>0</v>
      </c>
      <c r="ES198" t="str">
        <f ca="1">SUBSTITUTE(ES197,'Formula Name Creation'!$V118,'HB11 Model'!$B118)</f>
        <v>0</v>
      </c>
      <c r="ET198" t="str">
        <f ca="1">SUBSTITUTE(ET197,'Formula Name Creation'!$V118,'HB11 Model'!$B118)</f>
        <v>0</v>
      </c>
      <c r="EU198">
        <v>116</v>
      </c>
    </row>
    <row r="199" spans="1:151" x14ac:dyDescent="0.25">
      <c r="A199" t="str">
        <f ca="1">SUBSTITUTE(A198,'Formula Name Creation'!$V117,'HB11 Model'!$B117)</f>
        <v>Parameter</v>
      </c>
      <c r="B199" t="str">
        <f ca="1">SUBSTITUTE(B198,'Formula Name Creation'!$V117,'HB11 Model'!$B117)</f>
        <v>Parameter</v>
      </c>
      <c r="C199" t="str">
        <f ca="1">SUBSTITUTE(C198,'Formula Name Creation'!$V117,'HB11 Model'!$B117)</f>
        <v>=(1400*C22*1000)/10^6</v>
      </c>
      <c r="D199" t="str">
        <f ca="1">SUBSTITUTE(D198,'Formula Name Creation'!$V117,'HB11 Model'!$B117)</f>
        <v>Parameter</v>
      </c>
      <c r="E199" t="str">
        <f ca="1">SUBSTITUTE(E198,'Formula Name Creation'!$V117,'HB11 Model'!$B117)</f>
        <v>=C3*C4</v>
      </c>
      <c r="F199" t="str">
        <f ca="1">SUBSTITUTE(F198,'Formula Name Creation'!$V117,'HB11 Model'!$B117)</f>
        <v>=C7/(C6)</v>
      </c>
      <c r="G199" t="str">
        <f ca="1">SUBSTITUTE(G198,'Formula Name Creation'!$V117,'HB11 Model'!$B117)</f>
        <v>=IF(C36=0,C7*C10,C7*C10*C13)</v>
      </c>
      <c r="H199" t="str">
        <f ca="1">SUBSTITUTE(H198,'Formula Name Creation'!$V117,'HB11 Model'!$B117)</f>
        <v>Parameter</v>
      </c>
      <c r="I199" t="str">
        <f ca="1">SUBSTITUTE(I198,'Formula Name Creation'!$V117,'HB11 Model'!$B117)</f>
        <v>Parameter</v>
      </c>
      <c r="J199" t="str">
        <f ca="1">SUBSTITUTE(J198,'Formula Name Creation'!$V117,'HB11 Model'!$B117)</f>
        <v>Parameter</v>
      </c>
      <c r="K199" t="str">
        <f ca="1">SUBSTITUTE(K198,'Formula Name Creation'!$V117,'HB11 Model'!$B117)</f>
        <v>Parameter</v>
      </c>
      <c r="L199" t="str">
        <f ca="1">SUBSTITUTE(L198,'Formula Name Creation'!$V117,'HB11 Model'!$B117)</f>
        <v>Parameter</v>
      </c>
      <c r="M199" t="str">
        <f ca="1">SUBSTITUTE(M198,'Formula Name Creation'!$V117,'HB11 Model'!$B117)</f>
        <v>=C16/C8</v>
      </c>
      <c r="N199" t="str">
        <f ca="1">SUBSTITUTE(N198,'Formula Name Creation'!$V117,'HB11 Model'!$B117)</f>
        <v>=C9*C17</v>
      </c>
      <c r="O199" t="str">
        <f ca="1">SUBSTITUTE(O198,'Formula Name Creation'!$V117,'HB11 Model'!$B117)</f>
        <v>Parameter</v>
      </c>
      <c r="P199" t="str">
        <f ca="1">SUBSTITUTE(P198,'Formula Name Creation'!$V117,'HB11 Model'!$B117)</f>
        <v>Parameter</v>
      </c>
      <c r="Q199" t="str">
        <f ca="1">SUBSTITUTE(Q198,'Formula Name Creation'!$V117,'HB11 Model'!$B117)</f>
        <v>Parameter</v>
      </c>
      <c r="R199" t="str">
        <f ca="1">SUBSTITUTE(R198,'Formula Name Creation'!$V117,'HB11 Model'!$B117)</f>
        <v>=C8+C84+C100</v>
      </c>
      <c r="S199" t="str">
        <f ca="1">SUBSTITUTE(S198,'Formula Name Creation'!$V117,'HB11 Model'!$B117)</f>
        <v>=C20*C19</v>
      </c>
      <c r="T199" t="str">
        <f ca="1">SUBSTITUTE(T198,'Formula Name Creation'!$V117,'HB11 Model'!$B117)</f>
        <v>=C16-C20</v>
      </c>
      <c r="U199" t="str">
        <f ca="1">SUBSTITUTE(U198,'Formula Name Creation'!$V117,'HB11 Model'!$B117)</f>
        <v>=365*24*C14</v>
      </c>
      <c r="V199" t="str">
        <f ca="1">SUBSTITUTE(V198,'Formula Name Creation'!$V117,'HB11 Model'!$B117)</f>
        <v>=C22*C23</v>
      </c>
      <c r="W199" t="str">
        <f ca="1">SUBSTITUTE(W198,'Formula Name Creation'!$V117,'HB11 Model'!$B117)</f>
        <v>=C26/(1-C27)</v>
      </c>
      <c r="X199" t="str">
        <f ca="1">SUBSTITUTE(X198,'Formula Name Creation'!$V117,'HB11 Model'!$B117)</f>
        <v>=C4*C14*365*24*3600</v>
      </c>
      <c r="Y199" t="str">
        <f ca="1">SUBSTITUTE(Y198,'Formula Name Creation'!$V117,'HB11 Model'!$B117)</f>
        <v>Parameter</v>
      </c>
      <c r="Z199" t="str">
        <f ca="1">SUBSTITUTE(Z198,'Formula Name Creation'!$V117,'HB11 Model'!$B117)</f>
        <v>=C29+C37+C40+C48</v>
      </c>
      <c r="AA199" t="str">
        <f ca="1">SUBSTITUTE(AA198,'Formula Name Creation'!$V117,'HB11 Model'!$B117)</f>
        <v>=C30*(C33*C34)/(1000)+C35</v>
      </c>
      <c r="AB199" t="str">
        <f ca="1">SUBSTITUTE(AB198,'Formula Name Creation'!$V117,'HB11 Model'!$B117)</f>
        <v>Parameter</v>
      </c>
      <c r="AC199" t="str">
        <f ca="1">SUBSTITUTE(AC198,'Formula Name Creation'!$V117,'HB11 Model'!$B117)</f>
        <v>Parameter</v>
      </c>
      <c r="AD199" t="str">
        <f ca="1">SUBSTITUTE(AD198,'Formula Name Creation'!$V117,'HB11 Model'!$B117)</f>
        <v>Parameter</v>
      </c>
      <c r="AE199" t="str">
        <f ca="1">SUBSTITUTE(AE198,'Formula Name Creation'!$V117,'HB11 Model'!$B117)</f>
        <v>Parameter</v>
      </c>
      <c r="AF199" t="str">
        <f ca="1">SUBSTITUTE(AF198,'Formula Name Creation'!$V117,'HB11 Model'!$B117)</f>
        <v>Parameter</v>
      </c>
      <c r="AG199" t="str">
        <f ca="1">SUBSTITUTE(AG198,'Formula Name Creation'!$V117,'HB11 Model'!$B117)</f>
        <v>Parameter</v>
      </c>
      <c r="AH199" t="str">
        <f ca="1">SUBSTITUTE(AH198,'Formula Name Creation'!$V117,'HB11 Model'!$B117)</f>
        <v>Parameter</v>
      </c>
      <c r="AI199" t="str">
        <f ca="1">SUBSTITUTE(AI198,'Formula Name Creation'!$V117,'HB11 Model'!$B117)</f>
        <v>=C36*(C38)</v>
      </c>
      <c r="AJ199" t="str">
        <f ca="1">SUBSTITUTE(AJ198,'Formula Name Creation'!$V117,'HB11 Model'!$B117)</f>
        <v>Parameter</v>
      </c>
      <c r="AK199" t="str">
        <f ca="1">SUBSTITUTE(AK198,'Formula Name Creation'!$V117,'HB11 Model'!$B117)</f>
        <v>Parameter</v>
      </c>
      <c r="AL199" t="str">
        <f ca="1">SUBSTITUTE(AL198,'Formula Name Creation'!$V117,'HB11 Model'!$B117)</f>
        <v>=C39*(C41+C42)</v>
      </c>
      <c r="AM199" t="str">
        <f ca="1">SUBSTITUTE(AM198,'Formula Name Creation'!$V117,'HB11 Model'!$B117)</f>
        <v>=0.04+(C31*C32)/(1000)</v>
      </c>
      <c r="AN199" t="str">
        <f ca="1">SUBSTITUTE(AN198,'Formula Name Creation'!$V117,'HB11 Model'!$B117)</f>
        <v>Parameter</v>
      </c>
      <c r="AO199" t="str">
        <f ca="1">SUBSTITUTE(AO198,'Formula Name Creation'!$V117,'HB11 Model'!$B117)</f>
        <v>Parameter</v>
      </c>
      <c r="AP199" t="str">
        <f ca="1">SUBSTITUTE(AP198,'Formula Name Creation'!$V117,'HB11 Model'!$B117)</f>
        <v>Parameter</v>
      </c>
      <c r="AQ199" t="str">
        <f ca="1">SUBSTITUTE(AQ198,'Formula Name Creation'!$V117,'HB11 Model'!$B117)</f>
        <v>Parameter</v>
      </c>
      <c r="AR199" t="e">
        <f ca="1">SUBSTITUTE(AR198,'Formula Name Creation'!$V117,'HB11 Model'!$B117)</f>
        <v>#N/A</v>
      </c>
      <c r="AS199" t="str">
        <f ca="1">SUBSTITUTE(AS198,'Formula Name Creation'!$V117,'HB11 Model'!$B117)</f>
        <v>=C45+C25*(C28)</v>
      </c>
      <c r="AT199" t="str">
        <f ca="1">SUBSTITUTE(AT198,'Formula Name Creation'!$V117,'HB11 Model'!$B117)</f>
        <v>Parameter</v>
      </c>
      <c r="AU199" t="str">
        <f ca="1">SUBSTITUTE(AU198,'Formula Name Creation'!$V117,'HB11 Model'!$B117)</f>
        <v>Parameter</v>
      </c>
      <c r="AV199" t="str">
        <f ca="1">SUBSTITUTE(AV198,'Formula Name Creation'!$V117,'HB11 Model'!$B117)</f>
        <v>Parameter</v>
      </c>
      <c r="AW199" t="str">
        <f ca="1">SUBSTITUTE(AW198,'Formula Name Creation'!$V117,'HB11 Model'!$B117)</f>
        <v>Parameter</v>
      </c>
      <c r="AX199" t="str">
        <f ca="1">SUBSTITUTE(AX198,'Formula Name Creation'!$V117,'HB11 Model'!$B117)</f>
        <v>Parameter</v>
      </c>
      <c r="AY199" t="str">
        <f ca="1">SUBSTITUTE(AY198,'Formula Name Creation'!$V117,'HB11 Model'!$B117)</f>
        <v>Parameter</v>
      </c>
      <c r="AZ199" t="str">
        <f ca="1">SUBSTITUTE(AZ198,'Formula Name Creation'!$V117,'HB11 Model'!$B117)</f>
        <v>Parameter</v>
      </c>
      <c r="BA199" t="str">
        <f ca="1">SUBSTITUTE(BA198,'Formula Name Creation'!$V117,'HB11 Model'!$B117)</f>
        <v>=(C54+C53)/10^6</v>
      </c>
      <c r="BB199" t="str">
        <f ca="1">SUBSTITUTE(BB198,'Formula Name Creation'!$V117,'HB11 Model'!$B117)</f>
        <v>=C4*((C14*24)*3600)*C51</v>
      </c>
      <c r="BC199" t="str">
        <f ca="1">SUBSTITUTE(BC198,'Formula Name Creation'!$V117,'HB11 Model'!$B117)</f>
        <v>Parameter</v>
      </c>
      <c r="BD199" t="str">
        <f ca="1">SUBSTITUTE(BD198,'Formula Name Creation'!$V117,'HB11 Model'!$B117)</f>
        <v>Parameter</v>
      </c>
      <c r="BE199" t="str">
        <f ca="1">SUBSTITUTE(BE198,'Formula Name Creation'!$V117,'HB11 Model'!$B117)</f>
        <v>Parameter</v>
      </c>
      <c r="BF199" t="str">
        <f ca="1">SUBSTITUTE(BF198,'Formula Name Creation'!$V117,'HB11 Model'!$B117)</f>
        <v>Parameter</v>
      </c>
      <c r="BG199" t="str">
        <f ca="1">SUBSTITUTE(BG198,'Formula Name Creation'!$V117,'HB11 Model'!$B117)</f>
        <v>=ROUNDDOWN(C60/C64,0)*C58+C57*C3*C4*ROUNDDOWN(C60/C66,0)+C59+C87*10^6*ROUNDDOWN(C60/C65,0)+C63*C60</v>
      </c>
      <c r="BH199" t="str">
        <f ca="1">SUBSTITUTE(BH198,'Formula Name Creation'!$V117,'HB11 Model'!$B117)</f>
        <v>Parameter</v>
      </c>
      <c r="BI199" t="str">
        <f ca="1">SUBSTITUTE(BI198,'Formula Name Creation'!$V117,'HB11 Model'!$B117)</f>
        <v>=C62*1000*C24</v>
      </c>
      <c r="BJ199" t="str">
        <f ca="1">SUBSTITUTE(BJ198,'Formula Name Creation'!$V117,'HB11 Model'!$B117)</f>
        <v>Parameter</v>
      </c>
      <c r="BK199" t="str">
        <f ca="1">SUBSTITUTE(BK198,'Formula Name Creation'!$V117,'HB11 Model'!$B117)</f>
        <v>Parameter</v>
      </c>
      <c r="BL199" t="str">
        <f ca="1">SUBSTITUTE(BL198,'Formula Name Creation'!$V117,'HB11 Model'!$B117)</f>
        <v>Parameter</v>
      </c>
      <c r="BM199" t="str">
        <f ca="1">SUBSTITUTE(BM198,'Formula Name Creation'!$V117,'HB11 Model'!$B117)</f>
        <v>Parameter</v>
      </c>
      <c r="BN199" t="str">
        <f ca="1">SUBSTITUTE(BN198,'Formula Name Creation'!$V117,'HB11 Model'!$B117)</f>
        <v>Parameter</v>
      </c>
      <c r="BO199" t="str">
        <f ca="1">SUBSTITUTE(BO198,'Formula Name Creation'!$V117,'HB11 Model'!$B117)</f>
        <v>Parameter</v>
      </c>
      <c r="BP199" t="str">
        <f ca="1">SUBSTITUTE(BP198,'Formula Name Creation'!$V117,'HB11 Model'!$B117)</f>
        <v>Parameter</v>
      </c>
      <c r="BQ199" t="str">
        <f ca="1">SUBSTITUTE(BQ198,'Formula Name Creation'!$V117,'HB11 Model'!$B117)</f>
        <v>Parameter</v>
      </c>
      <c r="BR199" t="str">
        <f ca="1">SUBSTITUTE(BR198,'Formula Name Creation'!$V117,'HB11 Model'!$B117)</f>
        <v>Parameter</v>
      </c>
      <c r="BS199" t="str">
        <f ca="1">SUBSTITUTE(BS198,'Formula Name Creation'!$V117,'HB11 Model'!$B117)</f>
        <v>Parameter</v>
      </c>
      <c r="BT199" t="str">
        <f ca="1">SUBSTITUTE(BT198,'Formula Name Creation'!$V117,'HB11 Model'!$B117)</f>
        <v>Parameter</v>
      </c>
      <c r="BU199" t="str">
        <f ca="1">SUBSTITUTE(BU198,'Formula Name Creation'!$V117,'HB11 Model'!$B117)</f>
        <v>=(C67+C68+C69+C70+C71+C72+C74+C73)</v>
      </c>
      <c r="BV199" t="str">
        <f ca="1">SUBSTITUTE(BV198,'Formula Name Creation'!$V117,'HB11 Model'!$B117)</f>
        <v>Parameter</v>
      </c>
      <c r="BW199" t="str">
        <f ca="1">SUBSTITUTE(BW198,'Formula Name Creation'!$V117,'HB11 Model'!$B117)</f>
        <v>Parameter</v>
      </c>
      <c r="BX199" t="str">
        <f ca="1">SUBSTITUTE(BX198,'Formula Name Creation'!$V117,'HB11 Model'!$B117)</f>
        <v>=C77+C75</v>
      </c>
      <c r="BY199" t="str">
        <f ca="1">SUBSTITUTE(BY198,'Formula Name Creation'!$V117,'HB11 Model'!$B117)</f>
        <v>Parameter</v>
      </c>
      <c r="BZ199" t="str">
        <f ca="1">SUBSTITUTE(BZ198,'Formula Name Creation'!$V117,'HB11 Model'!$B117)</f>
        <v>=C79*C75</v>
      </c>
      <c r="CA199" t="str">
        <f ca="1">SUBSTITUTE(CA198,'Formula Name Creation'!$V117,'HB11 Model'!$B117)</f>
        <v>Parameter</v>
      </c>
      <c r="CB199" t="str">
        <f ca="1">SUBSTITUTE(CB198,'Formula Name Creation'!$V117,'HB11 Model'!$B117)</f>
        <v>Parameter</v>
      </c>
      <c r="CC199" t="str">
        <f ca="1">SUBSTITUTE(CC198,'Formula Name Creation'!$V117,'HB11 Model'!$B117)</f>
        <v>Parameter</v>
      </c>
      <c r="CD199" t="str">
        <f ca="1">SUBSTITUTE(CD198,'Formula Name Creation'!$V117,'HB11 Model'!$B117)</f>
        <v>=32*(C9/2605)</v>
      </c>
      <c r="CE199" t="str">
        <f ca="1">SUBSTITUTE(CE198,'Formula Name Creation'!$V117,'HB11 Model'!$B117)</f>
        <v>Parameter</v>
      </c>
      <c r="CF199" t="str">
        <f ca="1">SUBSTITUTE(CF198,'Formula Name Creation'!$V117,'HB11 Model'!$B117)</f>
        <v>Parameter</v>
      </c>
      <c r="CG199" t="str">
        <f ca="1">SUBSTITUTE(CG198,'Formula Name Creation'!$V117,'HB11 Model'!$B117)</f>
        <v>=(C85*C86*C83)/10^6</v>
      </c>
      <c r="CH199" t="str">
        <f ca="1">SUBSTITUTE(CH198,'Formula Name Creation'!$V117,'HB11 Model'!$B117)</f>
        <v>=C9*10^6/C81/C82</v>
      </c>
      <c r="CI199" t="str">
        <f ca="1">SUBSTITUTE(CI198,'Formula Name Creation'!$V117,'HB11 Model'!$B117)</f>
        <v>Parameter</v>
      </c>
      <c r="CJ199" t="str">
        <f ca="1">SUBSTITUTE(CJ198,'Formula Name Creation'!$V117,'HB11 Model'!$B117)</f>
        <v>Parameter</v>
      </c>
      <c r="CK199" t="str">
        <f ca="1">SUBSTITUTE(CK198,'Formula Name Creation'!$V117,'HB11 Model'!$B117)</f>
        <v>Parameter</v>
      </c>
      <c r="CL199" t="str">
        <f ca="1">SUBSTITUTE(CL198,'Formula Name Creation'!$V117,'HB11 Model'!$B117)</f>
        <v>Parameter</v>
      </c>
      <c r="CM199" t="str">
        <f ca="1">SUBSTITUTE(CM198,'Formula Name Creation'!$V117,'HB11 Model'!$B117)</f>
        <v>=C91*C92</v>
      </c>
      <c r="CN199" t="str">
        <f ca="1">SUBSTITUTE(CN198,'Formula Name Creation'!$V117,'HB11 Model'!$B117)</f>
        <v>=C93*7.6*7*52.18</v>
      </c>
      <c r="CO199" t="str">
        <f ca="1">SUBSTITUTE(CO198,'Formula Name Creation'!$V117,'HB11 Model'!$B117)</f>
        <v>Parameter</v>
      </c>
      <c r="CP199" t="str">
        <f ca="1">SUBSTITUTE(CP198,'Formula Name Creation'!$V117,'HB11 Model'!$B117)</f>
        <v>Parameter</v>
      </c>
      <c r="CQ199" t="str">
        <f ca="1">SUBSTITUTE(CQ198,'Formula Name Creation'!$V117,'HB11 Model'!$B117)</f>
        <v>Parameter</v>
      </c>
      <c r="CR199" t="str">
        <f ca="1">SUBSTITUTE(CR198,'Formula Name Creation'!$V117,'HB11 Model'!$B117)</f>
        <v>Parameter</v>
      </c>
      <c r="CS199" t="str">
        <f ca="1">SUBSTITUTE(CS198,'Formula Name Creation'!$V117,'HB11 Model'!$B117)</f>
        <v>Parameter</v>
      </c>
      <c r="CT199" t="str">
        <f ca="1">SUBSTITUTE(CT198,'Formula Name Creation'!$V117,'HB11 Model'!$B117)</f>
        <v>Parameter</v>
      </c>
      <c r="CU199" t="str">
        <f ca="1">SUBSTITUTE(CU198,'Formula Name Creation'!$V117,'HB11 Model'!$B117)</f>
        <v>=PI()*C97*(C96^2-(C96-C98)^2)*C99</v>
      </c>
      <c r="CV199" t="str">
        <f ca="1">SUBSTITUTE(CV198,'Formula Name Creation'!$V117,'HB11 Model'!$B117)</f>
        <v>Parameter</v>
      </c>
      <c r="CW199" t="str">
        <f ca="1">SUBSTITUTE(CW198,'Formula Name Creation'!$V117,'HB11 Model'!$B117)</f>
        <v>=(90.69*C101 + C95 + 13.04*C102*112.32)/10^6</v>
      </c>
      <c r="CX199" t="str">
        <f ca="1">SUBSTITUTE(CX198,'Formula Name Creation'!$V117,'HB11 Model'!$B117)</f>
        <v>0</v>
      </c>
      <c r="CY199" t="str">
        <f ca="1">SUBSTITUTE(CY198,'Formula Name Creation'!$V117,'HB11 Model'!$B117)</f>
        <v>0</v>
      </c>
      <c r="CZ199" t="str">
        <f ca="1">SUBSTITUTE(CZ198,'Formula Name Creation'!$V117,'HB11 Model'!$B117)</f>
        <v>0</v>
      </c>
      <c r="DA199" t="str">
        <f ca="1">SUBSTITUTE(DA198,'Formula Name Creation'!$V117,'HB11 Model'!$B117)</f>
        <v>0</v>
      </c>
      <c r="DB199" t="str">
        <f ca="1">SUBSTITUTE(DB198,'Formula Name Creation'!$V117,'HB11 Model'!$B117)</f>
        <v>0</v>
      </c>
      <c r="DC199" t="str">
        <f ca="1">SUBSTITUTE(DC198,'Formula Name Creation'!$V117,'HB11 Model'!$B117)</f>
        <v>0</v>
      </c>
      <c r="DD199" t="str">
        <f ca="1">SUBSTITUTE(DD198,'Formula Name Creation'!$V117,'HB11 Model'!$B117)</f>
        <v>0</v>
      </c>
      <c r="DE199" t="str">
        <f ca="1">SUBSTITUTE(DE198,'Formula Name Creation'!$V117,'HB11 Model'!$B117)</f>
        <v>0</v>
      </c>
      <c r="DF199" t="str">
        <f ca="1">SUBSTITUTE(DF198,'Formula Name Creation'!$V117,'HB11 Model'!$B117)</f>
        <v>0</v>
      </c>
      <c r="DG199" t="str">
        <f ca="1">SUBSTITUTE(DG198,'Formula Name Creation'!$V117,'HB11 Model'!$B117)</f>
        <v>0</v>
      </c>
      <c r="DH199" t="str">
        <f ca="1">SUBSTITUTE(DH198,'Formula Name Creation'!$V117,'HB11 Model'!$B117)</f>
        <v>0</v>
      </c>
      <c r="DI199" t="str">
        <f ca="1">SUBSTITUTE(DI198,'Formula Name Creation'!$V117,'HB11 Model'!$B117)</f>
        <v>0</v>
      </c>
      <c r="DJ199" t="str">
        <f ca="1">SUBSTITUTE(DJ198,'Formula Name Creation'!$V117,'HB11 Model'!$B117)</f>
        <v>0</v>
      </c>
      <c r="DK199" t="str">
        <f ca="1">SUBSTITUTE(DK198,'Formula Name Creation'!$V117,'HB11 Model'!$B117)</f>
        <v>0</v>
      </c>
      <c r="DL199" t="str">
        <f ca="1">SUBSTITUTE(DL198,'Formula Name Creation'!$V117,'HB11 Model'!$B117)</f>
        <v>0</v>
      </c>
      <c r="DM199" t="str">
        <f ca="1">SUBSTITUTE(DM198,'Formula Name Creation'!$V117,'HB11 Model'!$B117)</f>
        <v>0</v>
      </c>
      <c r="DN199" t="str">
        <f ca="1">SUBSTITUTE(DN198,'Formula Name Creation'!$V117,'HB11 Model'!$B117)</f>
        <v>0</v>
      </c>
      <c r="DO199" t="str">
        <f ca="1">SUBSTITUTE(DO198,'Formula Name Creation'!$V117,'HB11 Model'!$B117)</f>
        <v>0</v>
      </c>
      <c r="DP199" t="str">
        <f ca="1">SUBSTITUTE(DP198,'Formula Name Creation'!$V117,'HB11 Model'!$B117)</f>
        <v>0</v>
      </c>
      <c r="DQ199" t="str">
        <f ca="1">SUBSTITUTE(DQ198,'Formula Name Creation'!$V117,'HB11 Model'!$B117)</f>
        <v>0</v>
      </c>
      <c r="DR199" t="str">
        <f ca="1">SUBSTITUTE(DR198,'Formula Name Creation'!$V117,'HB11 Model'!$B117)</f>
        <v>0</v>
      </c>
      <c r="DS199" t="str">
        <f ca="1">SUBSTITUTE(DS198,'Formula Name Creation'!$V117,'HB11 Model'!$B117)</f>
        <v>0</v>
      </c>
      <c r="DT199" t="str">
        <f ca="1">SUBSTITUTE(DT198,'Formula Name Creation'!$V117,'HB11 Model'!$B117)</f>
        <v>0</v>
      </c>
      <c r="DU199" t="str">
        <f ca="1">SUBSTITUTE(DU198,'Formula Name Creation'!$V117,'HB11 Model'!$B117)</f>
        <v>0</v>
      </c>
      <c r="DV199" t="str">
        <f ca="1">SUBSTITUTE(DV198,'Formula Name Creation'!$V117,'HB11 Model'!$B117)</f>
        <v>0</v>
      </c>
      <c r="DW199" t="str">
        <f ca="1">SUBSTITUTE(DW198,'Formula Name Creation'!$V117,'HB11 Model'!$B117)</f>
        <v>0</v>
      </c>
      <c r="DX199" t="str">
        <f ca="1">SUBSTITUTE(DX198,'Formula Name Creation'!$V117,'HB11 Model'!$B117)</f>
        <v>0</v>
      </c>
      <c r="DY199" t="str">
        <f ca="1">SUBSTITUTE(DY198,'Formula Name Creation'!$V117,'HB11 Model'!$B117)</f>
        <v>0</v>
      </c>
      <c r="DZ199" t="str">
        <f ca="1">SUBSTITUTE(DZ198,'Formula Name Creation'!$V117,'HB11 Model'!$B117)</f>
        <v>0</v>
      </c>
      <c r="EA199" t="str">
        <f ca="1">SUBSTITUTE(EA198,'Formula Name Creation'!$V117,'HB11 Model'!$B117)</f>
        <v>0</v>
      </c>
      <c r="EB199" t="str">
        <f ca="1">SUBSTITUTE(EB198,'Formula Name Creation'!$V117,'HB11 Model'!$B117)</f>
        <v>0</v>
      </c>
      <c r="EC199" t="str">
        <f ca="1">SUBSTITUTE(EC198,'Formula Name Creation'!$V117,'HB11 Model'!$B117)</f>
        <v>0</v>
      </c>
      <c r="ED199" t="str">
        <f ca="1">SUBSTITUTE(ED198,'Formula Name Creation'!$V117,'HB11 Model'!$B117)</f>
        <v>0</v>
      </c>
      <c r="EE199" t="str">
        <f ca="1">SUBSTITUTE(EE198,'Formula Name Creation'!$V117,'HB11 Model'!$B117)</f>
        <v>0</v>
      </c>
      <c r="EF199" t="str">
        <f ca="1">SUBSTITUTE(EF198,'Formula Name Creation'!$V117,'HB11 Model'!$B117)</f>
        <v>0</v>
      </c>
      <c r="EG199" t="str">
        <f ca="1">SUBSTITUTE(EG198,'Formula Name Creation'!$V117,'HB11 Model'!$B117)</f>
        <v>0</v>
      </c>
      <c r="EH199" t="str">
        <f ca="1">SUBSTITUTE(EH198,'Formula Name Creation'!$V117,'HB11 Model'!$B117)</f>
        <v>0</v>
      </c>
      <c r="EI199" t="str">
        <f ca="1">SUBSTITUTE(EI198,'Formula Name Creation'!$V117,'HB11 Model'!$B117)</f>
        <v>0</v>
      </c>
      <c r="EJ199" t="str">
        <f ca="1">SUBSTITUTE(EJ198,'Formula Name Creation'!$V117,'HB11 Model'!$B117)</f>
        <v>0</v>
      </c>
      <c r="EK199" t="str">
        <f ca="1">SUBSTITUTE(EK198,'Formula Name Creation'!$V117,'HB11 Model'!$B117)</f>
        <v>0</v>
      </c>
      <c r="EL199" t="str">
        <f ca="1">SUBSTITUTE(EL198,'Formula Name Creation'!$V117,'HB11 Model'!$B117)</f>
        <v>0</v>
      </c>
      <c r="EM199" t="str">
        <f ca="1">SUBSTITUTE(EM198,'Formula Name Creation'!$V117,'HB11 Model'!$B117)</f>
        <v>0</v>
      </c>
      <c r="EN199" t="str">
        <f ca="1">SUBSTITUTE(EN198,'Formula Name Creation'!$V117,'HB11 Model'!$B117)</f>
        <v>0</v>
      </c>
      <c r="EO199" t="str">
        <f ca="1">SUBSTITUTE(EO198,'Formula Name Creation'!$V117,'HB11 Model'!$B117)</f>
        <v>0</v>
      </c>
      <c r="EP199" t="str">
        <f ca="1">SUBSTITUTE(EP198,'Formula Name Creation'!$V117,'HB11 Model'!$B117)</f>
        <v>0</v>
      </c>
      <c r="EQ199" t="str">
        <f ca="1">SUBSTITUTE(EQ198,'Formula Name Creation'!$V117,'HB11 Model'!$B117)</f>
        <v>0</v>
      </c>
      <c r="ER199" t="str">
        <f ca="1">SUBSTITUTE(ER198,'Formula Name Creation'!$V117,'HB11 Model'!$B117)</f>
        <v>0</v>
      </c>
      <c r="ES199" t="str">
        <f ca="1">SUBSTITUTE(ES198,'Formula Name Creation'!$V117,'HB11 Model'!$B117)</f>
        <v>0</v>
      </c>
      <c r="ET199" t="str">
        <f ca="1">SUBSTITUTE(ET198,'Formula Name Creation'!$V117,'HB11 Model'!$B117)</f>
        <v>0</v>
      </c>
      <c r="EU199">
        <v>115</v>
      </c>
    </row>
    <row r="200" spans="1:151" x14ac:dyDescent="0.25">
      <c r="A200" t="str">
        <f ca="1">SUBSTITUTE(A199,'Formula Name Creation'!$V116,'HB11 Model'!$B116)</f>
        <v>Parameter</v>
      </c>
      <c r="B200" t="str">
        <f ca="1">SUBSTITUTE(B199,'Formula Name Creation'!$V116,'HB11 Model'!$B116)</f>
        <v>Parameter</v>
      </c>
      <c r="C200" t="str">
        <f ca="1">SUBSTITUTE(C199,'Formula Name Creation'!$V116,'HB11 Model'!$B116)</f>
        <v>=(1400*C22*1000)/10^6</v>
      </c>
      <c r="D200" t="str">
        <f ca="1">SUBSTITUTE(D199,'Formula Name Creation'!$V116,'HB11 Model'!$B116)</f>
        <v>Parameter</v>
      </c>
      <c r="E200" t="str">
        <f ca="1">SUBSTITUTE(E199,'Formula Name Creation'!$V116,'HB11 Model'!$B116)</f>
        <v>=C3*C4</v>
      </c>
      <c r="F200" t="str">
        <f ca="1">SUBSTITUTE(F199,'Formula Name Creation'!$V116,'HB11 Model'!$B116)</f>
        <v>=C7/(C6)</v>
      </c>
      <c r="G200" t="str">
        <f ca="1">SUBSTITUTE(G199,'Formula Name Creation'!$V116,'HB11 Model'!$B116)</f>
        <v>=IF(C36=0,C7*C10,C7*C10*C13)</v>
      </c>
      <c r="H200" t="str">
        <f ca="1">SUBSTITUTE(H199,'Formula Name Creation'!$V116,'HB11 Model'!$B116)</f>
        <v>Parameter</v>
      </c>
      <c r="I200" t="str">
        <f ca="1">SUBSTITUTE(I199,'Formula Name Creation'!$V116,'HB11 Model'!$B116)</f>
        <v>Parameter</v>
      </c>
      <c r="J200" t="str">
        <f ca="1">SUBSTITUTE(J199,'Formula Name Creation'!$V116,'HB11 Model'!$B116)</f>
        <v>Parameter</v>
      </c>
      <c r="K200" t="str">
        <f ca="1">SUBSTITUTE(K199,'Formula Name Creation'!$V116,'HB11 Model'!$B116)</f>
        <v>Parameter</v>
      </c>
      <c r="L200" t="str">
        <f ca="1">SUBSTITUTE(L199,'Formula Name Creation'!$V116,'HB11 Model'!$B116)</f>
        <v>Parameter</v>
      </c>
      <c r="M200" t="str">
        <f ca="1">SUBSTITUTE(M199,'Formula Name Creation'!$V116,'HB11 Model'!$B116)</f>
        <v>=C16/C8</v>
      </c>
      <c r="N200" t="str">
        <f ca="1">SUBSTITUTE(N199,'Formula Name Creation'!$V116,'HB11 Model'!$B116)</f>
        <v>=C9*C17</v>
      </c>
      <c r="O200" t="str">
        <f ca="1">SUBSTITUTE(O199,'Formula Name Creation'!$V116,'HB11 Model'!$B116)</f>
        <v>Parameter</v>
      </c>
      <c r="P200" t="str">
        <f ca="1">SUBSTITUTE(P199,'Formula Name Creation'!$V116,'HB11 Model'!$B116)</f>
        <v>Parameter</v>
      </c>
      <c r="Q200" t="str">
        <f ca="1">SUBSTITUTE(Q199,'Formula Name Creation'!$V116,'HB11 Model'!$B116)</f>
        <v>Parameter</v>
      </c>
      <c r="R200" t="str">
        <f ca="1">SUBSTITUTE(R199,'Formula Name Creation'!$V116,'HB11 Model'!$B116)</f>
        <v>=C8+C84+C100</v>
      </c>
      <c r="S200" t="str">
        <f ca="1">SUBSTITUTE(S199,'Formula Name Creation'!$V116,'HB11 Model'!$B116)</f>
        <v>=C20*C19</v>
      </c>
      <c r="T200" t="str">
        <f ca="1">SUBSTITUTE(T199,'Formula Name Creation'!$V116,'HB11 Model'!$B116)</f>
        <v>=C16-C20</v>
      </c>
      <c r="U200" t="str">
        <f ca="1">SUBSTITUTE(U199,'Formula Name Creation'!$V116,'HB11 Model'!$B116)</f>
        <v>=365*24*C14</v>
      </c>
      <c r="V200" t="str">
        <f ca="1">SUBSTITUTE(V199,'Formula Name Creation'!$V116,'HB11 Model'!$B116)</f>
        <v>=C22*C23</v>
      </c>
      <c r="W200" t="str">
        <f ca="1">SUBSTITUTE(W199,'Formula Name Creation'!$V116,'HB11 Model'!$B116)</f>
        <v>=C26/(1-C27)</v>
      </c>
      <c r="X200" t="str">
        <f ca="1">SUBSTITUTE(X199,'Formula Name Creation'!$V116,'HB11 Model'!$B116)</f>
        <v>=C4*C14*365*24*3600</v>
      </c>
      <c r="Y200" t="str">
        <f ca="1">SUBSTITUTE(Y199,'Formula Name Creation'!$V116,'HB11 Model'!$B116)</f>
        <v>Parameter</v>
      </c>
      <c r="Z200" t="str">
        <f ca="1">SUBSTITUTE(Z199,'Formula Name Creation'!$V116,'HB11 Model'!$B116)</f>
        <v>=C29+C37+C40+C48</v>
      </c>
      <c r="AA200" t="str">
        <f ca="1">SUBSTITUTE(AA199,'Formula Name Creation'!$V116,'HB11 Model'!$B116)</f>
        <v>=C30*(C33*C34)/(1000)+C35</v>
      </c>
      <c r="AB200" t="str">
        <f ca="1">SUBSTITUTE(AB199,'Formula Name Creation'!$V116,'HB11 Model'!$B116)</f>
        <v>Parameter</v>
      </c>
      <c r="AC200" t="str">
        <f ca="1">SUBSTITUTE(AC199,'Formula Name Creation'!$V116,'HB11 Model'!$B116)</f>
        <v>Parameter</v>
      </c>
      <c r="AD200" t="str">
        <f ca="1">SUBSTITUTE(AD199,'Formula Name Creation'!$V116,'HB11 Model'!$B116)</f>
        <v>Parameter</v>
      </c>
      <c r="AE200" t="str">
        <f ca="1">SUBSTITUTE(AE199,'Formula Name Creation'!$V116,'HB11 Model'!$B116)</f>
        <v>Parameter</v>
      </c>
      <c r="AF200" t="str">
        <f ca="1">SUBSTITUTE(AF199,'Formula Name Creation'!$V116,'HB11 Model'!$B116)</f>
        <v>Parameter</v>
      </c>
      <c r="AG200" t="str">
        <f ca="1">SUBSTITUTE(AG199,'Formula Name Creation'!$V116,'HB11 Model'!$B116)</f>
        <v>Parameter</v>
      </c>
      <c r="AH200" t="str">
        <f ca="1">SUBSTITUTE(AH199,'Formula Name Creation'!$V116,'HB11 Model'!$B116)</f>
        <v>Parameter</v>
      </c>
      <c r="AI200" t="str">
        <f ca="1">SUBSTITUTE(AI199,'Formula Name Creation'!$V116,'HB11 Model'!$B116)</f>
        <v>=C36*(C38)</v>
      </c>
      <c r="AJ200" t="str">
        <f ca="1">SUBSTITUTE(AJ199,'Formula Name Creation'!$V116,'HB11 Model'!$B116)</f>
        <v>Parameter</v>
      </c>
      <c r="AK200" t="str">
        <f ca="1">SUBSTITUTE(AK199,'Formula Name Creation'!$V116,'HB11 Model'!$B116)</f>
        <v>Parameter</v>
      </c>
      <c r="AL200" t="str">
        <f ca="1">SUBSTITUTE(AL199,'Formula Name Creation'!$V116,'HB11 Model'!$B116)</f>
        <v>=C39*(C41+C42)</v>
      </c>
      <c r="AM200" t="str">
        <f ca="1">SUBSTITUTE(AM199,'Formula Name Creation'!$V116,'HB11 Model'!$B116)</f>
        <v>=0.04+(C31*C32)/(1000)</v>
      </c>
      <c r="AN200" t="str">
        <f ca="1">SUBSTITUTE(AN199,'Formula Name Creation'!$V116,'HB11 Model'!$B116)</f>
        <v>Parameter</v>
      </c>
      <c r="AO200" t="str">
        <f ca="1">SUBSTITUTE(AO199,'Formula Name Creation'!$V116,'HB11 Model'!$B116)</f>
        <v>Parameter</v>
      </c>
      <c r="AP200" t="str">
        <f ca="1">SUBSTITUTE(AP199,'Formula Name Creation'!$V116,'HB11 Model'!$B116)</f>
        <v>Parameter</v>
      </c>
      <c r="AQ200" t="str">
        <f ca="1">SUBSTITUTE(AQ199,'Formula Name Creation'!$V116,'HB11 Model'!$B116)</f>
        <v>Parameter</v>
      </c>
      <c r="AR200" t="e">
        <f ca="1">SUBSTITUTE(AR199,'Formula Name Creation'!$V116,'HB11 Model'!$B116)</f>
        <v>#N/A</v>
      </c>
      <c r="AS200" t="str">
        <f ca="1">SUBSTITUTE(AS199,'Formula Name Creation'!$V116,'HB11 Model'!$B116)</f>
        <v>=C45+C25*(C28)</v>
      </c>
      <c r="AT200" t="str">
        <f ca="1">SUBSTITUTE(AT199,'Formula Name Creation'!$V116,'HB11 Model'!$B116)</f>
        <v>Parameter</v>
      </c>
      <c r="AU200" t="str">
        <f ca="1">SUBSTITUTE(AU199,'Formula Name Creation'!$V116,'HB11 Model'!$B116)</f>
        <v>Parameter</v>
      </c>
      <c r="AV200" t="str">
        <f ca="1">SUBSTITUTE(AV199,'Formula Name Creation'!$V116,'HB11 Model'!$B116)</f>
        <v>Parameter</v>
      </c>
      <c r="AW200" t="str">
        <f ca="1">SUBSTITUTE(AW199,'Formula Name Creation'!$V116,'HB11 Model'!$B116)</f>
        <v>Parameter</v>
      </c>
      <c r="AX200" t="str">
        <f ca="1">SUBSTITUTE(AX199,'Formula Name Creation'!$V116,'HB11 Model'!$B116)</f>
        <v>Parameter</v>
      </c>
      <c r="AY200" t="str">
        <f ca="1">SUBSTITUTE(AY199,'Formula Name Creation'!$V116,'HB11 Model'!$B116)</f>
        <v>Parameter</v>
      </c>
      <c r="AZ200" t="str">
        <f ca="1">SUBSTITUTE(AZ199,'Formula Name Creation'!$V116,'HB11 Model'!$B116)</f>
        <v>Parameter</v>
      </c>
      <c r="BA200" t="str">
        <f ca="1">SUBSTITUTE(BA199,'Formula Name Creation'!$V116,'HB11 Model'!$B116)</f>
        <v>=(C54+C53)/10^6</v>
      </c>
      <c r="BB200" t="str">
        <f ca="1">SUBSTITUTE(BB199,'Formula Name Creation'!$V116,'HB11 Model'!$B116)</f>
        <v>=C4*((C14*24)*3600)*C51</v>
      </c>
      <c r="BC200" t="str">
        <f ca="1">SUBSTITUTE(BC199,'Formula Name Creation'!$V116,'HB11 Model'!$B116)</f>
        <v>Parameter</v>
      </c>
      <c r="BD200" t="str">
        <f ca="1">SUBSTITUTE(BD199,'Formula Name Creation'!$V116,'HB11 Model'!$B116)</f>
        <v>Parameter</v>
      </c>
      <c r="BE200" t="str">
        <f ca="1">SUBSTITUTE(BE199,'Formula Name Creation'!$V116,'HB11 Model'!$B116)</f>
        <v>Parameter</v>
      </c>
      <c r="BF200" t="str">
        <f ca="1">SUBSTITUTE(BF199,'Formula Name Creation'!$V116,'HB11 Model'!$B116)</f>
        <v>Parameter</v>
      </c>
      <c r="BG200" t="str">
        <f ca="1">SUBSTITUTE(BG199,'Formula Name Creation'!$V116,'HB11 Model'!$B116)</f>
        <v>=ROUNDDOWN(C60/C64,0)*C58+C57*C3*C4*ROUNDDOWN(C60/C66,0)+C59+C87*10^6*ROUNDDOWN(C60/C65,0)+C63*C60</v>
      </c>
      <c r="BH200" t="str">
        <f ca="1">SUBSTITUTE(BH199,'Formula Name Creation'!$V116,'HB11 Model'!$B116)</f>
        <v>Parameter</v>
      </c>
      <c r="BI200" t="str">
        <f ca="1">SUBSTITUTE(BI199,'Formula Name Creation'!$V116,'HB11 Model'!$B116)</f>
        <v>=C62*1000*C24</v>
      </c>
      <c r="BJ200" t="str">
        <f ca="1">SUBSTITUTE(BJ199,'Formula Name Creation'!$V116,'HB11 Model'!$B116)</f>
        <v>Parameter</v>
      </c>
      <c r="BK200" t="str">
        <f ca="1">SUBSTITUTE(BK199,'Formula Name Creation'!$V116,'HB11 Model'!$B116)</f>
        <v>Parameter</v>
      </c>
      <c r="BL200" t="str">
        <f ca="1">SUBSTITUTE(BL199,'Formula Name Creation'!$V116,'HB11 Model'!$B116)</f>
        <v>Parameter</v>
      </c>
      <c r="BM200" t="str">
        <f ca="1">SUBSTITUTE(BM199,'Formula Name Creation'!$V116,'HB11 Model'!$B116)</f>
        <v>Parameter</v>
      </c>
      <c r="BN200" t="str">
        <f ca="1">SUBSTITUTE(BN199,'Formula Name Creation'!$V116,'HB11 Model'!$B116)</f>
        <v>Parameter</v>
      </c>
      <c r="BO200" t="str">
        <f ca="1">SUBSTITUTE(BO199,'Formula Name Creation'!$V116,'HB11 Model'!$B116)</f>
        <v>Parameter</v>
      </c>
      <c r="BP200" t="str">
        <f ca="1">SUBSTITUTE(BP199,'Formula Name Creation'!$V116,'HB11 Model'!$B116)</f>
        <v>Parameter</v>
      </c>
      <c r="BQ200" t="str">
        <f ca="1">SUBSTITUTE(BQ199,'Formula Name Creation'!$V116,'HB11 Model'!$B116)</f>
        <v>Parameter</v>
      </c>
      <c r="BR200" t="str">
        <f ca="1">SUBSTITUTE(BR199,'Formula Name Creation'!$V116,'HB11 Model'!$B116)</f>
        <v>Parameter</v>
      </c>
      <c r="BS200" t="str">
        <f ca="1">SUBSTITUTE(BS199,'Formula Name Creation'!$V116,'HB11 Model'!$B116)</f>
        <v>Parameter</v>
      </c>
      <c r="BT200" t="str">
        <f ca="1">SUBSTITUTE(BT199,'Formula Name Creation'!$V116,'HB11 Model'!$B116)</f>
        <v>Parameter</v>
      </c>
      <c r="BU200" t="str">
        <f ca="1">SUBSTITUTE(BU199,'Formula Name Creation'!$V116,'HB11 Model'!$B116)</f>
        <v>=(C67+C68+C69+C70+C71+C72+C74+C73)</v>
      </c>
      <c r="BV200" t="str">
        <f ca="1">SUBSTITUTE(BV199,'Formula Name Creation'!$V116,'HB11 Model'!$B116)</f>
        <v>Parameter</v>
      </c>
      <c r="BW200" t="str">
        <f ca="1">SUBSTITUTE(BW199,'Formula Name Creation'!$V116,'HB11 Model'!$B116)</f>
        <v>Parameter</v>
      </c>
      <c r="BX200" t="str">
        <f ca="1">SUBSTITUTE(BX199,'Formula Name Creation'!$V116,'HB11 Model'!$B116)</f>
        <v>=C77+C75</v>
      </c>
      <c r="BY200" t="str">
        <f ca="1">SUBSTITUTE(BY199,'Formula Name Creation'!$V116,'HB11 Model'!$B116)</f>
        <v>Parameter</v>
      </c>
      <c r="BZ200" t="str">
        <f ca="1">SUBSTITUTE(BZ199,'Formula Name Creation'!$V116,'HB11 Model'!$B116)</f>
        <v>=C79*C75</v>
      </c>
      <c r="CA200" t="str">
        <f ca="1">SUBSTITUTE(CA199,'Formula Name Creation'!$V116,'HB11 Model'!$B116)</f>
        <v>Parameter</v>
      </c>
      <c r="CB200" t="str">
        <f ca="1">SUBSTITUTE(CB199,'Formula Name Creation'!$V116,'HB11 Model'!$B116)</f>
        <v>Parameter</v>
      </c>
      <c r="CC200" t="str">
        <f ca="1">SUBSTITUTE(CC199,'Formula Name Creation'!$V116,'HB11 Model'!$B116)</f>
        <v>Parameter</v>
      </c>
      <c r="CD200" t="str">
        <f ca="1">SUBSTITUTE(CD199,'Formula Name Creation'!$V116,'HB11 Model'!$B116)</f>
        <v>=32*(C9/2605)</v>
      </c>
      <c r="CE200" t="str">
        <f ca="1">SUBSTITUTE(CE199,'Formula Name Creation'!$V116,'HB11 Model'!$B116)</f>
        <v>Parameter</v>
      </c>
      <c r="CF200" t="str">
        <f ca="1">SUBSTITUTE(CF199,'Formula Name Creation'!$V116,'HB11 Model'!$B116)</f>
        <v>Parameter</v>
      </c>
      <c r="CG200" t="str">
        <f ca="1">SUBSTITUTE(CG199,'Formula Name Creation'!$V116,'HB11 Model'!$B116)</f>
        <v>=(C85*C86*C83)/10^6</v>
      </c>
      <c r="CH200" t="str">
        <f ca="1">SUBSTITUTE(CH199,'Formula Name Creation'!$V116,'HB11 Model'!$B116)</f>
        <v>=C9*10^6/C81/C82</v>
      </c>
      <c r="CI200" t="str">
        <f ca="1">SUBSTITUTE(CI199,'Formula Name Creation'!$V116,'HB11 Model'!$B116)</f>
        <v>Parameter</v>
      </c>
      <c r="CJ200" t="str">
        <f ca="1">SUBSTITUTE(CJ199,'Formula Name Creation'!$V116,'HB11 Model'!$B116)</f>
        <v>Parameter</v>
      </c>
      <c r="CK200" t="str">
        <f ca="1">SUBSTITUTE(CK199,'Formula Name Creation'!$V116,'HB11 Model'!$B116)</f>
        <v>Parameter</v>
      </c>
      <c r="CL200" t="str">
        <f ca="1">SUBSTITUTE(CL199,'Formula Name Creation'!$V116,'HB11 Model'!$B116)</f>
        <v>Parameter</v>
      </c>
      <c r="CM200" t="str">
        <f ca="1">SUBSTITUTE(CM199,'Formula Name Creation'!$V116,'HB11 Model'!$B116)</f>
        <v>=C91*C92</v>
      </c>
      <c r="CN200" t="str">
        <f ca="1">SUBSTITUTE(CN199,'Formula Name Creation'!$V116,'HB11 Model'!$B116)</f>
        <v>=C93*7.6*7*52.18</v>
      </c>
      <c r="CO200" t="str">
        <f ca="1">SUBSTITUTE(CO199,'Formula Name Creation'!$V116,'HB11 Model'!$B116)</f>
        <v>Parameter</v>
      </c>
      <c r="CP200" t="str">
        <f ca="1">SUBSTITUTE(CP199,'Formula Name Creation'!$V116,'HB11 Model'!$B116)</f>
        <v>Parameter</v>
      </c>
      <c r="CQ200" t="str">
        <f ca="1">SUBSTITUTE(CQ199,'Formula Name Creation'!$V116,'HB11 Model'!$B116)</f>
        <v>Parameter</v>
      </c>
      <c r="CR200" t="str">
        <f ca="1">SUBSTITUTE(CR199,'Formula Name Creation'!$V116,'HB11 Model'!$B116)</f>
        <v>Parameter</v>
      </c>
      <c r="CS200" t="str">
        <f ca="1">SUBSTITUTE(CS199,'Formula Name Creation'!$V116,'HB11 Model'!$B116)</f>
        <v>Parameter</v>
      </c>
      <c r="CT200" t="str">
        <f ca="1">SUBSTITUTE(CT199,'Formula Name Creation'!$V116,'HB11 Model'!$B116)</f>
        <v>Parameter</v>
      </c>
      <c r="CU200" t="str">
        <f ca="1">SUBSTITUTE(CU199,'Formula Name Creation'!$V116,'HB11 Model'!$B116)</f>
        <v>=PI()*C97*(C96^2-(C96-C98)^2)*C99</v>
      </c>
      <c r="CV200" t="str">
        <f ca="1">SUBSTITUTE(CV199,'Formula Name Creation'!$V116,'HB11 Model'!$B116)</f>
        <v>Parameter</v>
      </c>
      <c r="CW200" t="str">
        <f ca="1">SUBSTITUTE(CW199,'Formula Name Creation'!$V116,'HB11 Model'!$B116)</f>
        <v>=(90.69*C101 + C95 + 13.04*C102*112.32)/10^6</v>
      </c>
      <c r="CX200" t="str">
        <f ca="1">SUBSTITUTE(CX199,'Formula Name Creation'!$V116,'HB11 Model'!$B116)</f>
        <v>0</v>
      </c>
      <c r="CY200" t="str">
        <f ca="1">SUBSTITUTE(CY199,'Formula Name Creation'!$V116,'HB11 Model'!$B116)</f>
        <v>0</v>
      </c>
      <c r="CZ200" t="str">
        <f ca="1">SUBSTITUTE(CZ199,'Formula Name Creation'!$V116,'HB11 Model'!$B116)</f>
        <v>0</v>
      </c>
      <c r="DA200" t="str">
        <f ca="1">SUBSTITUTE(DA199,'Formula Name Creation'!$V116,'HB11 Model'!$B116)</f>
        <v>0</v>
      </c>
      <c r="DB200" t="str">
        <f ca="1">SUBSTITUTE(DB199,'Formula Name Creation'!$V116,'HB11 Model'!$B116)</f>
        <v>0</v>
      </c>
      <c r="DC200" t="str">
        <f ca="1">SUBSTITUTE(DC199,'Formula Name Creation'!$V116,'HB11 Model'!$B116)</f>
        <v>0</v>
      </c>
      <c r="DD200" t="str">
        <f ca="1">SUBSTITUTE(DD199,'Formula Name Creation'!$V116,'HB11 Model'!$B116)</f>
        <v>0</v>
      </c>
      <c r="DE200" t="str">
        <f ca="1">SUBSTITUTE(DE199,'Formula Name Creation'!$V116,'HB11 Model'!$B116)</f>
        <v>0</v>
      </c>
      <c r="DF200" t="str">
        <f ca="1">SUBSTITUTE(DF199,'Formula Name Creation'!$V116,'HB11 Model'!$B116)</f>
        <v>0</v>
      </c>
      <c r="DG200" t="str">
        <f ca="1">SUBSTITUTE(DG199,'Formula Name Creation'!$V116,'HB11 Model'!$B116)</f>
        <v>0</v>
      </c>
      <c r="DH200" t="str">
        <f ca="1">SUBSTITUTE(DH199,'Formula Name Creation'!$V116,'HB11 Model'!$B116)</f>
        <v>0</v>
      </c>
      <c r="DI200" t="str">
        <f ca="1">SUBSTITUTE(DI199,'Formula Name Creation'!$V116,'HB11 Model'!$B116)</f>
        <v>0</v>
      </c>
      <c r="DJ200" t="str">
        <f ca="1">SUBSTITUTE(DJ199,'Formula Name Creation'!$V116,'HB11 Model'!$B116)</f>
        <v>0</v>
      </c>
      <c r="DK200" t="str">
        <f ca="1">SUBSTITUTE(DK199,'Formula Name Creation'!$V116,'HB11 Model'!$B116)</f>
        <v>0</v>
      </c>
      <c r="DL200" t="str">
        <f ca="1">SUBSTITUTE(DL199,'Formula Name Creation'!$V116,'HB11 Model'!$B116)</f>
        <v>0</v>
      </c>
      <c r="DM200" t="str">
        <f ca="1">SUBSTITUTE(DM199,'Formula Name Creation'!$V116,'HB11 Model'!$B116)</f>
        <v>0</v>
      </c>
      <c r="DN200" t="str">
        <f ca="1">SUBSTITUTE(DN199,'Formula Name Creation'!$V116,'HB11 Model'!$B116)</f>
        <v>0</v>
      </c>
      <c r="DO200" t="str">
        <f ca="1">SUBSTITUTE(DO199,'Formula Name Creation'!$V116,'HB11 Model'!$B116)</f>
        <v>0</v>
      </c>
      <c r="DP200" t="str">
        <f ca="1">SUBSTITUTE(DP199,'Formula Name Creation'!$V116,'HB11 Model'!$B116)</f>
        <v>0</v>
      </c>
      <c r="DQ200" t="str">
        <f ca="1">SUBSTITUTE(DQ199,'Formula Name Creation'!$V116,'HB11 Model'!$B116)</f>
        <v>0</v>
      </c>
      <c r="DR200" t="str">
        <f ca="1">SUBSTITUTE(DR199,'Formula Name Creation'!$V116,'HB11 Model'!$B116)</f>
        <v>0</v>
      </c>
      <c r="DS200" t="str">
        <f ca="1">SUBSTITUTE(DS199,'Formula Name Creation'!$V116,'HB11 Model'!$B116)</f>
        <v>0</v>
      </c>
      <c r="DT200" t="str">
        <f ca="1">SUBSTITUTE(DT199,'Formula Name Creation'!$V116,'HB11 Model'!$B116)</f>
        <v>0</v>
      </c>
      <c r="DU200" t="str">
        <f ca="1">SUBSTITUTE(DU199,'Formula Name Creation'!$V116,'HB11 Model'!$B116)</f>
        <v>0</v>
      </c>
      <c r="DV200" t="str">
        <f ca="1">SUBSTITUTE(DV199,'Formula Name Creation'!$V116,'HB11 Model'!$B116)</f>
        <v>0</v>
      </c>
      <c r="DW200" t="str">
        <f ca="1">SUBSTITUTE(DW199,'Formula Name Creation'!$V116,'HB11 Model'!$B116)</f>
        <v>0</v>
      </c>
      <c r="DX200" t="str">
        <f ca="1">SUBSTITUTE(DX199,'Formula Name Creation'!$V116,'HB11 Model'!$B116)</f>
        <v>0</v>
      </c>
      <c r="DY200" t="str">
        <f ca="1">SUBSTITUTE(DY199,'Formula Name Creation'!$V116,'HB11 Model'!$B116)</f>
        <v>0</v>
      </c>
      <c r="DZ200" t="str">
        <f ca="1">SUBSTITUTE(DZ199,'Formula Name Creation'!$V116,'HB11 Model'!$B116)</f>
        <v>0</v>
      </c>
      <c r="EA200" t="str">
        <f ca="1">SUBSTITUTE(EA199,'Formula Name Creation'!$V116,'HB11 Model'!$B116)</f>
        <v>0</v>
      </c>
      <c r="EB200" t="str">
        <f ca="1">SUBSTITUTE(EB199,'Formula Name Creation'!$V116,'HB11 Model'!$B116)</f>
        <v>0</v>
      </c>
      <c r="EC200" t="str">
        <f ca="1">SUBSTITUTE(EC199,'Formula Name Creation'!$V116,'HB11 Model'!$B116)</f>
        <v>0</v>
      </c>
      <c r="ED200" t="str">
        <f ca="1">SUBSTITUTE(ED199,'Formula Name Creation'!$V116,'HB11 Model'!$B116)</f>
        <v>0</v>
      </c>
      <c r="EE200" t="str">
        <f ca="1">SUBSTITUTE(EE199,'Formula Name Creation'!$V116,'HB11 Model'!$B116)</f>
        <v>0</v>
      </c>
      <c r="EF200" t="str">
        <f ca="1">SUBSTITUTE(EF199,'Formula Name Creation'!$V116,'HB11 Model'!$B116)</f>
        <v>0</v>
      </c>
      <c r="EG200" t="str">
        <f ca="1">SUBSTITUTE(EG199,'Formula Name Creation'!$V116,'HB11 Model'!$B116)</f>
        <v>0</v>
      </c>
      <c r="EH200" t="str">
        <f ca="1">SUBSTITUTE(EH199,'Formula Name Creation'!$V116,'HB11 Model'!$B116)</f>
        <v>0</v>
      </c>
      <c r="EI200" t="str">
        <f ca="1">SUBSTITUTE(EI199,'Formula Name Creation'!$V116,'HB11 Model'!$B116)</f>
        <v>0</v>
      </c>
      <c r="EJ200" t="str">
        <f ca="1">SUBSTITUTE(EJ199,'Formula Name Creation'!$V116,'HB11 Model'!$B116)</f>
        <v>0</v>
      </c>
      <c r="EK200" t="str">
        <f ca="1">SUBSTITUTE(EK199,'Formula Name Creation'!$V116,'HB11 Model'!$B116)</f>
        <v>0</v>
      </c>
      <c r="EL200" t="str">
        <f ca="1">SUBSTITUTE(EL199,'Formula Name Creation'!$V116,'HB11 Model'!$B116)</f>
        <v>0</v>
      </c>
      <c r="EM200" t="str">
        <f ca="1">SUBSTITUTE(EM199,'Formula Name Creation'!$V116,'HB11 Model'!$B116)</f>
        <v>0</v>
      </c>
      <c r="EN200" t="str">
        <f ca="1">SUBSTITUTE(EN199,'Formula Name Creation'!$V116,'HB11 Model'!$B116)</f>
        <v>0</v>
      </c>
      <c r="EO200" t="str">
        <f ca="1">SUBSTITUTE(EO199,'Formula Name Creation'!$V116,'HB11 Model'!$B116)</f>
        <v>0</v>
      </c>
      <c r="EP200" t="str">
        <f ca="1">SUBSTITUTE(EP199,'Formula Name Creation'!$V116,'HB11 Model'!$B116)</f>
        <v>0</v>
      </c>
      <c r="EQ200" t="str">
        <f ca="1">SUBSTITUTE(EQ199,'Formula Name Creation'!$V116,'HB11 Model'!$B116)</f>
        <v>0</v>
      </c>
      <c r="ER200" t="str">
        <f ca="1">SUBSTITUTE(ER199,'Formula Name Creation'!$V116,'HB11 Model'!$B116)</f>
        <v>0</v>
      </c>
      <c r="ES200" t="str">
        <f ca="1">SUBSTITUTE(ES199,'Formula Name Creation'!$V116,'HB11 Model'!$B116)</f>
        <v>0</v>
      </c>
      <c r="ET200" t="str">
        <f ca="1">SUBSTITUTE(ET199,'Formula Name Creation'!$V116,'HB11 Model'!$B116)</f>
        <v>0</v>
      </c>
      <c r="EU200">
        <v>114</v>
      </c>
    </row>
    <row r="201" spans="1:151" x14ac:dyDescent="0.25">
      <c r="A201" t="str">
        <f ca="1">SUBSTITUTE(A200,'Formula Name Creation'!$V115,'HB11 Model'!$B115)</f>
        <v>Parameter</v>
      </c>
      <c r="B201" t="str">
        <f ca="1">SUBSTITUTE(B200,'Formula Name Creation'!$V115,'HB11 Model'!$B115)</f>
        <v>Parameter</v>
      </c>
      <c r="C201" t="str">
        <f ca="1">SUBSTITUTE(C200,'Formula Name Creation'!$V115,'HB11 Model'!$B115)</f>
        <v>=(1400*C22*1000)/10^6</v>
      </c>
      <c r="D201" t="str">
        <f ca="1">SUBSTITUTE(D200,'Formula Name Creation'!$V115,'HB11 Model'!$B115)</f>
        <v>Parameter</v>
      </c>
      <c r="E201" t="str">
        <f ca="1">SUBSTITUTE(E200,'Formula Name Creation'!$V115,'HB11 Model'!$B115)</f>
        <v>=C3*C4</v>
      </c>
      <c r="F201" t="str">
        <f ca="1">SUBSTITUTE(F200,'Formula Name Creation'!$V115,'HB11 Model'!$B115)</f>
        <v>=C7/(C6)</v>
      </c>
      <c r="G201" t="str">
        <f ca="1">SUBSTITUTE(G200,'Formula Name Creation'!$V115,'HB11 Model'!$B115)</f>
        <v>=IF(C36=0,C7*C10,C7*C10*C13)</v>
      </c>
      <c r="H201" t="str">
        <f ca="1">SUBSTITUTE(H200,'Formula Name Creation'!$V115,'HB11 Model'!$B115)</f>
        <v>Parameter</v>
      </c>
      <c r="I201" t="str">
        <f ca="1">SUBSTITUTE(I200,'Formula Name Creation'!$V115,'HB11 Model'!$B115)</f>
        <v>Parameter</v>
      </c>
      <c r="J201" t="str">
        <f ca="1">SUBSTITUTE(J200,'Formula Name Creation'!$V115,'HB11 Model'!$B115)</f>
        <v>Parameter</v>
      </c>
      <c r="K201" t="str">
        <f ca="1">SUBSTITUTE(K200,'Formula Name Creation'!$V115,'HB11 Model'!$B115)</f>
        <v>Parameter</v>
      </c>
      <c r="L201" t="str">
        <f ca="1">SUBSTITUTE(L200,'Formula Name Creation'!$V115,'HB11 Model'!$B115)</f>
        <v>Parameter</v>
      </c>
      <c r="M201" t="str">
        <f ca="1">SUBSTITUTE(M200,'Formula Name Creation'!$V115,'HB11 Model'!$B115)</f>
        <v>=C16/C8</v>
      </c>
      <c r="N201" t="str">
        <f ca="1">SUBSTITUTE(N200,'Formula Name Creation'!$V115,'HB11 Model'!$B115)</f>
        <v>=C9*C17</v>
      </c>
      <c r="O201" t="str">
        <f ca="1">SUBSTITUTE(O200,'Formula Name Creation'!$V115,'HB11 Model'!$B115)</f>
        <v>Parameter</v>
      </c>
      <c r="P201" t="str">
        <f ca="1">SUBSTITUTE(P200,'Formula Name Creation'!$V115,'HB11 Model'!$B115)</f>
        <v>Parameter</v>
      </c>
      <c r="Q201" t="str">
        <f ca="1">SUBSTITUTE(Q200,'Formula Name Creation'!$V115,'HB11 Model'!$B115)</f>
        <v>Parameter</v>
      </c>
      <c r="R201" t="str">
        <f ca="1">SUBSTITUTE(R200,'Formula Name Creation'!$V115,'HB11 Model'!$B115)</f>
        <v>=C8+C84+C100</v>
      </c>
      <c r="S201" t="str">
        <f ca="1">SUBSTITUTE(S200,'Formula Name Creation'!$V115,'HB11 Model'!$B115)</f>
        <v>=C20*C19</v>
      </c>
      <c r="T201" t="str">
        <f ca="1">SUBSTITUTE(T200,'Formula Name Creation'!$V115,'HB11 Model'!$B115)</f>
        <v>=C16-C20</v>
      </c>
      <c r="U201" t="str">
        <f ca="1">SUBSTITUTE(U200,'Formula Name Creation'!$V115,'HB11 Model'!$B115)</f>
        <v>=365*24*C14</v>
      </c>
      <c r="V201" t="str">
        <f ca="1">SUBSTITUTE(V200,'Formula Name Creation'!$V115,'HB11 Model'!$B115)</f>
        <v>=C22*C23</v>
      </c>
      <c r="W201" t="str">
        <f ca="1">SUBSTITUTE(W200,'Formula Name Creation'!$V115,'HB11 Model'!$B115)</f>
        <v>=C26/(1-C27)</v>
      </c>
      <c r="X201" t="str">
        <f ca="1">SUBSTITUTE(X200,'Formula Name Creation'!$V115,'HB11 Model'!$B115)</f>
        <v>=C4*C14*365*24*3600</v>
      </c>
      <c r="Y201" t="str">
        <f ca="1">SUBSTITUTE(Y200,'Formula Name Creation'!$V115,'HB11 Model'!$B115)</f>
        <v>Parameter</v>
      </c>
      <c r="Z201" t="str">
        <f ca="1">SUBSTITUTE(Z200,'Formula Name Creation'!$V115,'HB11 Model'!$B115)</f>
        <v>=C29+C37+C40+C48</v>
      </c>
      <c r="AA201" t="str">
        <f ca="1">SUBSTITUTE(AA200,'Formula Name Creation'!$V115,'HB11 Model'!$B115)</f>
        <v>=C30*(C33*C34)/(1000)+C35</v>
      </c>
      <c r="AB201" t="str">
        <f ca="1">SUBSTITUTE(AB200,'Formula Name Creation'!$V115,'HB11 Model'!$B115)</f>
        <v>Parameter</v>
      </c>
      <c r="AC201" t="str">
        <f ca="1">SUBSTITUTE(AC200,'Formula Name Creation'!$V115,'HB11 Model'!$B115)</f>
        <v>Parameter</v>
      </c>
      <c r="AD201" t="str">
        <f ca="1">SUBSTITUTE(AD200,'Formula Name Creation'!$V115,'HB11 Model'!$B115)</f>
        <v>Parameter</v>
      </c>
      <c r="AE201" t="str">
        <f ca="1">SUBSTITUTE(AE200,'Formula Name Creation'!$V115,'HB11 Model'!$B115)</f>
        <v>Parameter</v>
      </c>
      <c r="AF201" t="str">
        <f ca="1">SUBSTITUTE(AF200,'Formula Name Creation'!$V115,'HB11 Model'!$B115)</f>
        <v>Parameter</v>
      </c>
      <c r="AG201" t="str">
        <f ca="1">SUBSTITUTE(AG200,'Formula Name Creation'!$V115,'HB11 Model'!$B115)</f>
        <v>Parameter</v>
      </c>
      <c r="AH201" t="str">
        <f ca="1">SUBSTITUTE(AH200,'Formula Name Creation'!$V115,'HB11 Model'!$B115)</f>
        <v>Parameter</v>
      </c>
      <c r="AI201" t="str">
        <f ca="1">SUBSTITUTE(AI200,'Formula Name Creation'!$V115,'HB11 Model'!$B115)</f>
        <v>=C36*(C38)</v>
      </c>
      <c r="AJ201" t="str">
        <f ca="1">SUBSTITUTE(AJ200,'Formula Name Creation'!$V115,'HB11 Model'!$B115)</f>
        <v>Parameter</v>
      </c>
      <c r="AK201" t="str">
        <f ca="1">SUBSTITUTE(AK200,'Formula Name Creation'!$V115,'HB11 Model'!$B115)</f>
        <v>Parameter</v>
      </c>
      <c r="AL201" t="str">
        <f ca="1">SUBSTITUTE(AL200,'Formula Name Creation'!$V115,'HB11 Model'!$B115)</f>
        <v>=C39*(C41+C42)</v>
      </c>
      <c r="AM201" t="str">
        <f ca="1">SUBSTITUTE(AM200,'Formula Name Creation'!$V115,'HB11 Model'!$B115)</f>
        <v>=0.04+(C31*C32)/(1000)</v>
      </c>
      <c r="AN201" t="str">
        <f ca="1">SUBSTITUTE(AN200,'Formula Name Creation'!$V115,'HB11 Model'!$B115)</f>
        <v>Parameter</v>
      </c>
      <c r="AO201" t="str">
        <f ca="1">SUBSTITUTE(AO200,'Formula Name Creation'!$V115,'HB11 Model'!$B115)</f>
        <v>Parameter</v>
      </c>
      <c r="AP201" t="str">
        <f ca="1">SUBSTITUTE(AP200,'Formula Name Creation'!$V115,'HB11 Model'!$B115)</f>
        <v>Parameter</v>
      </c>
      <c r="AQ201" t="str">
        <f ca="1">SUBSTITUTE(AQ200,'Formula Name Creation'!$V115,'HB11 Model'!$B115)</f>
        <v>Parameter</v>
      </c>
      <c r="AR201" t="e">
        <f ca="1">SUBSTITUTE(AR200,'Formula Name Creation'!$V115,'HB11 Model'!$B115)</f>
        <v>#N/A</v>
      </c>
      <c r="AS201" t="str">
        <f ca="1">SUBSTITUTE(AS200,'Formula Name Creation'!$V115,'HB11 Model'!$B115)</f>
        <v>=C45+C25*(C28)</v>
      </c>
      <c r="AT201" t="str">
        <f ca="1">SUBSTITUTE(AT200,'Formula Name Creation'!$V115,'HB11 Model'!$B115)</f>
        <v>Parameter</v>
      </c>
      <c r="AU201" t="str">
        <f ca="1">SUBSTITUTE(AU200,'Formula Name Creation'!$V115,'HB11 Model'!$B115)</f>
        <v>Parameter</v>
      </c>
      <c r="AV201" t="str">
        <f ca="1">SUBSTITUTE(AV200,'Formula Name Creation'!$V115,'HB11 Model'!$B115)</f>
        <v>Parameter</v>
      </c>
      <c r="AW201" t="str">
        <f ca="1">SUBSTITUTE(AW200,'Formula Name Creation'!$V115,'HB11 Model'!$B115)</f>
        <v>Parameter</v>
      </c>
      <c r="AX201" t="str">
        <f ca="1">SUBSTITUTE(AX200,'Formula Name Creation'!$V115,'HB11 Model'!$B115)</f>
        <v>Parameter</v>
      </c>
      <c r="AY201" t="str">
        <f ca="1">SUBSTITUTE(AY200,'Formula Name Creation'!$V115,'HB11 Model'!$B115)</f>
        <v>Parameter</v>
      </c>
      <c r="AZ201" t="str">
        <f ca="1">SUBSTITUTE(AZ200,'Formula Name Creation'!$V115,'HB11 Model'!$B115)</f>
        <v>Parameter</v>
      </c>
      <c r="BA201" t="str">
        <f ca="1">SUBSTITUTE(BA200,'Formula Name Creation'!$V115,'HB11 Model'!$B115)</f>
        <v>=(C54+C53)/10^6</v>
      </c>
      <c r="BB201" t="str">
        <f ca="1">SUBSTITUTE(BB200,'Formula Name Creation'!$V115,'HB11 Model'!$B115)</f>
        <v>=C4*((C14*24)*3600)*C51</v>
      </c>
      <c r="BC201" t="str">
        <f ca="1">SUBSTITUTE(BC200,'Formula Name Creation'!$V115,'HB11 Model'!$B115)</f>
        <v>Parameter</v>
      </c>
      <c r="BD201" t="str">
        <f ca="1">SUBSTITUTE(BD200,'Formula Name Creation'!$V115,'HB11 Model'!$B115)</f>
        <v>Parameter</v>
      </c>
      <c r="BE201" t="str">
        <f ca="1">SUBSTITUTE(BE200,'Formula Name Creation'!$V115,'HB11 Model'!$B115)</f>
        <v>Parameter</v>
      </c>
      <c r="BF201" t="str">
        <f ca="1">SUBSTITUTE(BF200,'Formula Name Creation'!$V115,'HB11 Model'!$B115)</f>
        <v>Parameter</v>
      </c>
      <c r="BG201" t="str">
        <f ca="1">SUBSTITUTE(BG200,'Formula Name Creation'!$V115,'HB11 Model'!$B115)</f>
        <v>=ROUNDDOWN(C60/C64,0)*C58+C57*C3*C4*ROUNDDOWN(C60/C66,0)+C59+C87*10^6*ROUNDDOWN(C60/C65,0)+C63*C60</v>
      </c>
      <c r="BH201" t="str">
        <f ca="1">SUBSTITUTE(BH200,'Formula Name Creation'!$V115,'HB11 Model'!$B115)</f>
        <v>Parameter</v>
      </c>
      <c r="BI201" t="str">
        <f ca="1">SUBSTITUTE(BI200,'Formula Name Creation'!$V115,'HB11 Model'!$B115)</f>
        <v>=C62*1000*C24</v>
      </c>
      <c r="BJ201" t="str">
        <f ca="1">SUBSTITUTE(BJ200,'Formula Name Creation'!$V115,'HB11 Model'!$B115)</f>
        <v>Parameter</v>
      </c>
      <c r="BK201" t="str">
        <f ca="1">SUBSTITUTE(BK200,'Formula Name Creation'!$V115,'HB11 Model'!$B115)</f>
        <v>Parameter</v>
      </c>
      <c r="BL201" t="str">
        <f ca="1">SUBSTITUTE(BL200,'Formula Name Creation'!$V115,'HB11 Model'!$B115)</f>
        <v>Parameter</v>
      </c>
      <c r="BM201" t="str">
        <f ca="1">SUBSTITUTE(BM200,'Formula Name Creation'!$V115,'HB11 Model'!$B115)</f>
        <v>Parameter</v>
      </c>
      <c r="BN201" t="str">
        <f ca="1">SUBSTITUTE(BN200,'Formula Name Creation'!$V115,'HB11 Model'!$B115)</f>
        <v>Parameter</v>
      </c>
      <c r="BO201" t="str">
        <f ca="1">SUBSTITUTE(BO200,'Formula Name Creation'!$V115,'HB11 Model'!$B115)</f>
        <v>Parameter</v>
      </c>
      <c r="BP201" t="str">
        <f ca="1">SUBSTITUTE(BP200,'Formula Name Creation'!$V115,'HB11 Model'!$B115)</f>
        <v>Parameter</v>
      </c>
      <c r="BQ201" t="str">
        <f ca="1">SUBSTITUTE(BQ200,'Formula Name Creation'!$V115,'HB11 Model'!$B115)</f>
        <v>Parameter</v>
      </c>
      <c r="BR201" t="str">
        <f ca="1">SUBSTITUTE(BR200,'Formula Name Creation'!$V115,'HB11 Model'!$B115)</f>
        <v>Parameter</v>
      </c>
      <c r="BS201" t="str">
        <f ca="1">SUBSTITUTE(BS200,'Formula Name Creation'!$V115,'HB11 Model'!$B115)</f>
        <v>Parameter</v>
      </c>
      <c r="BT201" t="str">
        <f ca="1">SUBSTITUTE(BT200,'Formula Name Creation'!$V115,'HB11 Model'!$B115)</f>
        <v>Parameter</v>
      </c>
      <c r="BU201" t="str">
        <f ca="1">SUBSTITUTE(BU200,'Formula Name Creation'!$V115,'HB11 Model'!$B115)</f>
        <v>=(C67+C68+C69+C70+C71+C72+C74+C73)</v>
      </c>
      <c r="BV201" t="str">
        <f ca="1">SUBSTITUTE(BV200,'Formula Name Creation'!$V115,'HB11 Model'!$B115)</f>
        <v>Parameter</v>
      </c>
      <c r="BW201" t="str">
        <f ca="1">SUBSTITUTE(BW200,'Formula Name Creation'!$V115,'HB11 Model'!$B115)</f>
        <v>Parameter</v>
      </c>
      <c r="BX201" t="str">
        <f ca="1">SUBSTITUTE(BX200,'Formula Name Creation'!$V115,'HB11 Model'!$B115)</f>
        <v>=C77+C75</v>
      </c>
      <c r="BY201" t="str">
        <f ca="1">SUBSTITUTE(BY200,'Formula Name Creation'!$V115,'HB11 Model'!$B115)</f>
        <v>Parameter</v>
      </c>
      <c r="BZ201" t="str">
        <f ca="1">SUBSTITUTE(BZ200,'Formula Name Creation'!$V115,'HB11 Model'!$B115)</f>
        <v>=C79*C75</v>
      </c>
      <c r="CA201" t="str">
        <f ca="1">SUBSTITUTE(CA200,'Formula Name Creation'!$V115,'HB11 Model'!$B115)</f>
        <v>Parameter</v>
      </c>
      <c r="CB201" t="str">
        <f ca="1">SUBSTITUTE(CB200,'Formula Name Creation'!$V115,'HB11 Model'!$B115)</f>
        <v>Parameter</v>
      </c>
      <c r="CC201" t="str">
        <f ca="1">SUBSTITUTE(CC200,'Formula Name Creation'!$V115,'HB11 Model'!$B115)</f>
        <v>Parameter</v>
      </c>
      <c r="CD201" t="str">
        <f ca="1">SUBSTITUTE(CD200,'Formula Name Creation'!$V115,'HB11 Model'!$B115)</f>
        <v>=32*(C9/2605)</v>
      </c>
      <c r="CE201" t="str">
        <f ca="1">SUBSTITUTE(CE200,'Formula Name Creation'!$V115,'HB11 Model'!$B115)</f>
        <v>Parameter</v>
      </c>
      <c r="CF201" t="str">
        <f ca="1">SUBSTITUTE(CF200,'Formula Name Creation'!$V115,'HB11 Model'!$B115)</f>
        <v>Parameter</v>
      </c>
      <c r="CG201" t="str">
        <f ca="1">SUBSTITUTE(CG200,'Formula Name Creation'!$V115,'HB11 Model'!$B115)</f>
        <v>=(C85*C86*C83)/10^6</v>
      </c>
      <c r="CH201" t="str">
        <f ca="1">SUBSTITUTE(CH200,'Formula Name Creation'!$V115,'HB11 Model'!$B115)</f>
        <v>=C9*10^6/C81/C82</v>
      </c>
      <c r="CI201" t="str">
        <f ca="1">SUBSTITUTE(CI200,'Formula Name Creation'!$V115,'HB11 Model'!$B115)</f>
        <v>Parameter</v>
      </c>
      <c r="CJ201" t="str">
        <f ca="1">SUBSTITUTE(CJ200,'Formula Name Creation'!$V115,'HB11 Model'!$B115)</f>
        <v>Parameter</v>
      </c>
      <c r="CK201" t="str">
        <f ca="1">SUBSTITUTE(CK200,'Formula Name Creation'!$V115,'HB11 Model'!$B115)</f>
        <v>Parameter</v>
      </c>
      <c r="CL201" t="str">
        <f ca="1">SUBSTITUTE(CL200,'Formula Name Creation'!$V115,'HB11 Model'!$B115)</f>
        <v>Parameter</v>
      </c>
      <c r="CM201" t="str">
        <f ca="1">SUBSTITUTE(CM200,'Formula Name Creation'!$V115,'HB11 Model'!$B115)</f>
        <v>=C91*C92</v>
      </c>
      <c r="CN201" t="str">
        <f ca="1">SUBSTITUTE(CN200,'Formula Name Creation'!$V115,'HB11 Model'!$B115)</f>
        <v>=C93*7.6*7*52.18</v>
      </c>
      <c r="CO201" t="str">
        <f ca="1">SUBSTITUTE(CO200,'Formula Name Creation'!$V115,'HB11 Model'!$B115)</f>
        <v>Parameter</v>
      </c>
      <c r="CP201" t="str">
        <f ca="1">SUBSTITUTE(CP200,'Formula Name Creation'!$V115,'HB11 Model'!$B115)</f>
        <v>Parameter</v>
      </c>
      <c r="CQ201" t="str">
        <f ca="1">SUBSTITUTE(CQ200,'Formula Name Creation'!$V115,'HB11 Model'!$B115)</f>
        <v>Parameter</v>
      </c>
      <c r="CR201" t="str">
        <f ca="1">SUBSTITUTE(CR200,'Formula Name Creation'!$V115,'HB11 Model'!$B115)</f>
        <v>Parameter</v>
      </c>
      <c r="CS201" t="str">
        <f ca="1">SUBSTITUTE(CS200,'Formula Name Creation'!$V115,'HB11 Model'!$B115)</f>
        <v>Parameter</v>
      </c>
      <c r="CT201" t="str">
        <f ca="1">SUBSTITUTE(CT200,'Formula Name Creation'!$V115,'HB11 Model'!$B115)</f>
        <v>Parameter</v>
      </c>
      <c r="CU201" t="str">
        <f ca="1">SUBSTITUTE(CU200,'Formula Name Creation'!$V115,'HB11 Model'!$B115)</f>
        <v>=PI()*C97*(C96^2-(C96-C98)^2)*C99</v>
      </c>
      <c r="CV201" t="str">
        <f ca="1">SUBSTITUTE(CV200,'Formula Name Creation'!$V115,'HB11 Model'!$B115)</f>
        <v>Parameter</v>
      </c>
      <c r="CW201" t="str">
        <f ca="1">SUBSTITUTE(CW200,'Formula Name Creation'!$V115,'HB11 Model'!$B115)</f>
        <v>=(90.69*C101 + C95 + 13.04*C102*112.32)/10^6</v>
      </c>
      <c r="CX201" t="str">
        <f ca="1">SUBSTITUTE(CX200,'Formula Name Creation'!$V115,'HB11 Model'!$B115)</f>
        <v>0</v>
      </c>
      <c r="CY201" t="str">
        <f ca="1">SUBSTITUTE(CY200,'Formula Name Creation'!$V115,'HB11 Model'!$B115)</f>
        <v>0</v>
      </c>
      <c r="CZ201" t="str">
        <f ca="1">SUBSTITUTE(CZ200,'Formula Name Creation'!$V115,'HB11 Model'!$B115)</f>
        <v>0</v>
      </c>
      <c r="DA201" t="str">
        <f ca="1">SUBSTITUTE(DA200,'Formula Name Creation'!$V115,'HB11 Model'!$B115)</f>
        <v>0</v>
      </c>
      <c r="DB201" t="str">
        <f ca="1">SUBSTITUTE(DB200,'Formula Name Creation'!$V115,'HB11 Model'!$B115)</f>
        <v>0</v>
      </c>
      <c r="DC201" t="str">
        <f ca="1">SUBSTITUTE(DC200,'Formula Name Creation'!$V115,'HB11 Model'!$B115)</f>
        <v>0</v>
      </c>
      <c r="DD201" t="str">
        <f ca="1">SUBSTITUTE(DD200,'Formula Name Creation'!$V115,'HB11 Model'!$B115)</f>
        <v>0</v>
      </c>
      <c r="DE201" t="str">
        <f ca="1">SUBSTITUTE(DE200,'Formula Name Creation'!$V115,'HB11 Model'!$B115)</f>
        <v>0</v>
      </c>
      <c r="DF201" t="str">
        <f ca="1">SUBSTITUTE(DF200,'Formula Name Creation'!$V115,'HB11 Model'!$B115)</f>
        <v>0</v>
      </c>
      <c r="DG201" t="str">
        <f ca="1">SUBSTITUTE(DG200,'Formula Name Creation'!$V115,'HB11 Model'!$B115)</f>
        <v>0</v>
      </c>
      <c r="DH201" t="str">
        <f ca="1">SUBSTITUTE(DH200,'Formula Name Creation'!$V115,'HB11 Model'!$B115)</f>
        <v>0</v>
      </c>
      <c r="DI201" t="str">
        <f ca="1">SUBSTITUTE(DI200,'Formula Name Creation'!$V115,'HB11 Model'!$B115)</f>
        <v>0</v>
      </c>
      <c r="DJ201" t="str">
        <f ca="1">SUBSTITUTE(DJ200,'Formula Name Creation'!$V115,'HB11 Model'!$B115)</f>
        <v>0</v>
      </c>
      <c r="DK201" t="str">
        <f ca="1">SUBSTITUTE(DK200,'Formula Name Creation'!$V115,'HB11 Model'!$B115)</f>
        <v>0</v>
      </c>
      <c r="DL201" t="str">
        <f ca="1">SUBSTITUTE(DL200,'Formula Name Creation'!$V115,'HB11 Model'!$B115)</f>
        <v>0</v>
      </c>
      <c r="DM201" t="str">
        <f ca="1">SUBSTITUTE(DM200,'Formula Name Creation'!$V115,'HB11 Model'!$B115)</f>
        <v>0</v>
      </c>
      <c r="DN201" t="str">
        <f ca="1">SUBSTITUTE(DN200,'Formula Name Creation'!$V115,'HB11 Model'!$B115)</f>
        <v>0</v>
      </c>
      <c r="DO201" t="str">
        <f ca="1">SUBSTITUTE(DO200,'Formula Name Creation'!$V115,'HB11 Model'!$B115)</f>
        <v>0</v>
      </c>
      <c r="DP201" t="str">
        <f ca="1">SUBSTITUTE(DP200,'Formula Name Creation'!$V115,'HB11 Model'!$B115)</f>
        <v>0</v>
      </c>
      <c r="DQ201" t="str">
        <f ca="1">SUBSTITUTE(DQ200,'Formula Name Creation'!$V115,'HB11 Model'!$B115)</f>
        <v>0</v>
      </c>
      <c r="DR201" t="str">
        <f ca="1">SUBSTITUTE(DR200,'Formula Name Creation'!$V115,'HB11 Model'!$B115)</f>
        <v>0</v>
      </c>
      <c r="DS201" t="str">
        <f ca="1">SUBSTITUTE(DS200,'Formula Name Creation'!$V115,'HB11 Model'!$B115)</f>
        <v>0</v>
      </c>
      <c r="DT201" t="str">
        <f ca="1">SUBSTITUTE(DT200,'Formula Name Creation'!$V115,'HB11 Model'!$B115)</f>
        <v>0</v>
      </c>
      <c r="DU201" t="str">
        <f ca="1">SUBSTITUTE(DU200,'Formula Name Creation'!$V115,'HB11 Model'!$B115)</f>
        <v>0</v>
      </c>
      <c r="DV201" t="str">
        <f ca="1">SUBSTITUTE(DV200,'Formula Name Creation'!$V115,'HB11 Model'!$B115)</f>
        <v>0</v>
      </c>
      <c r="DW201" t="str">
        <f ca="1">SUBSTITUTE(DW200,'Formula Name Creation'!$V115,'HB11 Model'!$B115)</f>
        <v>0</v>
      </c>
      <c r="DX201" t="str">
        <f ca="1">SUBSTITUTE(DX200,'Formula Name Creation'!$V115,'HB11 Model'!$B115)</f>
        <v>0</v>
      </c>
      <c r="DY201" t="str">
        <f ca="1">SUBSTITUTE(DY200,'Formula Name Creation'!$V115,'HB11 Model'!$B115)</f>
        <v>0</v>
      </c>
      <c r="DZ201" t="str">
        <f ca="1">SUBSTITUTE(DZ200,'Formula Name Creation'!$V115,'HB11 Model'!$B115)</f>
        <v>0</v>
      </c>
      <c r="EA201" t="str">
        <f ca="1">SUBSTITUTE(EA200,'Formula Name Creation'!$V115,'HB11 Model'!$B115)</f>
        <v>0</v>
      </c>
      <c r="EB201" t="str">
        <f ca="1">SUBSTITUTE(EB200,'Formula Name Creation'!$V115,'HB11 Model'!$B115)</f>
        <v>0</v>
      </c>
      <c r="EC201" t="str">
        <f ca="1">SUBSTITUTE(EC200,'Formula Name Creation'!$V115,'HB11 Model'!$B115)</f>
        <v>0</v>
      </c>
      <c r="ED201" t="str">
        <f ca="1">SUBSTITUTE(ED200,'Formula Name Creation'!$V115,'HB11 Model'!$B115)</f>
        <v>0</v>
      </c>
      <c r="EE201" t="str">
        <f ca="1">SUBSTITUTE(EE200,'Formula Name Creation'!$V115,'HB11 Model'!$B115)</f>
        <v>0</v>
      </c>
      <c r="EF201" t="str">
        <f ca="1">SUBSTITUTE(EF200,'Formula Name Creation'!$V115,'HB11 Model'!$B115)</f>
        <v>0</v>
      </c>
      <c r="EG201" t="str">
        <f ca="1">SUBSTITUTE(EG200,'Formula Name Creation'!$V115,'HB11 Model'!$B115)</f>
        <v>0</v>
      </c>
      <c r="EH201" t="str">
        <f ca="1">SUBSTITUTE(EH200,'Formula Name Creation'!$V115,'HB11 Model'!$B115)</f>
        <v>0</v>
      </c>
      <c r="EI201" t="str">
        <f ca="1">SUBSTITUTE(EI200,'Formula Name Creation'!$V115,'HB11 Model'!$B115)</f>
        <v>0</v>
      </c>
      <c r="EJ201" t="str">
        <f ca="1">SUBSTITUTE(EJ200,'Formula Name Creation'!$V115,'HB11 Model'!$B115)</f>
        <v>0</v>
      </c>
      <c r="EK201" t="str">
        <f ca="1">SUBSTITUTE(EK200,'Formula Name Creation'!$V115,'HB11 Model'!$B115)</f>
        <v>0</v>
      </c>
      <c r="EL201" t="str">
        <f ca="1">SUBSTITUTE(EL200,'Formula Name Creation'!$V115,'HB11 Model'!$B115)</f>
        <v>0</v>
      </c>
      <c r="EM201" t="str">
        <f ca="1">SUBSTITUTE(EM200,'Formula Name Creation'!$V115,'HB11 Model'!$B115)</f>
        <v>0</v>
      </c>
      <c r="EN201" t="str">
        <f ca="1">SUBSTITUTE(EN200,'Formula Name Creation'!$V115,'HB11 Model'!$B115)</f>
        <v>0</v>
      </c>
      <c r="EO201" t="str">
        <f ca="1">SUBSTITUTE(EO200,'Formula Name Creation'!$V115,'HB11 Model'!$B115)</f>
        <v>0</v>
      </c>
      <c r="EP201" t="str">
        <f ca="1">SUBSTITUTE(EP200,'Formula Name Creation'!$V115,'HB11 Model'!$B115)</f>
        <v>0</v>
      </c>
      <c r="EQ201" t="str">
        <f ca="1">SUBSTITUTE(EQ200,'Formula Name Creation'!$V115,'HB11 Model'!$B115)</f>
        <v>0</v>
      </c>
      <c r="ER201" t="str">
        <f ca="1">SUBSTITUTE(ER200,'Formula Name Creation'!$V115,'HB11 Model'!$B115)</f>
        <v>0</v>
      </c>
      <c r="ES201" t="str">
        <f ca="1">SUBSTITUTE(ES200,'Formula Name Creation'!$V115,'HB11 Model'!$B115)</f>
        <v>0</v>
      </c>
      <c r="ET201" t="str">
        <f ca="1">SUBSTITUTE(ET200,'Formula Name Creation'!$V115,'HB11 Model'!$B115)</f>
        <v>0</v>
      </c>
      <c r="EU201">
        <v>113</v>
      </c>
    </row>
    <row r="202" spans="1:151" x14ac:dyDescent="0.25">
      <c r="A202" t="str">
        <f ca="1">SUBSTITUTE(A201,'Formula Name Creation'!$V114,'HB11 Model'!$B114)</f>
        <v>Parameter</v>
      </c>
      <c r="B202" t="str">
        <f ca="1">SUBSTITUTE(B201,'Formula Name Creation'!$V114,'HB11 Model'!$B114)</f>
        <v>Parameter</v>
      </c>
      <c r="C202" t="str">
        <f ca="1">SUBSTITUTE(C201,'Formula Name Creation'!$V114,'HB11 Model'!$B114)</f>
        <v>=(1400*C22*1000)/10^6</v>
      </c>
      <c r="D202" t="str">
        <f ca="1">SUBSTITUTE(D201,'Formula Name Creation'!$V114,'HB11 Model'!$B114)</f>
        <v>Parameter</v>
      </c>
      <c r="E202" t="str">
        <f ca="1">SUBSTITUTE(E201,'Formula Name Creation'!$V114,'HB11 Model'!$B114)</f>
        <v>=C3*C4</v>
      </c>
      <c r="F202" t="str">
        <f ca="1">SUBSTITUTE(F201,'Formula Name Creation'!$V114,'HB11 Model'!$B114)</f>
        <v>=C7/(C6)</v>
      </c>
      <c r="G202" t="str">
        <f ca="1">SUBSTITUTE(G201,'Formula Name Creation'!$V114,'HB11 Model'!$B114)</f>
        <v>=IF(C36=0,C7*C10,C7*C10*C13)</v>
      </c>
      <c r="H202" t="str">
        <f ca="1">SUBSTITUTE(H201,'Formula Name Creation'!$V114,'HB11 Model'!$B114)</f>
        <v>Parameter</v>
      </c>
      <c r="I202" t="str">
        <f ca="1">SUBSTITUTE(I201,'Formula Name Creation'!$V114,'HB11 Model'!$B114)</f>
        <v>Parameter</v>
      </c>
      <c r="J202" t="str">
        <f ca="1">SUBSTITUTE(J201,'Formula Name Creation'!$V114,'HB11 Model'!$B114)</f>
        <v>Parameter</v>
      </c>
      <c r="K202" t="str">
        <f ca="1">SUBSTITUTE(K201,'Formula Name Creation'!$V114,'HB11 Model'!$B114)</f>
        <v>Parameter</v>
      </c>
      <c r="L202" t="str">
        <f ca="1">SUBSTITUTE(L201,'Formula Name Creation'!$V114,'HB11 Model'!$B114)</f>
        <v>Parameter</v>
      </c>
      <c r="M202" t="str">
        <f ca="1">SUBSTITUTE(M201,'Formula Name Creation'!$V114,'HB11 Model'!$B114)</f>
        <v>=C16/C8</v>
      </c>
      <c r="N202" t="str">
        <f ca="1">SUBSTITUTE(N201,'Formula Name Creation'!$V114,'HB11 Model'!$B114)</f>
        <v>=C9*C17</v>
      </c>
      <c r="O202" t="str">
        <f ca="1">SUBSTITUTE(O201,'Formula Name Creation'!$V114,'HB11 Model'!$B114)</f>
        <v>Parameter</v>
      </c>
      <c r="P202" t="str">
        <f ca="1">SUBSTITUTE(P201,'Formula Name Creation'!$V114,'HB11 Model'!$B114)</f>
        <v>Parameter</v>
      </c>
      <c r="Q202" t="str">
        <f ca="1">SUBSTITUTE(Q201,'Formula Name Creation'!$V114,'HB11 Model'!$B114)</f>
        <v>Parameter</v>
      </c>
      <c r="R202" t="str">
        <f ca="1">SUBSTITUTE(R201,'Formula Name Creation'!$V114,'HB11 Model'!$B114)</f>
        <v>=C8+C84+C100</v>
      </c>
      <c r="S202" t="str">
        <f ca="1">SUBSTITUTE(S201,'Formula Name Creation'!$V114,'HB11 Model'!$B114)</f>
        <v>=C20*C19</v>
      </c>
      <c r="T202" t="str">
        <f ca="1">SUBSTITUTE(T201,'Formula Name Creation'!$V114,'HB11 Model'!$B114)</f>
        <v>=C16-C20</v>
      </c>
      <c r="U202" t="str">
        <f ca="1">SUBSTITUTE(U201,'Formula Name Creation'!$V114,'HB11 Model'!$B114)</f>
        <v>=365*24*C14</v>
      </c>
      <c r="V202" t="str">
        <f ca="1">SUBSTITUTE(V201,'Formula Name Creation'!$V114,'HB11 Model'!$B114)</f>
        <v>=C22*C23</v>
      </c>
      <c r="W202" t="str">
        <f ca="1">SUBSTITUTE(W201,'Formula Name Creation'!$V114,'HB11 Model'!$B114)</f>
        <v>=C26/(1-C27)</v>
      </c>
      <c r="X202" t="str">
        <f ca="1">SUBSTITUTE(X201,'Formula Name Creation'!$V114,'HB11 Model'!$B114)</f>
        <v>=C4*C14*365*24*3600</v>
      </c>
      <c r="Y202" t="str">
        <f ca="1">SUBSTITUTE(Y201,'Formula Name Creation'!$V114,'HB11 Model'!$B114)</f>
        <v>Parameter</v>
      </c>
      <c r="Z202" t="str">
        <f ca="1">SUBSTITUTE(Z201,'Formula Name Creation'!$V114,'HB11 Model'!$B114)</f>
        <v>=C29+C37+C40+C48</v>
      </c>
      <c r="AA202" t="str">
        <f ca="1">SUBSTITUTE(AA201,'Formula Name Creation'!$V114,'HB11 Model'!$B114)</f>
        <v>=C30*(C33*C34)/(1000)+C35</v>
      </c>
      <c r="AB202" t="str">
        <f ca="1">SUBSTITUTE(AB201,'Formula Name Creation'!$V114,'HB11 Model'!$B114)</f>
        <v>Parameter</v>
      </c>
      <c r="AC202" t="str">
        <f ca="1">SUBSTITUTE(AC201,'Formula Name Creation'!$V114,'HB11 Model'!$B114)</f>
        <v>Parameter</v>
      </c>
      <c r="AD202" t="str">
        <f ca="1">SUBSTITUTE(AD201,'Formula Name Creation'!$V114,'HB11 Model'!$B114)</f>
        <v>Parameter</v>
      </c>
      <c r="AE202" t="str">
        <f ca="1">SUBSTITUTE(AE201,'Formula Name Creation'!$V114,'HB11 Model'!$B114)</f>
        <v>Parameter</v>
      </c>
      <c r="AF202" t="str">
        <f ca="1">SUBSTITUTE(AF201,'Formula Name Creation'!$V114,'HB11 Model'!$B114)</f>
        <v>Parameter</v>
      </c>
      <c r="AG202" t="str">
        <f ca="1">SUBSTITUTE(AG201,'Formula Name Creation'!$V114,'HB11 Model'!$B114)</f>
        <v>Parameter</v>
      </c>
      <c r="AH202" t="str">
        <f ca="1">SUBSTITUTE(AH201,'Formula Name Creation'!$V114,'HB11 Model'!$B114)</f>
        <v>Parameter</v>
      </c>
      <c r="AI202" t="str">
        <f ca="1">SUBSTITUTE(AI201,'Formula Name Creation'!$V114,'HB11 Model'!$B114)</f>
        <v>=C36*(C38)</v>
      </c>
      <c r="AJ202" t="str">
        <f ca="1">SUBSTITUTE(AJ201,'Formula Name Creation'!$V114,'HB11 Model'!$B114)</f>
        <v>Parameter</v>
      </c>
      <c r="AK202" t="str">
        <f ca="1">SUBSTITUTE(AK201,'Formula Name Creation'!$V114,'HB11 Model'!$B114)</f>
        <v>Parameter</v>
      </c>
      <c r="AL202" t="str">
        <f ca="1">SUBSTITUTE(AL201,'Formula Name Creation'!$V114,'HB11 Model'!$B114)</f>
        <v>=C39*(C41+C42)</v>
      </c>
      <c r="AM202" t="str">
        <f ca="1">SUBSTITUTE(AM201,'Formula Name Creation'!$V114,'HB11 Model'!$B114)</f>
        <v>=0.04+(C31*C32)/(1000)</v>
      </c>
      <c r="AN202" t="str">
        <f ca="1">SUBSTITUTE(AN201,'Formula Name Creation'!$V114,'HB11 Model'!$B114)</f>
        <v>Parameter</v>
      </c>
      <c r="AO202" t="str">
        <f ca="1">SUBSTITUTE(AO201,'Formula Name Creation'!$V114,'HB11 Model'!$B114)</f>
        <v>Parameter</v>
      </c>
      <c r="AP202" t="str">
        <f ca="1">SUBSTITUTE(AP201,'Formula Name Creation'!$V114,'HB11 Model'!$B114)</f>
        <v>Parameter</v>
      </c>
      <c r="AQ202" t="str">
        <f ca="1">SUBSTITUTE(AQ201,'Formula Name Creation'!$V114,'HB11 Model'!$B114)</f>
        <v>Parameter</v>
      </c>
      <c r="AR202" t="e">
        <f ca="1">SUBSTITUTE(AR201,'Formula Name Creation'!$V114,'HB11 Model'!$B114)</f>
        <v>#N/A</v>
      </c>
      <c r="AS202" t="str">
        <f ca="1">SUBSTITUTE(AS201,'Formula Name Creation'!$V114,'HB11 Model'!$B114)</f>
        <v>=C45+C25*(C28)</v>
      </c>
      <c r="AT202" t="str">
        <f ca="1">SUBSTITUTE(AT201,'Formula Name Creation'!$V114,'HB11 Model'!$B114)</f>
        <v>Parameter</v>
      </c>
      <c r="AU202" t="str">
        <f ca="1">SUBSTITUTE(AU201,'Formula Name Creation'!$V114,'HB11 Model'!$B114)</f>
        <v>Parameter</v>
      </c>
      <c r="AV202" t="str">
        <f ca="1">SUBSTITUTE(AV201,'Formula Name Creation'!$V114,'HB11 Model'!$B114)</f>
        <v>Parameter</v>
      </c>
      <c r="AW202" t="str">
        <f ca="1">SUBSTITUTE(AW201,'Formula Name Creation'!$V114,'HB11 Model'!$B114)</f>
        <v>Parameter</v>
      </c>
      <c r="AX202" t="str">
        <f ca="1">SUBSTITUTE(AX201,'Formula Name Creation'!$V114,'HB11 Model'!$B114)</f>
        <v>Parameter</v>
      </c>
      <c r="AY202" t="str">
        <f ca="1">SUBSTITUTE(AY201,'Formula Name Creation'!$V114,'HB11 Model'!$B114)</f>
        <v>Parameter</v>
      </c>
      <c r="AZ202" t="str">
        <f ca="1">SUBSTITUTE(AZ201,'Formula Name Creation'!$V114,'HB11 Model'!$B114)</f>
        <v>Parameter</v>
      </c>
      <c r="BA202" t="str">
        <f ca="1">SUBSTITUTE(BA201,'Formula Name Creation'!$V114,'HB11 Model'!$B114)</f>
        <v>=(C54+C53)/10^6</v>
      </c>
      <c r="BB202" t="str">
        <f ca="1">SUBSTITUTE(BB201,'Formula Name Creation'!$V114,'HB11 Model'!$B114)</f>
        <v>=C4*((C14*24)*3600)*C51</v>
      </c>
      <c r="BC202" t="str">
        <f ca="1">SUBSTITUTE(BC201,'Formula Name Creation'!$V114,'HB11 Model'!$B114)</f>
        <v>Parameter</v>
      </c>
      <c r="BD202" t="str">
        <f ca="1">SUBSTITUTE(BD201,'Formula Name Creation'!$V114,'HB11 Model'!$B114)</f>
        <v>Parameter</v>
      </c>
      <c r="BE202" t="str">
        <f ca="1">SUBSTITUTE(BE201,'Formula Name Creation'!$V114,'HB11 Model'!$B114)</f>
        <v>Parameter</v>
      </c>
      <c r="BF202" t="str">
        <f ca="1">SUBSTITUTE(BF201,'Formula Name Creation'!$V114,'HB11 Model'!$B114)</f>
        <v>Parameter</v>
      </c>
      <c r="BG202" t="str">
        <f ca="1">SUBSTITUTE(BG201,'Formula Name Creation'!$V114,'HB11 Model'!$B114)</f>
        <v>=ROUNDDOWN(C60/C64,0)*C58+C57*C3*C4*ROUNDDOWN(C60/C66,0)+C59+C87*10^6*ROUNDDOWN(C60/C65,0)+C63*C60</v>
      </c>
      <c r="BH202" t="str">
        <f ca="1">SUBSTITUTE(BH201,'Formula Name Creation'!$V114,'HB11 Model'!$B114)</f>
        <v>Parameter</v>
      </c>
      <c r="BI202" t="str">
        <f ca="1">SUBSTITUTE(BI201,'Formula Name Creation'!$V114,'HB11 Model'!$B114)</f>
        <v>=C62*1000*C24</v>
      </c>
      <c r="BJ202" t="str">
        <f ca="1">SUBSTITUTE(BJ201,'Formula Name Creation'!$V114,'HB11 Model'!$B114)</f>
        <v>Parameter</v>
      </c>
      <c r="BK202" t="str">
        <f ca="1">SUBSTITUTE(BK201,'Formula Name Creation'!$V114,'HB11 Model'!$B114)</f>
        <v>Parameter</v>
      </c>
      <c r="BL202" t="str">
        <f ca="1">SUBSTITUTE(BL201,'Formula Name Creation'!$V114,'HB11 Model'!$B114)</f>
        <v>Parameter</v>
      </c>
      <c r="BM202" t="str">
        <f ca="1">SUBSTITUTE(BM201,'Formula Name Creation'!$V114,'HB11 Model'!$B114)</f>
        <v>Parameter</v>
      </c>
      <c r="BN202" t="str">
        <f ca="1">SUBSTITUTE(BN201,'Formula Name Creation'!$V114,'HB11 Model'!$B114)</f>
        <v>Parameter</v>
      </c>
      <c r="BO202" t="str">
        <f ca="1">SUBSTITUTE(BO201,'Formula Name Creation'!$V114,'HB11 Model'!$B114)</f>
        <v>Parameter</v>
      </c>
      <c r="BP202" t="str">
        <f ca="1">SUBSTITUTE(BP201,'Formula Name Creation'!$V114,'HB11 Model'!$B114)</f>
        <v>Parameter</v>
      </c>
      <c r="BQ202" t="str">
        <f ca="1">SUBSTITUTE(BQ201,'Formula Name Creation'!$V114,'HB11 Model'!$B114)</f>
        <v>Parameter</v>
      </c>
      <c r="BR202" t="str">
        <f ca="1">SUBSTITUTE(BR201,'Formula Name Creation'!$V114,'HB11 Model'!$B114)</f>
        <v>Parameter</v>
      </c>
      <c r="BS202" t="str">
        <f ca="1">SUBSTITUTE(BS201,'Formula Name Creation'!$V114,'HB11 Model'!$B114)</f>
        <v>Parameter</v>
      </c>
      <c r="BT202" t="str">
        <f ca="1">SUBSTITUTE(BT201,'Formula Name Creation'!$V114,'HB11 Model'!$B114)</f>
        <v>Parameter</v>
      </c>
      <c r="BU202" t="str">
        <f ca="1">SUBSTITUTE(BU201,'Formula Name Creation'!$V114,'HB11 Model'!$B114)</f>
        <v>=(C67+C68+C69+C70+C71+C72+C74+C73)</v>
      </c>
      <c r="BV202" t="str">
        <f ca="1">SUBSTITUTE(BV201,'Formula Name Creation'!$V114,'HB11 Model'!$B114)</f>
        <v>Parameter</v>
      </c>
      <c r="BW202" t="str">
        <f ca="1">SUBSTITUTE(BW201,'Formula Name Creation'!$V114,'HB11 Model'!$B114)</f>
        <v>Parameter</v>
      </c>
      <c r="BX202" t="str">
        <f ca="1">SUBSTITUTE(BX201,'Formula Name Creation'!$V114,'HB11 Model'!$B114)</f>
        <v>=C77+C75</v>
      </c>
      <c r="BY202" t="str">
        <f ca="1">SUBSTITUTE(BY201,'Formula Name Creation'!$V114,'HB11 Model'!$B114)</f>
        <v>Parameter</v>
      </c>
      <c r="BZ202" t="str">
        <f ca="1">SUBSTITUTE(BZ201,'Formula Name Creation'!$V114,'HB11 Model'!$B114)</f>
        <v>=C79*C75</v>
      </c>
      <c r="CA202" t="str">
        <f ca="1">SUBSTITUTE(CA201,'Formula Name Creation'!$V114,'HB11 Model'!$B114)</f>
        <v>Parameter</v>
      </c>
      <c r="CB202" t="str">
        <f ca="1">SUBSTITUTE(CB201,'Formula Name Creation'!$V114,'HB11 Model'!$B114)</f>
        <v>Parameter</v>
      </c>
      <c r="CC202" t="str">
        <f ca="1">SUBSTITUTE(CC201,'Formula Name Creation'!$V114,'HB11 Model'!$B114)</f>
        <v>Parameter</v>
      </c>
      <c r="CD202" t="str">
        <f ca="1">SUBSTITUTE(CD201,'Formula Name Creation'!$V114,'HB11 Model'!$B114)</f>
        <v>=32*(C9/2605)</v>
      </c>
      <c r="CE202" t="str">
        <f ca="1">SUBSTITUTE(CE201,'Formula Name Creation'!$V114,'HB11 Model'!$B114)</f>
        <v>Parameter</v>
      </c>
      <c r="CF202" t="str">
        <f ca="1">SUBSTITUTE(CF201,'Formula Name Creation'!$V114,'HB11 Model'!$B114)</f>
        <v>Parameter</v>
      </c>
      <c r="CG202" t="str">
        <f ca="1">SUBSTITUTE(CG201,'Formula Name Creation'!$V114,'HB11 Model'!$B114)</f>
        <v>=(C85*C86*C83)/10^6</v>
      </c>
      <c r="CH202" t="str">
        <f ca="1">SUBSTITUTE(CH201,'Formula Name Creation'!$V114,'HB11 Model'!$B114)</f>
        <v>=C9*10^6/C81/C82</v>
      </c>
      <c r="CI202" t="str">
        <f ca="1">SUBSTITUTE(CI201,'Formula Name Creation'!$V114,'HB11 Model'!$B114)</f>
        <v>Parameter</v>
      </c>
      <c r="CJ202" t="str">
        <f ca="1">SUBSTITUTE(CJ201,'Formula Name Creation'!$V114,'HB11 Model'!$B114)</f>
        <v>Parameter</v>
      </c>
      <c r="CK202" t="str">
        <f ca="1">SUBSTITUTE(CK201,'Formula Name Creation'!$V114,'HB11 Model'!$B114)</f>
        <v>Parameter</v>
      </c>
      <c r="CL202" t="str">
        <f ca="1">SUBSTITUTE(CL201,'Formula Name Creation'!$V114,'HB11 Model'!$B114)</f>
        <v>Parameter</v>
      </c>
      <c r="CM202" t="str">
        <f ca="1">SUBSTITUTE(CM201,'Formula Name Creation'!$V114,'HB11 Model'!$B114)</f>
        <v>=C91*C92</v>
      </c>
      <c r="CN202" t="str">
        <f ca="1">SUBSTITUTE(CN201,'Formula Name Creation'!$V114,'HB11 Model'!$B114)</f>
        <v>=C93*7.6*7*52.18</v>
      </c>
      <c r="CO202" t="str">
        <f ca="1">SUBSTITUTE(CO201,'Formula Name Creation'!$V114,'HB11 Model'!$B114)</f>
        <v>Parameter</v>
      </c>
      <c r="CP202" t="str">
        <f ca="1">SUBSTITUTE(CP201,'Formula Name Creation'!$V114,'HB11 Model'!$B114)</f>
        <v>Parameter</v>
      </c>
      <c r="CQ202" t="str">
        <f ca="1">SUBSTITUTE(CQ201,'Formula Name Creation'!$V114,'HB11 Model'!$B114)</f>
        <v>Parameter</v>
      </c>
      <c r="CR202" t="str">
        <f ca="1">SUBSTITUTE(CR201,'Formula Name Creation'!$V114,'HB11 Model'!$B114)</f>
        <v>Parameter</v>
      </c>
      <c r="CS202" t="str">
        <f ca="1">SUBSTITUTE(CS201,'Formula Name Creation'!$V114,'HB11 Model'!$B114)</f>
        <v>Parameter</v>
      </c>
      <c r="CT202" t="str">
        <f ca="1">SUBSTITUTE(CT201,'Formula Name Creation'!$V114,'HB11 Model'!$B114)</f>
        <v>Parameter</v>
      </c>
      <c r="CU202" t="str">
        <f ca="1">SUBSTITUTE(CU201,'Formula Name Creation'!$V114,'HB11 Model'!$B114)</f>
        <v>=PI()*C97*(C96^2-(C96-C98)^2)*C99</v>
      </c>
      <c r="CV202" t="str">
        <f ca="1">SUBSTITUTE(CV201,'Formula Name Creation'!$V114,'HB11 Model'!$B114)</f>
        <v>Parameter</v>
      </c>
      <c r="CW202" t="str">
        <f ca="1">SUBSTITUTE(CW201,'Formula Name Creation'!$V114,'HB11 Model'!$B114)</f>
        <v>=(90.69*C101 + C95 + 13.04*C102*112.32)/10^6</v>
      </c>
      <c r="CX202" t="str">
        <f ca="1">SUBSTITUTE(CX201,'Formula Name Creation'!$V114,'HB11 Model'!$B114)</f>
        <v>0</v>
      </c>
      <c r="CY202" t="str">
        <f ca="1">SUBSTITUTE(CY201,'Formula Name Creation'!$V114,'HB11 Model'!$B114)</f>
        <v>0</v>
      </c>
      <c r="CZ202" t="str">
        <f ca="1">SUBSTITUTE(CZ201,'Formula Name Creation'!$V114,'HB11 Model'!$B114)</f>
        <v>0</v>
      </c>
      <c r="DA202" t="str">
        <f ca="1">SUBSTITUTE(DA201,'Formula Name Creation'!$V114,'HB11 Model'!$B114)</f>
        <v>0</v>
      </c>
      <c r="DB202" t="str">
        <f ca="1">SUBSTITUTE(DB201,'Formula Name Creation'!$V114,'HB11 Model'!$B114)</f>
        <v>0</v>
      </c>
      <c r="DC202" t="str">
        <f ca="1">SUBSTITUTE(DC201,'Formula Name Creation'!$V114,'HB11 Model'!$B114)</f>
        <v>0</v>
      </c>
      <c r="DD202" t="str">
        <f ca="1">SUBSTITUTE(DD201,'Formula Name Creation'!$V114,'HB11 Model'!$B114)</f>
        <v>0</v>
      </c>
      <c r="DE202" t="str">
        <f ca="1">SUBSTITUTE(DE201,'Formula Name Creation'!$V114,'HB11 Model'!$B114)</f>
        <v>0</v>
      </c>
      <c r="DF202" t="str">
        <f ca="1">SUBSTITUTE(DF201,'Formula Name Creation'!$V114,'HB11 Model'!$B114)</f>
        <v>0</v>
      </c>
      <c r="DG202" t="str">
        <f ca="1">SUBSTITUTE(DG201,'Formula Name Creation'!$V114,'HB11 Model'!$B114)</f>
        <v>0</v>
      </c>
      <c r="DH202" t="str">
        <f ca="1">SUBSTITUTE(DH201,'Formula Name Creation'!$V114,'HB11 Model'!$B114)</f>
        <v>0</v>
      </c>
      <c r="DI202" t="str">
        <f ca="1">SUBSTITUTE(DI201,'Formula Name Creation'!$V114,'HB11 Model'!$B114)</f>
        <v>0</v>
      </c>
      <c r="DJ202" t="str">
        <f ca="1">SUBSTITUTE(DJ201,'Formula Name Creation'!$V114,'HB11 Model'!$B114)</f>
        <v>0</v>
      </c>
      <c r="DK202" t="str">
        <f ca="1">SUBSTITUTE(DK201,'Formula Name Creation'!$V114,'HB11 Model'!$B114)</f>
        <v>0</v>
      </c>
      <c r="DL202" t="str">
        <f ca="1">SUBSTITUTE(DL201,'Formula Name Creation'!$V114,'HB11 Model'!$B114)</f>
        <v>0</v>
      </c>
      <c r="DM202" t="str">
        <f ca="1">SUBSTITUTE(DM201,'Formula Name Creation'!$V114,'HB11 Model'!$B114)</f>
        <v>0</v>
      </c>
      <c r="DN202" t="str">
        <f ca="1">SUBSTITUTE(DN201,'Formula Name Creation'!$V114,'HB11 Model'!$B114)</f>
        <v>0</v>
      </c>
      <c r="DO202" t="str">
        <f ca="1">SUBSTITUTE(DO201,'Formula Name Creation'!$V114,'HB11 Model'!$B114)</f>
        <v>0</v>
      </c>
      <c r="DP202" t="str">
        <f ca="1">SUBSTITUTE(DP201,'Formula Name Creation'!$V114,'HB11 Model'!$B114)</f>
        <v>0</v>
      </c>
      <c r="DQ202" t="str">
        <f ca="1">SUBSTITUTE(DQ201,'Formula Name Creation'!$V114,'HB11 Model'!$B114)</f>
        <v>0</v>
      </c>
      <c r="DR202" t="str">
        <f ca="1">SUBSTITUTE(DR201,'Formula Name Creation'!$V114,'HB11 Model'!$B114)</f>
        <v>0</v>
      </c>
      <c r="DS202" t="str">
        <f ca="1">SUBSTITUTE(DS201,'Formula Name Creation'!$V114,'HB11 Model'!$B114)</f>
        <v>0</v>
      </c>
      <c r="DT202" t="str">
        <f ca="1">SUBSTITUTE(DT201,'Formula Name Creation'!$V114,'HB11 Model'!$B114)</f>
        <v>0</v>
      </c>
      <c r="DU202" t="str">
        <f ca="1">SUBSTITUTE(DU201,'Formula Name Creation'!$V114,'HB11 Model'!$B114)</f>
        <v>0</v>
      </c>
      <c r="DV202" t="str">
        <f ca="1">SUBSTITUTE(DV201,'Formula Name Creation'!$V114,'HB11 Model'!$B114)</f>
        <v>0</v>
      </c>
      <c r="DW202" t="str">
        <f ca="1">SUBSTITUTE(DW201,'Formula Name Creation'!$V114,'HB11 Model'!$B114)</f>
        <v>0</v>
      </c>
      <c r="DX202" t="str">
        <f ca="1">SUBSTITUTE(DX201,'Formula Name Creation'!$V114,'HB11 Model'!$B114)</f>
        <v>0</v>
      </c>
      <c r="DY202" t="str">
        <f ca="1">SUBSTITUTE(DY201,'Formula Name Creation'!$V114,'HB11 Model'!$B114)</f>
        <v>0</v>
      </c>
      <c r="DZ202" t="str">
        <f ca="1">SUBSTITUTE(DZ201,'Formula Name Creation'!$V114,'HB11 Model'!$B114)</f>
        <v>0</v>
      </c>
      <c r="EA202" t="str">
        <f ca="1">SUBSTITUTE(EA201,'Formula Name Creation'!$V114,'HB11 Model'!$B114)</f>
        <v>0</v>
      </c>
      <c r="EB202" t="str">
        <f ca="1">SUBSTITUTE(EB201,'Formula Name Creation'!$V114,'HB11 Model'!$B114)</f>
        <v>0</v>
      </c>
      <c r="EC202" t="str">
        <f ca="1">SUBSTITUTE(EC201,'Formula Name Creation'!$V114,'HB11 Model'!$B114)</f>
        <v>0</v>
      </c>
      <c r="ED202" t="str">
        <f ca="1">SUBSTITUTE(ED201,'Formula Name Creation'!$V114,'HB11 Model'!$B114)</f>
        <v>0</v>
      </c>
      <c r="EE202" t="str">
        <f ca="1">SUBSTITUTE(EE201,'Formula Name Creation'!$V114,'HB11 Model'!$B114)</f>
        <v>0</v>
      </c>
      <c r="EF202" t="str">
        <f ca="1">SUBSTITUTE(EF201,'Formula Name Creation'!$V114,'HB11 Model'!$B114)</f>
        <v>0</v>
      </c>
      <c r="EG202" t="str">
        <f ca="1">SUBSTITUTE(EG201,'Formula Name Creation'!$V114,'HB11 Model'!$B114)</f>
        <v>0</v>
      </c>
      <c r="EH202" t="str">
        <f ca="1">SUBSTITUTE(EH201,'Formula Name Creation'!$V114,'HB11 Model'!$B114)</f>
        <v>0</v>
      </c>
      <c r="EI202" t="str">
        <f ca="1">SUBSTITUTE(EI201,'Formula Name Creation'!$V114,'HB11 Model'!$B114)</f>
        <v>0</v>
      </c>
      <c r="EJ202" t="str">
        <f ca="1">SUBSTITUTE(EJ201,'Formula Name Creation'!$V114,'HB11 Model'!$B114)</f>
        <v>0</v>
      </c>
      <c r="EK202" t="str">
        <f ca="1">SUBSTITUTE(EK201,'Formula Name Creation'!$V114,'HB11 Model'!$B114)</f>
        <v>0</v>
      </c>
      <c r="EL202" t="str">
        <f ca="1">SUBSTITUTE(EL201,'Formula Name Creation'!$V114,'HB11 Model'!$B114)</f>
        <v>0</v>
      </c>
      <c r="EM202" t="str">
        <f ca="1">SUBSTITUTE(EM201,'Formula Name Creation'!$V114,'HB11 Model'!$B114)</f>
        <v>0</v>
      </c>
      <c r="EN202" t="str">
        <f ca="1">SUBSTITUTE(EN201,'Formula Name Creation'!$V114,'HB11 Model'!$B114)</f>
        <v>0</v>
      </c>
      <c r="EO202" t="str">
        <f ca="1">SUBSTITUTE(EO201,'Formula Name Creation'!$V114,'HB11 Model'!$B114)</f>
        <v>0</v>
      </c>
      <c r="EP202" t="str">
        <f ca="1">SUBSTITUTE(EP201,'Formula Name Creation'!$V114,'HB11 Model'!$B114)</f>
        <v>0</v>
      </c>
      <c r="EQ202" t="str">
        <f ca="1">SUBSTITUTE(EQ201,'Formula Name Creation'!$V114,'HB11 Model'!$B114)</f>
        <v>0</v>
      </c>
      <c r="ER202" t="str">
        <f ca="1">SUBSTITUTE(ER201,'Formula Name Creation'!$V114,'HB11 Model'!$B114)</f>
        <v>0</v>
      </c>
      <c r="ES202" t="str">
        <f ca="1">SUBSTITUTE(ES201,'Formula Name Creation'!$V114,'HB11 Model'!$B114)</f>
        <v>0</v>
      </c>
      <c r="ET202" t="str">
        <f ca="1">SUBSTITUTE(ET201,'Formula Name Creation'!$V114,'HB11 Model'!$B114)</f>
        <v>0</v>
      </c>
      <c r="EU202">
        <v>112</v>
      </c>
    </row>
    <row r="203" spans="1:151" x14ac:dyDescent="0.25">
      <c r="A203" t="str">
        <f ca="1">SUBSTITUTE(A202,'Formula Name Creation'!$V113,'HB11 Model'!$B113)</f>
        <v>Parameter</v>
      </c>
      <c r="B203" t="str">
        <f ca="1">SUBSTITUTE(B202,'Formula Name Creation'!$V113,'HB11 Model'!$B113)</f>
        <v>Parameter</v>
      </c>
      <c r="C203" t="str">
        <f ca="1">SUBSTITUTE(C202,'Formula Name Creation'!$V113,'HB11 Model'!$B113)</f>
        <v>=(1400*C22*1000)/10^6</v>
      </c>
      <c r="D203" t="str">
        <f ca="1">SUBSTITUTE(D202,'Formula Name Creation'!$V113,'HB11 Model'!$B113)</f>
        <v>Parameter</v>
      </c>
      <c r="E203" t="str">
        <f ca="1">SUBSTITUTE(E202,'Formula Name Creation'!$V113,'HB11 Model'!$B113)</f>
        <v>=C3*C4</v>
      </c>
      <c r="F203" t="str">
        <f ca="1">SUBSTITUTE(F202,'Formula Name Creation'!$V113,'HB11 Model'!$B113)</f>
        <v>=C7/(C6)</v>
      </c>
      <c r="G203" t="str">
        <f ca="1">SUBSTITUTE(G202,'Formula Name Creation'!$V113,'HB11 Model'!$B113)</f>
        <v>=IF(C36=0,C7*C10,C7*C10*C13)</v>
      </c>
      <c r="H203" t="str">
        <f ca="1">SUBSTITUTE(H202,'Formula Name Creation'!$V113,'HB11 Model'!$B113)</f>
        <v>Parameter</v>
      </c>
      <c r="I203" t="str">
        <f ca="1">SUBSTITUTE(I202,'Formula Name Creation'!$V113,'HB11 Model'!$B113)</f>
        <v>Parameter</v>
      </c>
      <c r="J203" t="str">
        <f ca="1">SUBSTITUTE(J202,'Formula Name Creation'!$V113,'HB11 Model'!$B113)</f>
        <v>Parameter</v>
      </c>
      <c r="K203" t="str">
        <f ca="1">SUBSTITUTE(K202,'Formula Name Creation'!$V113,'HB11 Model'!$B113)</f>
        <v>Parameter</v>
      </c>
      <c r="L203" t="str">
        <f ca="1">SUBSTITUTE(L202,'Formula Name Creation'!$V113,'HB11 Model'!$B113)</f>
        <v>Parameter</v>
      </c>
      <c r="M203" t="str">
        <f ca="1">SUBSTITUTE(M202,'Formula Name Creation'!$V113,'HB11 Model'!$B113)</f>
        <v>=C16/C8</v>
      </c>
      <c r="N203" t="str">
        <f ca="1">SUBSTITUTE(N202,'Formula Name Creation'!$V113,'HB11 Model'!$B113)</f>
        <v>=C9*C17</v>
      </c>
      <c r="O203" t="str">
        <f ca="1">SUBSTITUTE(O202,'Formula Name Creation'!$V113,'HB11 Model'!$B113)</f>
        <v>Parameter</v>
      </c>
      <c r="P203" t="str">
        <f ca="1">SUBSTITUTE(P202,'Formula Name Creation'!$V113,'HB11 Model'!$B113)</f>
        <v>Parameter</v>
      </c>
      <c r="Q203" t="str">
        <f ca="1">SUBSTITUTE(Q202,'Formula Name Creation'!$V113,'HB11 Model'!$B113)</f>
        <v>Parameter</v>
      </c>
      <c r="R203" t="str">
        <f ca="1">SUBSTITUTE(R202,'Formula Name Creation'!$V113,'HB11 Model'!$B113)</f>
        <v>=C8+C84+C100</v>
      </c>
      <c r="S203" t="str">
        <f ca="1">SUBSTITUTE(S202,'Formula Name Creation'!$V113,'HB11 Model'!$B113)</f>
        <v>=C20*C19</v>
      </c>
      <c r="T203" t="str">
        <f ca="1">SUBSTITUTE(T202,'Formula Name Creation'!$V113,'HB11 Model'!$B113)</f>
        <v>=C16-C20</v>
      </c>
      <c r="U203" t="str">
        <f ca="1">SUBSTITUTE(U202,'Formula Name Creation'!$V113,'HB11 Model'!$B113)</f>
        <v>=365*24*C14</v>
      </c>
      <c r="V203" t="str">
        <f ca="1">SUBSTITUTE(V202,'Formula Name Creation'!$V113,'HB11 Model'!$B113)</f>
        <v>=C22*C23</v>
      </c>
      <c r="W203" t="str">
        <f ca="1">SUBSTITUTE(W202,'Formula Name Creation'!$V113,'HB11 Model'!$B113)</f>
        <v>=C26/(1-C27)</v>
      </c>
      <c r="X203" t="str">
        <f ca="1">SUBSTITUTE(X202,'Formula Name Creation'!$V113,'HB11 Model'!$B113)</f>
        <v>=C4*C14*365*24*3600</v>
      </c>
      <c r="Y203" t="str">
        <f ca="1">SUBSTITUTE(Y202,'Formula Name Creation'!$V113,'HB11 Model'!$B113)</f>
        <v>Parameter</v>
      </c>
      <c r="Z203" t="str">
        <f ca="1">SUBSTITUTE(Z202,'Formula Name Creation'!$V113,'HB11 Model'!$B113)</f>
        <v>=C29+C37+C40+C48</v>
      </c>
      <c r="AA203" t="str">
        <f ca="1">SUBSTITUTE(AA202,'Formula Name Creation'!$V113,'HB11 Model'!$B113)</f>
        <v>=C30*(C33*C34)/(1000)+C35</v>
      </c>
      <c r="AB203" t="str">
        <f ca="1">SUBSTITUTE(AB202,'Formula Name Creation'!$V113,'HB11 Model'!$B113)</f>
        <v>Parameter</v>
      </c>
      <c r="AC203" t="str">
        <f ca="1">SUBSTITUTE(AC202,'Formula Name Creation'!$V113,'HB11 Model'!$B113)</f>
        <v>Parameter</v>
      </c>
      <c r="AD203" t="str">
        <f ca="1">SUBSTITUTE(AD202,'Formula Name Creation'!$V113,'HB11 Model'!$B113)</f>
        <v>Parameter</v>
      </c>
      <c r="AE203" t="str">
        <f ca="1">SUBSTITUTE(AE202,'Formula Name Creation'!$V113,'HB11 Model'!$B113)</f>
        <v>Parameter</v>
      </c>
      <c r="AF203" t="str">
        <f ca="1">SUBSTITUTE(AF202,'Formula Name Creation'!$V113,'HB11 Model'!$B113)</f>
        <v>Parameter</v>
      </c>
      <c r="AG203" t="str">
        <f ca="1">SUBSTITUTE(AG202,'Formula Name Creation'!$V113,'HB11 Model'!$B113)</f>
        <v>Parameter</v>
      </c>
      <c r="AH203" t="str">
        <f ca="1">SUBSTITUTE(AH202,'Formula Name Creation'!$V113,'HB11 Model'!$B113)</f>
        <v>Parameter</v>
      </c>
      <c r="AI203" t="str">
        <f ca="1">SUBSTITUTE(AI202,'Formula Name Creation'!$V113,'HB11 Model'!$B113)</f>
        <v>=C36*(C38)</v>
      </c>
      <c r="AJ203" t="str">
        <f ca="1">SUBSTITUTE(AJ202,'Formula Name Creation'!$V113,'HB11 Model'!$B113)</f>
        <v>Parameter</v>
      </c>
      <c r="AK203" t="str">
        <f ca="1">SUBSTITUTE(AK202,'Formula Name Creation'!$V113,'HB11 Model'!$B113)</f>
        <v>Parameter</v>
      </c>
      <c r="AL203" t="str">
        <f ca="1">SUBSTITUTE(AL202,'Formula Name Creation'!$V113,'HB11 Model'!$B113)</f>
        <v>=C39*(C41+C42)</v>
      </c>
      <c r="AM203" t="str">
        <f ca="1">SUBSTITUTE(AM202,'Formula Name Creation'!$V113,'HB11 Model'!$B113)</f>
        <v>=0.04+(C31*C32)/(1000)</v>
      </c>
      <c r="AN203" t="str">
        <f ca="1">SUBSTITUTE(AN202,'Formula Name Creation'!$V113,'HB11 Model'!$B113)</f>
        <v>Parameter</v>
      </c>
      <c r="AO203" t="str">
        <f ca="1">SUBSTITUTE(AO202,'Formula Name Creation'!$V113,'HB11 Model'!$B113)</f>
        <v>Parameter</v>
      </c>
      <c r="AP203" t="str">
        <f ca="1">SUBSTITUTE(AP202,'Formula Name Creation'!$V113,'HB11 Model'!$B113)</f>
        <v>Parameter</v>
      </c>
      <c r="AQ203" t="str">
        <f ca="1">SUBSTITUTE(AQ202,'Formula Name Creation'!$V113,'HB11 Model'!$B113)</f>
        <v>Parameter</v>
      </c>
      <c r="AR203" t="e">
        <f ca="1">SUBSTITUTE(AR202,'Formula Name Creation'!$V113,'HB11 Model'!$B113)</f>
        <v>#N/A</v>
      </c>
      <c r="AS203" t="str">
        <f ca="1">SUBSTITUTE(AS202,'Formula Name Creation'!$V113,'HB11 Model'!$B113)</f>
        <v>=C45+C25*(C28)</v>
      </c>
      <c r="AT203" t="str">
        <f ca="1">SUBSTITUTE(AT202,'Formula Name Creation'!$V113,'HB11 Model'!$B113)</f>
        <v>Parameter</v>
      </c>
      <c r="AU203" t="str">
        <f ca="1">SUBSTITUTE(AU202,'Formula Name Creation'!$V113,'HB11 Model'!$B113)</f>
        <v>Parameter</v>
      </c>
      <c r="AV203" t="str">
        <f ca="1">SUBSTITUTE(AV202,'Formula Name Creation'!$V113,'HB11 Model'!$B113)</f>
        <v>Parameter</v>
      </c>
      <c r="AW203" t="str">
        <f ca="1">SUBSTITUTE(AW202,'Formula Name Creation'!$V113,'HB11 Model'!$B113)</f>
        <v>Parameter</v>
      </c>
      <c r="AX203" t="str">
        <f ca="1">SUBSTITUTE(AX202,'Formula Name Creation'!$V113,'HB11 Model'!$B113)</f>
        <v>Parameter</v>
      </c>
      <c r="AY203" t="str">
        <f ca="1">SUBSTITUTE(AY202,'Formula Name Creation'!$V113,'HB11 Model'!$B113)</f>
        <v>Parameter</v>
      </c>
      <c r="AZ203" t="str">
        <f ca="1">SUBSTITUTE(AZ202,'Formula Name Creation'!$V113,'HB11 Model'!$B113)</f>
        <v>Parameter</v>
      </c>
      <c r="BA203" t="str">
        <f ca="1">SUBSTITUTE(BA202,'Formula Name Creation'!$V113,'HB11 Model'!$B113)</f>
        <v>=(C54+C53)/10^6</v>
      </c>
      <c r="BB203" t="str">
        <f ca="1">SUBSTITUTE(BB202,'Formula Name Creation'!$V113,'HB11 Model'!$B113)</f>
        <v>=C4*((C14*24)*3600)*C51</v>
      </c>
      <c r="BC203" t="str">
        <f ca="1">SUBSTITUTE(BC202,'Formula Name Creation'!$V113,'HB11 Model'!$B113)</f>
        <v>Parameter</v>
      </c>
      <c r="BD203" t="str">
        <f ca="1">SUBSTITUTE(BD202,'Formula Name Creation'!$V113,'HB11 Model'!$B113)</f>
        <v>Parameter</v>
      </c>
      <c r="BE203" t="str">
        <f ca="1">SUBSTITUTE(BE202,'Formula Name Creation'!$V113,'HB11 Model'!$B113)</f>
        <v>Parameter</v>
      </c>
      <c r="BF203" t="str">
        <f ca="1">SUBSTITUTE(BF202,'Formula Name Creation'!$V113,'HB11 Model'!$B113)</f>
        <v>Parameter</v>
      </c>
      <c r="BG203" t="str">
        <f ca="1">SUBSTITUTE(BG202,'Formula Name Creation'!$V113,'HB11 Model'!$B113)</f>
        <v>=ROUNDDOWN(C60/C64,0)*C58+C57*C3*C4*ROUNDDOWN(C60/C66,0)+C59+C87*10^6*ROUNDDOWN(C60/C65,0)+C63*C60</v>
      </c>
      <c r="BH203" t="str">
        <f ca="1">SUBSTITUTE(BH202,'Formula Name Creation'!$V113,'HB11 Model'!$B113)</f>
        <v>Parameter</v>
      </c>
      <c r="BI203" t="str">
        <f ca="1">SUBSTITUTE(BI202,'Formula Name Creation'!$V113,'HB11 Model'!$B113)</f>
        <v>=C62*1000*C24</v>
      </c>
      <c r="BJ203" t="str">
        <f ca="1">SUBSTITUTE(BJ202,'Formula Name Creation'!$V113,'HB11 Model'!$B113)</f>
        <v>Parameter</v>
      </c>
      <c r="BK203" t="str">
        <f ca="1">SUBSTITUTE(BK202,'Formula Name Creation'!$V113,'HB11 Model'!$B113)</f>
        <v>Parameter</v>
      </c>
      <c r="BL203" t="str">
        <f ca="1">SUBSTITUTE(BL202,'Formula Name Creation'!$V113,'HB11 Model'!$B113)</f>
        <v>Parameter</v>
      </c>
      <c r="BM203" t="str">
        <f ca="1">SUBSTITUTE(BM202,'Formula Name Creation'!$V113,'HB11 Model'!$B113)</f>
        <v>Parameter</v>
      </c>
      <c r="BN203" t="str">
        <f ca="1">SUBSTITUTE(BN202,'Formula Name Creation'!$V113,'HB11 Model'!$B113)</f>
        <v>Parameter</v>
      </c>
      <c r="BO203" t="str">
        <f ca="1">SUBSTITUTE(BO202,'Formula Name Creation'!$V113,'HB11 Model'!$B113)</f>
        <v>Parameter</v>
      </c>
      <c r="BP203" t="str">
        <f ca="1">SUBSTITUTE(BP202,'Formula Name Creation'!$V113,'HB11 Model'!$B113)</f>
        <v>Parameter</v>
      </c>
      <c r="BQ203" t="str">
        <f ca="1">SUBSTITUTE(BQ202,'Formula Name Creation'!$V113,'HB11 Model'!$B113)</f>
        <v>Parameter</v>
      </c>
      <c r="BR203" t="str">
        <f ca="1">SUBSTITUTE(BR202,'Formula Name Creation'!$V113,'HB11 Model'!$B113)</f>
        <v>Parameter</v>
      </c>
      <c r="BS203" t="str">
        <f ca="1">SUBSTITUTE(BS202,'Formula Name Creation'!$V113,'HB11 Model'!$B113)</f>
        <v>Parameter</v>
      </c>
      <c r="BT203" t="str">
        <f ca="1">SUBSTITUTE(BT202,'Formula Name Creation'!$V113,'HB11 Model'!$B113)</f>
        <v>Parameter</v>
      </c>
      <c r="BU203" t="str">
        <f ca="1">SUBSTITUTE(BU202,'Formula Name Creation'!$V113,'HB11 Model'!$B113)</f>
        <v>=(C67+C68+C69+C70+C71+C72+C74+C73)</v>
      </c>
      <c r="BV203" t="str">
        <f ca="1">SUBSTITUTE(BV202,'Formula Name Creation'!$V113,'HB11 Model'!$B113)</f>
        <v>Parameter</v>
      </c>
      <c r="BW203" t="str">
        <f ca="1">SUBSTITUTE(BW202,'Formula Name Creation'!$V113,'HB11 Model'!$B113)</f>
        <v>Parameter</v>
      </c>
      <c r="BX203" t="str">
        <f ca="1">SUBSTITUTE(BX202,'Formula Name Creation'!$V113,'HB11 Model'!$B113)</f>
        <v>=C77+C75</v>
      </c>
      <c r="BY203" t="str">
        <f ca="1">SUBSTITUTE(BY202,'Formula Name Creation'!$V113,'HB11 Model'!$B113)</f>
        <v>Parameter</v>
      </c>
      <c r="BZ203" t="str">
        <f ca="1">SUBSTITUTE(BZ202,'Formula Name Creation'!$V113,'HB11 Model'!$B113)</f>
        <v>=C79*C75</v>
      </c>
      <c r="CA203" t="str">
        <f ca="1">SUBSTITUTE(CA202,'Formula Name Creation'!$V113,'HB11 Model'!$B113)</f>
        <v>Parameter</v>
      </c>
      <c r="CB203" t="str">
        <f ca="1">SUBSTITUTE(CB202,'Formula Name Creation'!$V113,'HB11 Model'!$B113)</f>
        <v>Parameter</v>
      </c>
      <c r="CC203" t="str">
        <f ca="1">SUBSTITUTE(CC202,'Formula Name Creation'!$V113,'HB11 Model'!$B113)</f>
        <v>Parameter</v>
      </c>
      <c r="CD203" t="str">
        <f ca="1">SUBSTITUTE(CD202,'Formula Name Creation'!$V113,'HB11 Model'!$B113)</f>
        <v>=32*(C9/2605)</v>
      </c>
      <c r="CE203" t="str">
        <f ca="1">SUBSTITUTE(CE202,'Formula Name Creation'!$V113,'HB11 Model'!$B113)</f>
        <v>Parameter</v>
      </c>
      <c r="CF203" t="str">
        <f ca="1">SUBSTITUTE(CF202,'Formula Name Creation'!$V113,'HB11 Model'!$B113)</f>
        <v>Parameter</v>
      </c>
      <c r="CG203" t="str">
        <f ca="1">SUBSTITUTE(CG202,'Formula Name Creation'!$V113,'HB11 Model'!$B113)</f>
        <v>=(C85*C86*C83)/10^6</v>
      </c>
      <c r="CH203" t="str">
        <f ca="1">SUBSTITUTE(CH202,'Formula Name Creation'!$V113,'HB11 Model'!$B113)</f>
        <v>=C9*10^6/C81/C82</v>
      </c>
      <c r="CI203" t="str">
        <f ca="1">SUBSTITUTE(CI202,'Formula Name Creation'!$V113,'HB11 Model'!$B113)</f>
        <v>Parameter</v>
      </c>
      <c r="CJ203" t="str">
        <f ca="1">SUBSTITUTE(CJ202,'Formula Name Creation'!$V113,'HB11 Model'!$B113)</f>
        <v>Parameter</v>
      </c>
      <c r="CK203" t="str">
        <f ca="1">SUBSTITUTE(CK202,'Formula Name Creation'!$V113,'HB11 Model'!$B113)</f>
        <v>Parameter</v>
      </c>
      <c r="CL203" t="str">
        <f ca="1">SUBSTITUTE(CL202,'Formula Name Creation'!$V113,'HB11 Model'!$B113)</f>
        <v>Parameter</v>
      </c>
      <c r="CM203" t="str">
        <f ca="1">SUBSTITUTE(CM202,'Formula Name Creation'!$V113,'HB11 Model'!$B113)</f>
        <v>=C91*C92</v>
      </c>
      <c r="CN203" t="str">
        <f ca="1">SUBSTITUTE(CN202,'Formula Name Creation'!$V113,'HB11 Model'!$B113)</f>
        <v>=C93*7.6*7*52.18</v>
      </c>
      <c r="CO203" t="str">
        <f ca="1">SUBSTITUTE(CO202,'Formula Name Creation'!$V113,'HB11 Model'!$B113)</f>
        <v>Parameter</v>
      </c>
      <c r="CP203" t="str">
        <f ca="1">SUBSTITUTE(CP202,'Formula Name Creation'!$V113,'HB11 Model'!$B113)</f>
        <v>Parameter</v>
      </c>
      <c r="CQ203" t="str">
        <f ca="1">SUBSTITUTE(CQ202,'Formula Name Creation'!$V113,'HB11 Model'!$B113)</f>
        <v>Parameter</v>
      </c>
      <c r="CR203" t="str">
        <f ca="1">SUBSTITUTE(CR202,'Formula Name Creation'!$V113,'HB11 Model'!$B113)</f>
        <v>Parameter</v>
      </c>
      <c r="CS203" t="str">
        <f ca="1">SUBSTITUTE(CS202,'Formula Name Creation'!$V113,'HB11 Model'!$B113)</f>
        <v>Parameter</v>
      </c>
      <c r="CT203" t="str">
        <f ca="1">SUBSTITUTE(CT202,'Formula Name Creation'!$V113,'HB11 Model'!$B113)</f>
        <v>Parameter</v>
      </c>
      <c r="CU203" t="str">
        <f ca="1">SUBSTITUTE(CU202,'Formula Name Creation'!$V113,'HB11 Model'!$B113)</f>
        <v>=PI()*C97*(C96^2-(C96-C98)^2)*C99</v>
      </c>
      <c r="CV203" t="str">
        <f ca="1">SUBSTITUTE(CV202,'Formula Name Creation'!$V113,'HB11 Model'!$B113)</f>
        <v>Parameter</v>
      </c>
      <c r="CW203" t="str">
        <f ca="1">SUBSTITUTE(CW202,'Formula Name Creation'!$V113,'HB11 Model'!$B113)</f>
        <v>=(90.69*C101 + C95 + 13.04*C102*112.32)/10^6</v>
      </c>
      <c r="CX203" t="str">
        <f ca="1">SUBSTITUTE(CX202,'Formula Name Creation'!$V113,'HB11 Model'!$B113)</f>
        <v>0</v>
      </c>
      <c r="CY203" t="str">
        <f ca="1">SUBSTITUTE(CY202,'Formula Name Creation'!$V113,'HB11 Model'!$B113)</f>
        <v>0</v>
      </c>
      <c r="CZ203" t="str">
        <f ca="1">SUBSTITUTE(CZ202,'Formula Name Creation'!$V113,'HB11 Model'!$B113)</f>
        <v>0</v>
      </c>
      <c r="DA203" t="str">
        <f ca="1">SUBSTITUTE(DA202,'Formula Name Creation'!$V113,'HB11 Model'!$B113)</f>
        <v>0</v>
      </c>
      <c r="DB203" t="str">
        <f ca="1">SUBSTITUTE(DB202,'Formula Name Creation'!$V113,'HB11 Model'!$B113)</f>
        <v>0</v>
      </c>
      <c r="DC203" t="str">
        <f ca="1">SUBSTITUTE(DC202,'Formula Name Creation'!$V113,'HB11 Model'!$B113)</f>
        <v>0</v>
      </c>
      <c r="DD203" t="str">
        <f ca="1">SUBSTITUTE(DD202,'Formula Name Creation'!$V113,'HB11 Model'!$B113)</f>
        <v>0</v>
      </c>
      <c r="DE203" t="str">
        <f ca="1">SUBSTITUTE(DE202,'Formula Name Creation'!$V113,'HB11 Model'!$B113)</f>
        <v>0</v>
      </c>
      <c r="DF203" t="str">
        <f ca="1">SUBSTITUTE(DF202,'Formula Name Creation'!$V113,'HB11 Model'!$B113)</f>
        <v>0</v>
      </c>
      <c r="DG203" t="str">
        <f ca="1">SUBSTITUTE(DG202,'Formula Name Creation'!$V113,'HB11 Model'!$B113)</f>
        <v>0</v>
      </c>
      <c r="DH203" t="str">
        <f ca="1">SUBSTITUTE(DH202,'Formula Name Creation'!$V113,'HB11 Model'!$B113)</f>
        <v>0</v>
      </c>
      <c r="DI203" t="str">
        <f ca="1">SUBSTITUTE(DI202,'Formula Name Creation'!$V113,'HB11 Model'!$B113)</f>
        <v>0</v>
      </c>
      <c r="DJ203" t="str">
        <f ca="1">SUBSTITUTE(DJ202,'Formula Name Creation'!$V113,'HB11 Model'!$B113)</f>
        <v>0</v>
      </c>
      <c r="DK203" t="str">
        <f ca="1">SUBSTITUTE(DK202,'Formula Name Creation'!$V113,'HB11 Model'!$B113)</f>
        <v>0</v>
      </c>
      <c r="DL203" t="str">
        <f ca="1">SUBSTITUTE(DL202,'Formula Name Creation'!$V113,'HB11 Model'!$B113)</f>
        <v>0</v>
      </c>
      <c r="DM203" t="str">
        <f ca="1">SUBSTITUTE(DM202,'Formula Name Creation'!$V113,'HB11 Model'!$B113)</f>
        <v>0</v>
      </c>
      <c r="DN203" t="str">
        <f ca="1">SUBSTITUTE(DN202,'Formula Name Creation'!$V113,'HB11 Model'!$B113)</f>
        <v>0</v>
      </c>
      <c r="DO203" t="str">
        <f ca="1">SUBSTITUTE(DO202,'Formula Name Creation'!$V113,'HB11 Model'!$B113)</f>
        <v>0</v>
      </c>
      <c r="DP203" t="str">
        <f ca="1">SUBSTITUTE(DP202,'Formula Name Creation'!$V113,'HB11 Model'!$B113)</f>
        <v>0</v>
      </c>
      <c r="DQ203" t="str">
        <f ca="1">SUBSTITUTE(DQ202,'Formula Name Creation'!$V113,'HB11 Model'!$B113)</f>
        <v>0</v>
      </c>
      <c r="DR203" t="str">
        <f ca="1">SUBSTITUTE(DR202,'Formula Name Creation'!$V113,'HB11 Model'!$B113)</f>
        <v>0</v>
      </c>
      <c r="DS203" t="str">
        <f ca="1">SUBSTITUTE(DS202,'Formula Name Creation'!$V113,'HB11 Model'!$B113)</f>
        <v>0</v>
      </c>
      <c r="DT203" t="str">
        <f ca="1">SUBSTITUTE(DT202,'Formula Name Creation'!$V113,'HB11 Model'!$B113)</f>
        <v>0</v>
      </c>
      <c r="DU203" t="str">
        <f ca="1">SUBSTITUTE(DU202,'Formula Name Creation'!$V113,'HB11 Model'!$B113)</f>
        <v>0</v>
      </c>
      <c r="DV203" t="str">
        <f ca="1">SUBSTITUTE(DV202,'Formula Name Creation'!$V113,'HB11 Model'!$B113)</f>
        <v>0</v>
      </c>
      <c r="DW203" t="str">
        <f ca="1">SUBSTITUTE(DW202,'Formula Name Creation'!$V113,'HB11 Model'!$B113)</f>
        <v>0</v>
      </c>
      <c r="DX203" t="str">
        <f ca="1">SUBSTITUTE(DX202,'Formula Name Creation'!$V113,'HB11 Model'!$B113)</f>
        <v>0</v>
      </c>
      <c r="DY203" t="str">
        <f ca="1">SUBSTITUTE(DY202,'Formula Name Creation'!$V113,'HB11 Model'!$B113)</f>
        <v>0</v>
      </c>
      <c r="DZ203" t="str">
        <f ca="1">SUBSTITUTE(DZ202,'Formula Name Creation'!$V113,'HB11 Model'!$B113)</f>
        <v>0</v>
      </c>
      <c r="EA203" t="str">
        <f ca="1">SUBSTITUTE(EA202,'Formula Name Creation'!$V113,'HB11 Model'!$B113)</f>
        <v>0</v>
      </c>
      <c r="EB203" t="str">
        <f ca="1">SUBSTITUTE(EB202,'Formula Name Creation'!$V113,'HB11 Model'!$B113)</f>
        <v>0</v>
      </c>
      <c r="EC203" t="str">
        <f ca="1">SUBSTITUTE(EC202,'Formula Name Creation'!$V113,'HB11 Model'!$B113)</f>
        <v>0</v>
      </c>
      <c r="ED203" t="str">
        <f ca="1">SUBSTITUTE(ED202,'Formula Name Creation'!$V113,'HB11 Model'!$B113)</f>
        <v>0</v>
      </c>
      <c r="EE203" t="str">
        <f ca="1">SUBSTITUTE(EE202,'Formula Name Creation'!$V113,'HB11 Model'!$B113)</f>
        <v>0</v>
      </c>
      <c r="EF203" t="str">
        <f ca="1">SUBSTITUTE(EF202,'Formula Name Creation'!$V113,'HB11 Model'!$B113)</f>
        <v>0</v>
      </c>
      <c r="EG203" t="str">
        <f ca="1">SUBSTITUTE(EG202,'Formula Name Creation'!$V113,'HB11 Model'!$B113)</f>
        <v>0</v>
      </c>
      <c r="EH203" t="str">
        <f ca="1">SUBSTITUTE(EH202,'Formula Name Creation'!$V113,'HB11 Model'!$B113)</f>
        <v>0</v>
      </c>
      <c r="EI203" t="str">
        <f ca="1">SUBSTITUTE(EI202,'Formula Name Creation'!$V113,'HB11 Model'!$B113)</f>
        <v>0</v>
      </c>
      <c r="EJ203" t="str">
        <f ca="1">SUBSTITUTE(EJ202,'Formula Name Creation'!$V113,'HB11 Model'!$B113)</f>
        <v>0</v>
      </c>
      <c r="EK203" t="str">
        <f ca="1">SUBSTITUTE(EK202,'Formula Name Creation'!$V113,'HB11 Model'!$B113)</f>
        <v>0</v>
      </c>
      <c r="EL203" t="str">
        <f ca="1">SUBSTITUTE(EL202,'Formula Name Creation'!$V113,'HB11 Model'!$B113)</f>
        <v>0</v>
      </c>
      <c r="EM203" t="str">
        <f ca="1">SUBSTITUTE(EM202,'Formula Name Creation'!$V113,'HB11 Model'!$B113)</f>
        <v>0</v>
      </c>
      <c r="EN203" t="str">
        <f ca="1">SUBSTITUTE(EN202,'Formula Name Creation'!$V113,'HB11 Model'!$B113)</f>
        <v>0</v>
      </c>
      <c r="EO203" t="str">
        <f ca="1">SUBSTITUTE(EO202,'Formula Name Creation'!$V113,'HB11 Model'!$B113)</f>
        <v>0</v>
      </c>
      <c r="EP203" t="str">
        <f ca="1">SUBSTITUTE(EP202,'Formula Name Creation'!$V113,'HB11 Model'!$B113)</f>
        <v>0</v>
      </c>
      <c r="EQ203" t="str">
        <f ca="1">SUBSTITUTE(EQ202,'Formula Name Creation'!$V113,'HB11 Model'!$B113)</f>
        <v>0</v>
      </c>
      <c r="ER203" t="str">
        <f ca="1">SUBSTITUTE(ER202,'Formula Name Creation'!$V113,'HB11 Model'!$B113)</f>
        <v>0</v>
      </c>
      <c r="ES203" t="str">
        <f ca="1">SUBSTITUTE(ES202,'Formula Name Creation'!$V113,'HB11 Model'!$B113)</f>
        <v>0</v>
      </c>
      <c r="ET203" t="str">
        <f ca="1">SUBSTITUTE(ET202,'Formula Name Creation'!$V113,'HB11 Model'!$B113)</f>
        <v>0</v>
      </c>
      <c r="EU203">
        <v>111</v>
      </c>
    </row>
    <row r="204" spans="1:151" x14ac:dyDescent="0.25">
      <c r="A204" t="str">
        <f ca="1">SUBSTITUTE(A203,'Formula Name Creation'!$V112,'HB11 Model'!$B112)</f>
        <v>Parameter</v>
      </c>
      <c r="B204" t="str">
        <f ca="1">SUBSTITUTE(B203,'Formula Name Creation'!$V112,'HB11 Model'!$B112)</f>
        <v>Parameter</v>
      </c>
      <c r="C204" t="str">
        <f ca="1">SUBSTITUTE(C203,'Formula Name Creation'!$V112,'HB11 Model'!$B112)</f>
        <v>=(1400*C22*1000)/10^6</v>
      </c>
      <c r="D204" t="str">
        <f ca="1">SUBSTITUTE(D203,'Formula Name Creation'!$V112,'HB11 Model'!$B112)</f>
        <v>Parameter</v>
      </c>
      <c r="E204" t="str">
        <f ca="1">SUBSTITUTE(E203,'Formula Name Creation'!$V112,'HB11 Model'!$B112)</f>
        <v>=C3*C4</v>
      </c>
      <c r="F204" t="str">
        <f ca="1">SUBSTITUTE(F203,'Formula Name Creation'!$V112,'HB11 Model'!$B112)</f>
        <v>=C7/(C6)</v>
      </c>
      <c r="G204" t="str">
        <f ca="1">SUBSTITUTE(G203,'Formula Name Creation'!$V112,'HB11 Model'!$B112)</f>
        <v>=IF(C36=0,C7*C10,C7*C10*C13)</v>
      </c>
      <c r="H204" t="str">
        <f ca="1">SUBSTITUTE(H203,'Formula Name Creation'!$V112,'HB11 Model'!$B112)</f>
        <v>Parameter</v>
      </c>
      <c r="I204" t="str">
        <f ca="1">SUBSTITUTE(I203,'Formula Name Creation'!$V112,'HB11 Model'!$B112)</f>
        <v>Parameter</v>
      </c>
      <c r="J204" t="str">
        <f ca="1">SUBSTITUTE(J203,'Formula Name Creation'!$V112,'HB11 Model'!$B112)</f>
        <v>Parameter</v>
      </c>
      <c r="K204" t="str">
        <f ca="1">SUBSTITUTE(K203,'Formula Name Creation'!$V112,'HB11 Model'!$B112)</f>
        <v>Parameter</v>
      </c>
      <c r="L204" t="str">
        <f ca="1">SUBSTITUTE(L203,'Formula Name Creation'!$V112,'HB11 Model'!$B112)</f>
        <v>Parameter</v>
      </c>
      <c r="M204" t="str">
        <f ca="1">SUBSTITUTE(M203,'Formula Name Creation'!$V112,'HB11 Model'!$B112)</f>
        <v>=C16/C8</v>
      </c>
      <c r="N204" t="str">
        <f ca="1">SUBSTITUTE(N203,'Formula Name Creation'!$V112,'HB11 Model'!$B112)</f>
        <v>=C9*C17</v>
      </c>
      <c r="O204" t="str">
        <f ca="1">SUBSTITUTE(O203,'Formula Name Creation'!$V112,'HB11 Model'!$B112)</f>
        <v>Parameter</v>
      </c>
      <c r="P204" t="str">
        <f ca="1">SUBSTITUTE(P203,'Formula Name Creation'!$V112,'HB11 Model'!$B112)</f>
        <v>Parameter</v>
      </c>
      <c r="Q204" t="str">
        <f ca="1">SUBSTITUTE(Q203,'Formula Name Creation'!$V112,'HB11 Model'!$B112)</f>
        <v>Parameter</v>
      </c>
      <c r="R204" t="str">
        <f ca="1">SUBSTITUTE(R203,'Formula Name Creation'!$V112,'HB11 Model'!$B112)</f>
        <v>=C8+C84+C100</v>
      </c>
      <c r="S204" t="str">
        <f ca="1">SUBSTITUTE(S203,'Formula Name Creation'!$V112,'HB11 Model'!$B112)</f>
        <v>=C20*C19</v>
      </c>
      <c r="T204" t="str">
        <f ca="1">SUBSTITUTE(T203,'Formula Name Creation'!$V112,'HB11 Model'!$B112)</f>
        <v>=C16-C20</v>
      </c>
      <c r="U204" t="str">
        <f ca="1">SUBSTITUTE(U203,'Formula Name Creation'!$V112,'HB11 Model'!$B112)</f>
        <v>=365*24*C14</v>
      </c>
      <c r="V204" t="str">
        <f ca="1">SUBSTITUTE(V203,'Formula Name Creation'!$V112,'HB11 Model'!$B112)</f>
        <v>=C22*C23</v>
      </c>
      <c r="W204" t="str">
        <f ca="1">SUBSTITUTE(W203,'Formula Name Creation'!$V112,'HB11 Model'!$B112)</f>
        <v>=C26/(1-C27)</v>
      </c>
      <c r="X204" t="str">
        <f ca="1">SUBSTITUTE(X203,'Formula Name Creation'!$V112,'HB11 Model'!$B112)</f>
        <v>=C4*C14*365*24*3600</v>
      </c>
      <c r="Y204" t="str">
        <f ca="1">SUBSTITUTE(Y203,'Formula Name Creation'!$V112,'HB11 Model'!$B112)</f>
        <v>Parameter</v>
      </c>
      <c r="Z204" t="str">
        <f ca="1">SUBSTITUTE(Z203,'Formula Name Creation'!$V112,'HB11 Model'!$B112)</f>
        <v>=C29+C37+C40+C48</v>
      </c>
      <c r="AA204" t="str">
        <f ca="1">SUBSTITUTE(AA203,'Formula Name Creation'!$V112,'HB11 Model'!$B112)</f>
        <v>=C30*(C33*C34)/(1000)+C35</v>
      </c>
      <c r="AB204" t="str">
        <f ca="1">SUBSTITUTE(AB203,'Formula Name Creation'!$V112,'HB11 Model'!$B112)</f>
        <v>Parameter</v>
      </c>
      <c r="AC204" t="str">
        <f ca="1">SUBSTITUTE(AC203,'Formula Name Creation'!$V112,'HB11 Model'!$B112)</f>
        <v>Parameter</v>
      </c>
      <c r="AD204" t="str">
        <f ca="1">SUBSTITUTE(AD203,'Formula Name Creation'!$V112,'HB11 Model'!$B112)</f>
        <v>Parameter</v>
      </c>
      <c r="AE204" t="str">
        <f ca="1">SUBSTITUTE(AE203,'Formula Name Creation'!$V112,'HB11 Model'!$B112)</f>
        <v>Parameter</v>
      </c>
      <c r="AF204" t="str">
        <f ca="1">SUBSTITUTE(AF203,'Formula Name Creation'!$V112,'HB11 Model'!$B112)</f>
        <v>Parameter</v>
      </c>
      <c r="AG204" t="str">
        <f ca="1">SUBSTITUTE(AG203,'Formula Name Creation'!$V112,'HB11 Model'!$B112)</f>
        <v>Parameter</v>
      </c>
      <c r="AH204" t="str">
        <f ca="1">SUBSTITUTE(AH203,'Formula Name Creation'!$V112,'HB11 Model'!$B112)</f>
        <v>Parameter</v>
      </c>
      <c r="AI204" t="str">
        <f ca="1">SUBSTITUTE(AI203,'Formula Name Creation'!$V112,'HB11 Model'!$B112)</f>
        <v>=C36*(C38)</v>
      </c>
      <c r="AJ204" t="str">
        <f ca="1">SUBSTITUTE(AJ203,'Formula Name Creation'!$V112,'HB11 Model'!$B112)</f>
        <v>Parameter</v>
      </c>
      <c r="AK204" t="str">
        <f ca="1">SUBSTITUTE(AK203,'Formula Name Creation'!$V112,'HB11 Model'!$B112)</f>
        <v>Parameter</v>
      </c>
      <c r="AL204" t="str">
        <f ca="1">SUBSTITUTE(AL203,'Formula Name Creation'!$V112,'HB11 Model'!$B112)</f>
        <v>=C39*(C41+C42)</v>
      </c>
      <c r="AM204" t="str">
        <f ca="1">SUBSTITUTE(AM203,'Formula Name Creation'!$V112,'HB11 Model'!$B112)</f>
        <v>=0.04+(C31*C32)/(1000)</v>
      </c>
      <c r="AN204" t="str">
        <f ca="1">SUBSTITUTE(AN203,'Formula Name Creation'!$V112,'HB11 Model'!$B112)</f>
        <v>Parameter</v>
      </c>
      <c r="AO204" t="str">
        <f ca="1">SUBSTITUTE(AO203,'Formula Name Creation'!$V112,'HB11 Model'!$B112)</f>
        <v>Parameter</v>
      </c>
      <c r="AP204" t="str">
        <f ca="1">SUBSTITUTE(AP203,'Formula Name Creation'!$V112,'HB11 Model'!$B112)</f>
        <v>Parameter</v>
      </c>
      <c r="AQ204" t="str">
        <f ca="1">SUBSTITUTE(AQ203,'Formula Name Creation'!$V112,'HB11 Model'!$B112)</f>
        <v>Parameter</v>
      </c>
      <c r="AR204" t="e">
        <f ca="1">SUBSTITUTE(AR203,'Formula Name Creation'!$V112,'HB11 Model'!$B112)</f>
        <v>#N/A</v>
      </c>
      <c r="AS204" t="str">
        <f ca="1">SUBSTITUTE(AS203,'Formula Name Creation'!$V112,'HB11 Model'!$B112)</f>
        <v>=C45+C25*(C28)</v>
      </c>
      <c r="AT204" t="str">
        <f ca="1">SUBSTITUTE(AT203,'Formula Name Creation'!$V112,'HB11 Model'!$B112)</f>
        <v>Parameter</v>
      </c>
      <c r="AU204" t="str">
        <f ca="1">SUBSTITUTE(AU203,'Formula Name Creation'!$V112,'HB11 Model'!$B112)</f>
        <v>Parameter</v>
      </c>
      <c r="AV204" t="str">
        <f ca="1">SUBSTITUTE(AV203,'Formula Name Creation'!$V112,'HB11 Model'!$B112)</f>
        <v>Parameter</v>
      </c>
      <c r="AW204" t="str">
        <f ca="1">SUBSTITUTE(AW203,'Formula Name Creation'!$V112,'HB11 Model'!$B112)</f>
        <v>Parameter</v>
      </c>
      <c r="AX204" t="str">
        <f ca="1">SUBSTITUTE(AX203,'Formula Name Creation'!$V112,'HB11 Model'!$B112)</f>
        <v>Parameter</v>
      </c>
      <c r="AY204" t="str">
        <f ca="1">SUBSTITUTE(AY203,'Formula Name Creation'!$V112,'HB11 Model'!$B112)</f>
        <v>Parameter</v>
      </c>
      <c r="AZ204" t="str">
        <f ca="1">SUBSTITUTE(AZ203,'Formula Name Creation'!$V112,'HB11 Model'!$B112)</f>
        <v>Parameter</v>
      </c>
      <c r="BA204" t="str">
        <f ca="1">SUBSTITUTE(BA203,'Formula Name Creation'!$V112,'HB11 Model'!$B112)</f>
        <v>=(C54+C53)/10^6</v>
      </c>
      <c r="BB204" t="str">
        <f ca="1">SUBSTITUTE(BB203,'Formula Name Creation'!$V112,'HB11 Model'!$B112)</f>
        <v>=C4*((C14*24)*3600)*C51</v>
      </c>
      <c r="BC204" t="str">
        <f ca="1">SUBSTITUTE(BC203,'Formula Name Creation'!$V112,'HB11 Model'!$B112)</f>
        <v>Parameter</v>
      </c>
      <c r="BD204" t="str">
        <f ca="1">SUBSTITUTE(BD203,'Formula Name Creation'!$V112,'HB11 Model'!$B112)</f>
        <v>Parameter</v>
      </c>
      <c r="BE204" t="str">
        <f ca="1">SUBSTITUTE(BE203,'Formula Name Creation'!$V112,'HB11 Model'!$B112)</f>
        <v>Parameter</v>
      </c>
      <c r="BF204" t="str">
        <f ca="1">SUBSTITUTE(BF203,'Formula Name Creation'!$V112,'HB11 Model'!$B112)</f>
        <v>Parameter</v>
      </c>
      <c r="BG204" t="str">
        <f ca="1">SUBSTITUTE(BG203,'Formula Name Creation'!$V112,'HB11 Model'!$B112)</f>
        <v>=ROUNDDOWN(C60/C64,0)*C58+C57*C3*C4*ROUNDDOWN(C60/C66,0)+C59+C87*10^6*ROUNDDOWN(C60/C65,0)+C63*C60</v>
      </c>
      <c r="BH204" t="str">
        <f ca="1">SUBSTITUTE(BH203,'Formula Name Creation'!$V112,'HB11 Model'!$B112)</f>
        <v>Parameter</v>
      </c>
      <c r="BI204" t="str">
        <f ca="1">SUBSTITUTE(BI203,'Formula Name Creation'!$V112,'HB11 Model'!$B112)</f>
        <v>=C62*1000*C24</v>
      </c>
      <c r="BJ204" t="str">
        <f ca="1">SUBSTITUTE(BJ203,'Formula Name Creation'!$V112,'HB11 Model'!$B112)</f>
        <v>Parameter</v>
      </c>
      <c r="BK204" t="str">
        <f ca="1">SUBSTITUTE(BK203,'Formula Name Creation'!$V112,'HB11 Model'!$B112)</f>
        <v>Parameter</v>
      </c>
      <c r="BL204" t="str">
        <f ca="1">SUBSTITUTE(BL203,'Formula Name Creation'!$V112,'HB11 Model'!$B112)</f>
        <v>Parameter</v>
      </c>
      <c r="BM204" t="str">
        <f ca="1">SUBSTITUTE(BM203,'Formula Name Creation'!$V112,'HB11 Model'!$B112)</f>
        <v>Parameter</v>
      </c>
      <c r="BN204" t="str">
        <f ca="1">SUBSTITUTE(BN203,'Formula Name Creation'!$V112,'HB11 Model'!$B112)</f>
        <v>Parameter</v>
      </c>
      <c r="BO204" t="str">
        <f ca="1">SUBSTITUTE(BO203,'Formula Name Creation'!$V112,'HB11 Model'!$B112)</f>
        <v>Parameter</v>
      </c>
      <c r="BP204" t="str">
        <f ca="1">SUBSTITUTE(BP203,'Formula Name Creation'!$V112,'HB11 Model'!$B112)</f>
        <v>Parameter</v>
      </c>
      <c r="BQ204" t="str">
        <f ca="1">SUBSTITUTE(BQ203,'Formula Name Creation'!$V112,'HB11 Model'!$B112)</f>
        <v>Parameter</v>
      </c>
      <c r="BR204" t="str">
        <f ca="1">SUBSTITUTE(BR203,'Formula Name Creation'!$V112,'HB11 Model'!$B112)</f>
        <v>Parameter</v>
      </c>
      <c r="BS204" t="str">
        <f ca="1">SUBSTITUTE(BS203,'Formula Name Creation'!$V112,'HB11 Model'!$B112)</f>
        <v>Parameter</v>
      </c>
      <c r="BT204" t="str">
        <f ca="1">SUBSTITUTE(BT203,'Formula Name Creation'!$V112,'HB11 Model'!$B112)</f>
        <v>Parameter</v>
      </c>
      <c r="BU204" t="str">
        <f ca="1">SUBSTITUTE(BU203,'Formula Name Creation'!$V112,'HB11 Model'!$B112)</f>
        <v>=(C67+C68+C69+C70+C71+C72+C74+C73)</v>
      </c>
      <c r="BV204" t="str">
        <f ca="1">SUBSTITUTE(BV203,'Formula Name Creation'!$V112,'HB11 Model'!$B112)</f>
        <v>Parameter</v>
      </c>
      <c r="BW204" t="str">
        <f ca="1">SUBSTITUTE(BW203,'Formula Name Creation'!$V112,'HB11 Model'!$B112)</f>
        <v>Parameter</v>
      </c>
      <c r="BX204" t="str">
        <f ca="1">SUBSTITUTE(BX203,'Formula Name Creation'!$V112,'HB11 Model'!$B112)</f>
        <v>=C77+C75</v>
      </c>
      <c r="BY204" t="str">
        <f ca="1">SUBSTITUTE(BY203,'Formula Name Creation'!$V112,'HB11 Model'!$B112)</f>
        <v>Parameter</v>
      </c>
      <c r="BZ204" t="str">
        <f ca="1">SUBSTITUTE(BZ203,'Formula Name Creation'!$V112,'HB11 Model'!$B112)</f>
        <v>=C79*C75</v>
      </c>
      <c r="CA204" t="str">
        <f ca="1">SUBSTITUTE(CA203,'Formula Name Creation'!$V112,'HB11 Model'!$B112)</f>
        <v>Parameter</v>
      </c>
      <c r="CB204" t="str">
        <f ca="1">SUBSTITUTE(CB203,'Formula Name Creation'!$V112,'HB11 Model'!$B112)</f>
        <v>Parameter</v>
      </c>
      <c r="CC204" t="str">
        <f ca="1">SUBSTITUTE(CC203,'Formula Name Creation'!$V112,'HB11 Model'!$B112)</f>
        <v>Parameter</v>
      </c>
      <c r="CD204" t="str">
        <f ca="1">SUBSTITUTE(CD203,'Formula Name Creation'!$V112,'HB11 Model'!$B112)</f>
        <v>=32*(C9/2605)</v>
      </c>
      <c r="CE204" t="str">
        <f ca="1">SUBSTITUTE(CE203,'Formula Name Creation'!$V112,'HB11 Model'!$B112)</f>
        <v>Parameter</v>
      </c>
      <c r="CF204" t="str">
        <f ca="1">SUBSTITUTE(CF203,'Formula Name Creation'!$V112,'HB11 Model'!$B112)</f>
        <v>Parameter</v>
      </c>
      <c r="CG204" t="str">
        <f ca="1">SUBSTITUTE(CG203,'Formula Name Creation'!$V112,'HB11 Model'!$B112)</f>
        <v>=(C85*C86*C83)/10^6</v>
      </c>
      <c r="CH204" t="str">
        <f ca="1">SUBSTITUTE(CH203,'Formula Name Creation'!$V112,'HB11 Model'!$B112)</f>
        <v>=C9*10^6/C81/C82</v>
      </c>
      <c r="CI204" t="str">
        <f ca="1">SUBSTITUTE(CI203,'Formula Name Creation'!$V112,'HB11 Model'!$B112)</f>
        <v>Parameter</v>
      </c>
      <c r="CJ204" t="str">
        <f ca="1">SUBSTITUTE(CJ203,'Formula Name Creation'!$V112,'HB11 Model'!$B112)</f>
        <v>Parameter</v>
      </c>
      <c r="CK204" t="str">
        <f ca="1">SUBSTITUTE(CK203,'Formula Name Creation'!$V112,'HB11 Model'!$B112)</f>
        <v>Parameter</v>
      </c>
      <c r="CL204" t="str">
        <f ca="1">SUBSTITUTE(CL203,'Formula Name Creation'!$V112,'HB11 Model'!$B112)</f>
        <v>Parameter</v>
      </c>
      <c r="CM204" t="str">
        <f ca="1">SUBSTITUTE(CM203,'Formula Name Creation'!$V112,'HB11 Model'!$B112)</f>
        <v>=C91*C92</v>
      </c>
      <c r="CN204" t="str">
        <f ca="1">SUBSTITUTE(CN203,'Formula Name Creation'!$V112,'HB11 Model'!$B112)</f>
        <v>=C93*7.6*7*52.18</v>
      </c>
      <c r="CO204" t="str">
        <f ca="1">SUBSTITUTE(CO203,'Formula Name Creation'!$V112,'HB11 Model'!$B112)</f>
        <v>Parameter</v>
      </c>
      <c r="CP204" t="str">
        <f ca="1">SUBSTITUTE(CP203,'Formula Name Creation'!$V112,'HB11 Model'!$B112)</f>
        <v>Parameter</v>
      </c>
      <c r="CQ204" t="str">
        <f ca="1">SUBSTITUTE(CQ203,'Formula Name Creation'!$V112,'HB11 Model'!$B112)</f>
        <v>Parameter</v>
      </c>
      <c r="CR204" t="str">
        <f ca="1">SUBSTITUTE(CR203,'Formula Name Creation'!$V112,'HB11 Model'!$B112)</f>
        <v>Parameter</v>
      </c>
      <c r="CS204" t="str">
        <f ca="1">SUBSTITUTE(CS203,'Formula Name Creation'!$V112,'HB11 Model'!$B112)</f>
        <v>Parameter</v>
      </c>
      <c r="CT204" t="str">
        <f ca="1">SUBSTITUTE(CT203,'Formula Name Creation'!$V112,'HB11 Model'!$B112)</f>
        <v>Parameter</v>
      </c>
      <c r="CU204" t="str">
        <f ca="1">SUBSTITUTE(CU203,'Formula Name Creation'!$V112,'HB11 Model'!$B112)</f>
        <v>=PI()*C97*(C96^2-(C96-C98)^2)*C99</v>
      </c>
      <c r="CV204" t="str">
        <f ca="1">SUBSTITUTE(CV203,'Formula Name Creation'!$V112,'HB11 Model'!$B112)</f>
        <v>Parameter</v>
      </c>
      <c r="CW204" t="str">
        <f ca="1">SUBSTITUTE(CW203,'Formula Name Creation'!$V112,'HB11 Model'!$B112)</f>
        <v>=(90.69*C101 + C95 + 13.04*C102*112.32)/10^6</v>
      </c>
      <c r="CX204" t="str">
        <f ca="1">SUBSTITUTE(CX203,'Formula Name Creation'!$V112,'HB11 Model'!$B112)</f>
        <v>0</v>
      </c>
      <c r="CY204" t="str">
        <f ca="1">SUBSTITUTE(CY203,'Formula Name Creation'!$V112,'HB11 Model'!$B112)</f>
        <v>0</v>
      </c>
      <c r="CZ204" t="str">
        <f ca="1">SUBSTITUTE(CZ203,'Formula Name Creation'!$V112,'HB11 Model'!$B112)</f>
        <v>0</v>
      </c>
      <c r="DA204" t="str">
        <f ca="1">SUBSTITUTE(DA203,'Formula Name Creation'!$V112,'HB11 Model'!$B112)</f>
        <v>0</v>
      </c>
      <c r="DB204" t="str">
        <f ca="1">SUBSTITUTE(DB203,'Formula Name Creation'!$V112,'HB11 Model'!$B112)</f>
        <v>0</v>
      </c>
      <c r="DC204" t="str">
        <f ca="1">SUBSTITUTE(DC203,'Formula Name Creation'!$V112,'HB11 Model'!$B112)</f>
        <v>0</v>
      </c>
      <c r="DD204" t="str">
        <f ca="1">SUBSTITUTE(DD203,'Formula Name Creation'!$V112,'HB11 Model'!$B112)</f>
        <v>0</v>
      </c>
      <c r="DE204" t="str">
        <f ca="1">SUBSTITUTE(DE203,'Formula Name Creation'!$V112,'HB11 Model'!$B112)</f>
        <v>0</v>
      </c>
      <c r="DF204" t="str">
        <f ca="1">SUBSTITUTE(DF203,'Formula Name Creation'!$V112,'HB11 Model'!$B112)</f>
        <v>0</v>
      </c>
      <c r="DG204" t="str">
        <f ca="1">SUBSTITUTE(DG203,'Formula Name Creation'!$V112,'HB11 Model'!$B112)</f>
        <v>0</v>
      </c>
      <c r="DH204" t="str">
        <f ca="1">SUBSTITUTE(DH203,'Formula Name Creation'!$V112,'HB11 Model'!$B112)</f>
        <v>0</v>
      </c>
      <c r="DI204" t="str">
        <f ca="1">SUBSTITUTE(DI203,'Formula Name Creation'!$V112,'HB11 Model'!$B112)</f>
        <v>0</v>
      </c>
      <c r="DJ204" t="str">
        <f ca="1">SUBSTITUTE(DJ203,'Formula Name Creation'!$V112,'HB11 Model'!$B112)</f>
        <v>0</v>
      </c>
      <c r="DK204" t="str">
        <f ca="1">SUBSTITUTE(DK203,'Formula Name Creation'!$V112,'HB11 Model'!$B112)</f>
        <v>0</v>
      </c>
      <c r="DL204" t="str">
        <f ca="1">SUBSTITUTE(DL203,'Formula Name Creation'!$V112,'HB11 Model'!$B112)</f>
        <v>0</v>
      </c>
      <c r="DM204" t="str">
        <f ca="1">SUBSTITUTE(DM203,'Formula Name Creation'!$V112,'HB11 Model'!$B112)</f>
        <v>0</v>
      </c>
      <c r="DN204" t="str">
        <f ca="1">SUBSTITUTE(DN203,'Formula Name Creation'!$V112,'HB11 Model'!$B112)</f>
        <v>0</v>
      </c>
      <c r="DO204" t="str">
        <f ca="1">SUBSTITUTE(DO203,'Formula Name Creation'!$V112,'HB11 Model'!$B112)</f>
        <v>0</v>
      </c>
      <c r="DP204" t="str">
        <f ca="1">SUBSTITUTE(DP203,'Formula Name Creation'!$V112,'HB11 Model'!$B112)</f>
        <v>0</v>
      </c>
      <c r="DQ204" t="str">
        <f ca="1">SUBSTITUTE(DQ203,'Formula Name Creation'!$V112,'HB11 Model'!$B112)</f>
        <v>0</v>
      </c>
      <c r="DR204" t="str">
        <f ca="1">SUBSTITUTE(DR203,'Formula Name Creation'!$V112,'HB11 Model'!$B112)</f>
        <v>0</v>
      </c>
      <c r="DS204" t="str">
        <f ca="1">SUBSTITUTE(DS203,'Formula Name Creation'!$V112,'HB11 Model'!$B112)</f>
        <v>0</v>
      </c>
      <c r="DT204" t="str">
        <f ca="1">SUBSTITUTE(DT203,'Formula Name Creation'!$V112,'HB11 Model'!$B112)</f>
        <v>0</v>
      </c>
      <c r="DU204" t="str">
        <f ca="1">SUBSTITUTE(DU203,'Formula Name Creation'!$V112,'HB11 Model'!$B112)</f>
        <v>0</v>
      </c>
      <c r="DV204" t="str">
        <f ca="1">SUBSTITUTE(DV203,'Formula Name Creation'!$V112,'HB11 Model'!$B112)</f>
        <v>0</v>
      </c>
      <c r="DW204" t="str">
        <f ca="1">SUBSTITUTE(DW203,'Formula Name Creation'!$V112,'HB11 Model'!$B112)</f>
        <v>0</v>
      </c>
      <c r="DX204" t="str">
        <f ca="1">SUBSTITUTE(DX203,'Formula Name Creation'!$V112,'HB11 Model'!$B112)</f>
        <v>0</v>
      </c>
      <c r="DY204" t="str">
        <f ca="1">SUBSTITUTE(DY203,'Formula Name Creation'!$V112,'HB11 Model'!$B112)</f>
        <v>0</v>
      </c>
      <c r="DZ204" t="str">
        <f ca="1">SUBSTITUTE(DZ203,'Formula Name Creation'!$V112,'HB11 Model'!$B112)</f>
        <v>0</v>
      </c>
      <c r="EA204" t="str">
        <f ca="1">SUBSTITUTE(EA203,'Formula Name Creation'!$V112,'HB11 Model'!$B112)</f>
        <v>0</v>
      </c>
      <c r="EB204" t="str">
        <f ca="1">SUBSTITUTE(EB203,'Formula Name Creation'!$V112,'HB11 Model'!$B112)</f>
        <v>0</v>
      </c>
      <c r="EC204" t="str">
        <f ca="1">SUBSTITUTE(EC203,'Formula Name Creation'!$V112,'HB11 Model'!$B112)</f>
        <v>0</v>
      </c>
      <c r="ED204" t="str">
        <f ca="1">SUBSTITUTE(ED203,'Formula Name Creation'!$V112,'HB11 Model'!$B112)</f>
        <v>0</v>
      </c>
      <c r="EE204" t="str">
        <f ca="1">SUBSTITUTE(EE203,'Formula Name Creation'!$V112,'HB11 Model'!$B112)</f>
        <v>0</v>
      </c>
      <c r="EF204" t="str">
        <f ca="1">SUBSTITUTE(EF203,'Formula Name Creation'!$V112,'HB11 Model'!$B112)</f>
        <v>0</v>
      </c>
      <c r="EG204" t="str">
        <f ca="1">SUBSTITUTE(EG203,'Formula Name Creation'!$V112,'HB11 Model'!$B112)</f>
        <v>0</v>
      </c>
      <c r="EH204" t="str">
        <f ca="1">SUBSTITUTE(EH203,'Formula Name Creation'!$V112,'HB11 Model'!$B112)</f>
        <v>0</v>
      </c>
      <c r="EI204" t="str">
        <f ca="1">SUBSTITUTE(EI203,'Formula Name Creation'!$V112,'HB11 Model'!$B112)</f>
        <v>0</v>
      </c>
      <c r="EJ204" t="str">
        <f ca="1">SUBSTITUTE(EJ203,'Formula Name Creation'!$V112,'HB11 Model'!$B112)</f>
        <v>0</v>
      </c>
      <c r="EK204" t="str">
        <f ca="1">SUBSTITUTE(EK203,'Formula Name Creation'!$V112,'HB11 Model'!$B112)</f>
        <v>0</v>
      </c>
      <c r="EL204" t="str">
        <f ca="1">SUBSTITUTE(EL203,'Formula Name Creation'!$V112,'HB11 Model'!$B112)</f>
        <v>0</v>
      </c>
      <c r="EM204" t="str">
        <f ca="1">SUBSTITUTE(EM203,'Formula Name Creation'!$V112,'HB11 Model'!$B112)</f>
        <v>0</v>
      </c>
      <c r="EN204" t="str">
        <f ca="1">SUBSTITUTE(EN203,'Formula Name Creation'!$V112,'HB11 Model'!$B112)</f>
        <v>0</v>
      </c>
      <c r="EO204" t="str">
        <f ca="1">SUBSTITUTE(EO203,'Formula Name Creation'!$V112,'HB11 Model'!$B112)</f>
        <v>0</v>
      </c>
      <c r="EP204" t="str">
        <f ca="1">SUBSTITUTE(EP203,'Formula Name Creation'!$V112,'HB11 Model'!$B112)</f>
        <v>0</v>
      </c>
      <c r="EQ204" t="str">
        <f ca="1">SUBSTITUTE(EQ203,'Formula Name Creation'!$V112,'HB11 Model'!$B112)</f>
        <v>0</v>
      </c>
      <c r="ER204" t="str">
        <f ca="1">SUBSTITUTE(ER203,'Formula Name Creation'!$V112,'HB11 Model'!$B112)</f>
        <v>0</v>
      </c>
      <c r="ES204" t="str">
        <f ca="1">SUBSTITUTE(ES203,'Formula Name Creation'!$V112,'HB11 Model'!$B112)</f>
        <v>0</v>
      </c>
      <c r="ET204" t="str">
        <f ca="1">SUBSTITUTE(ET203,'Formula Name Creation'!$V112,'HB11 Model'!$B112)</f>
        <v>0</v>
      </c>
      <c r="EU204">
        <v>110</v>
      </c>
    </row>
    <row r="205" spans="1:151" x14ac:dyDescent="0.25">
      <c r="A205" t="str">
        <f ca="1">SUBSTITUTE(A204,'Formula Name Creation'!$V111,'HB11 Model'!$B111)</f>
        <v>Parameter</v>
      </c>
      <c r="B205" t="str">
        <f ca="1">SUBSTITUTE(B204,'Formula Name Creation'!$V111,'HB11 Model'!$B111)</f>
        <v>Parameter</v>
      </c>
      <c r="C205" t="str">
        <f ca="1">SUBSTITUTE(C204,'Formula Name Creation'!$V111,'HB11 Model'!$B111)</f>
        <v>=(1400*C22*1000)/10^6</v>
      </c>
      <c r="D205" t="str">
        <f ca="1">SUBSTITUTE(D204,'Formula Name Creation'!$V111,'HB11 Model'!$B111)</f>
        <v>Parameter</v>
      </c>
      <c r="E205" t="str">
        <f ca="1">SUBSTITUTE(E204,'Formula Name Creation'!$V111,'HB11 Model'!$B111)</f>
        <v>=C3*C4</v>
      </c>
      <c r="F205" t="str">
        <f ca="1">SUBSTITUTE(F204,'Formula Name Creation'!$V111,'HB11 Model'!$B111)</f>
        <v>=C7/(C6)</v>
      </c>
      <c r="G205" t="str">
        <f ca="1">SUBSTITUTE(G204,'Formula Name Creation'!$V111,'HB11 Model'!$B111)</f>
        <v>=IF(C36=0,C7*C10,C7*C10*C13)</v>
      </c>
      <c r="H205" t="str">
        <f ca="1">SUBSTITUTE(H204,'Formula Name Creation'!$V111,'HB11 Model'!$B111)</f>
        <v>Parameter</v>
      </c>
      <c r="I205" t="str">
        <f ca="1">SUBSTITUTE(I204,'Formula Name Creation'!$V111,'HB11 Model'!$B111)</f>
        <v>Parameter</v>
      </c>
      <c r="J205" t="str">
        <f ca="1">SUBSTITUTE(J204,'Formula Name Creation'!$V111,'HB11 Model'!$B111)</f>
        <v>Parameter</v>
      </c>
      <c r="K205" t="str">
        <f ca="1">SUBSTITUTE(K204,'Formula Name Creation'!$V111,'HB11 Model'!$B111)</f>
        <v>Parameter</v>
      </c>
      <c r="L205" t="str">
        <f ca="1">SUBSTITUTE(L204,'Formula Name Creation'!$V111,'HB11 Model'!$B111)</f>
        <v>Parameter</v>
      </c>
      <c r="M205" t="str">
        <f ca="1">SUBSTITUTE(M204,'Formula Name Creation'!$V111,'HB11 Model'!$B111)</f>
        <v>=C16/C8</v>
      </c>
      <c r="N205" t="str">
        <f ca="1">SUBSTITUTE(N204,'Formula Name Creation'!$V111,'HB11 Model'!$B111)</f>
        <v>=C9*C17</v>
      </c>
      <c r="O205" t="str">
        <f ca="1">SUBSTITUTE(O204,'Formula Name Creation'!$V111,'HB11 Model'!$B111)</f>
        <v>Parameter</v>
      </c>
      <c r="P205" t="str">
        <f ca="1">SUBSTITUTE(P204,'Formula Name Creation'!$V111,'HB11 Model'!$B111)</f>
        <v>Parameter</v>
      </c>
      <c r="Q205" t="str">
        <f ca="1">SUBSTITUTE(Q204,'Formula Name Creation'!$V111,'HB11 Model'!$B111)</f>
        <v>Parameter</v>
      </c>
      <c r="R205" t="str">
        <f ca="1">SUBSTITUTE(R204,'Formula Name Creation'!$V111,'HB11 Model'!$B111)</f>
        <v>=C8+C84+C100</v>
      </c>
      <c r="S205" t="str">
        <f ca="1">SUBSTITUTE(S204,'Formula Name Creation'!$V111,'HB11 Model'!$B111)</f>
        <v>=C20*C19</v>
      </c>
      <c r="T205" t="str">
        <f ca="1">SUBSTITUTE(T204,'Formula Name Creation'!$V111,'HB11 Model'!$B111)</f>
        <v>=C16-C20</v>
      </c>
      <c r="U205" t="str">
        <f ca="1">SUBSTITUTE(U204,'Formula Name Creation'!$V111,'HB11 Model'!$B111)</f>
        <v>=365*24*C14</v>
      </c>
      <c r="V205" t="str">
        <f ca="1">SUBSTITUTE(V204,'Formula Name Creation'!$V111,'HB11 Model'!$B111)</f>
        <v>=C22*C23</v>
      </c>
      <c r="W205" t="str">
        <f ca="1">SUBSTITUTE(W204,'Formula Name Creation'!$V111,'HB11 Model'!$B111)</f>
        <v>=C26/(1-C27)</v>
      </c>
      <c r="X205" t="str">
        <f ca="1">SUBSTITUTE(X204,'Formula Name Creation'!$V111,'HB11 Model'!$B111)</f>
        <v>=C4*C14*365*24*3600</v>
      </c>
      <c r="Y205" t="str">
        <f ca="1">SUBSTITUTE(Y204,'Formula Name Creation'!$V111,'HB11 Model'!$B111)</f>
        <v>Parameter</v>
      </c>
      <c r="Z205" t="str">
        <f ca="1">SUBSTITUTE(Z204,'Formula Name Creation'!$V111,'HB11 Model'!$B111)</f>
        <v>=C29+C37+C40+C48</v>
      </c>
      <c r="AA205" t="str">
        <f ca="1">SUBSTITUTE(AA204,'Formula Name Creation'!$V111,'HB11 Model'!$B111)</f>
        <v>=C30*(C33*C34)/(1000)+C35</v>
      </c>
      <c r="AB205" t="str">
        <f ca="1">SUBSTITUTE(AB204,'Formula Name Creation'!$V111,'HB11 Model'!$B111)</f>
        <v>Parameter</v>
      </c>
      <c r="AC205" t="str">
        <f ca="1">SUBSTITUTE(AC204,'Formula Name Creation'!$V111,'HB11 Model'!$B111)</f>
        <v>Parameter</v>
      </c>
      <c r="AD205" t="str">
        <f ca="1">SUBSTITUTE(AD204,'Formula Name Creation'!$V111,'HB11 Model'!$B111)</f>
        <v>Parameter</v>
      </c>
      <c r="AE205" t="str">
        <f ca="1">SUBSTITUTE(AE204,'Formula Name Creation'!$V111,'HB11 Model'!$B111)</f>
        <v>Parameter</v>
      </c>
      <c r="AF205" t="str">
        <f ca="1">SUBSTITUTE(AF204,'Formula Name Creation'!$V111,'HB11 Model'!$B111)</f>
        <v>Parameter</v>
      </c>
      <c r="AG205" t="str">
        <f ca="1">SUBSTITUTE(AG204,'Formula Name Creation'!$V111,'HB11 Model'!$B111)</f>
        <v>Parameter</v>
      </c>
      <c r="AH205" t="str">
        <f ca="1">SUBSTITUTE(AH204,'Formula Name Creation'!$V111,'HB11 Model'!$B111)</f>
        <v>Parameter</v>
      </c>
      <c r="AI205" t="str">
        <f ca="1">SUBSTITUTE(AI204,'Formula Name Creation'!$V111,'HB11 Model'!$B111)</f>
        <v>=C36*(C38)</v>
      </c>
      <c r="AJ205" t="str">
        <f ca="1">SUBSTITUTE(AJ204,'Formula Name Creation'!$V111,'HB11 Model'!$B111)</f>
        <v>Parameter</v>
      </c>
      <c r="AK205" t="str">
        <f ca="1">SUBSTITUTE(AK204,'Formula Name Creation'!$V111,'HB11 Model'!$B111)</f>
        <v>Parameter</v>
      </c>
      <c r="AL205" t="str">
        <f ca="1">SUBSTITUTE(AL204,'Formula Name Creation'!$V111,'HB11 Model'!$B111)</f>
        <v>=C39*(C41+C42)</v>
      </c>
      <c r="AM205" t="str">
        <f ca="1">SUBSTITUTE(AM204,'Formula Name Creation'!$V111,'HB11 Model'!$B111)</f>
        <v>=0.04+(C31*C32)/(1000)</v>
      </c>
      <c r="AN205" t="str">
        <f ca="1">SUBSTITUTE(AN204,'Formula Name Creation'!$V111,'HB11 Model'!$B111)</f>
        <v>Parameter</v>
      </c>
      <c r="AO205" t="str">
        <f ca="1">SUBSTITUTE(AO204,'Formula Name Creation'!$V111,'HB11 Model'!$B111)</f>
        <v>Parameter</v>
      </c>
      <c r="AP205" t="str">
        <f ca="1">SUBSTITUTE(AP204,'Formula Name Creation'!$V111,'HB11 Model'!$B111)</f>
        <v>Parameter</v>
      </c>
      <c r="AQ205" t="str">
        <f ca="1">SUBSTITUTE(AQ204,'Formula Name Creation'!$V111,'HB11 Model'!$B111)</f>
        <v>Parameter</v>
      </c>
      <c r="AR205" t="e">
        <f ca="1">SUBSTITUTE(AR204,'Formula Name Creation'!$V111,'HB11 Model'!$B111)</f>
        <v>#N/A</v>
      </c>
      <c r="AS205" t="str">
        <f ca="1">SUBSTITUTE(AS204,'Formula Name Creation'!$V111,'HB11 Model'!$B111)</f>
        <v>=C45+C25*(C28)</v>
      </c>
      <c r="AT205" t="str">
        <f ca="1">SUBSTITUTE(AT204,'Formula Name Creation'!$V111,'HB11 Model'!$B111)</f>
        <v>Parameter</v>
      </c>
      <c r="AU205" t="str">
        <f ca="1">SUBSTITUTE(AU204,'Formula Name Creation'!$V111,'HB11 Model'!$B111)</f>
        <v>Parameter</v>
      </c>
      <c r="AV205" t="str">
        <f ca="1">SUBSTITUTE(AV204,'Formula Name Creation'!$V111,'HB11 Model'!$B111)</f>
        <v>Parameter</v>
      </c>
      <c r="AW205" t="str">
        <f ca="1">SUBSTITUTE(AW204,'Formula Name Creation'!$V111,'HB11 Model'!$B111)</f>
        <v>Parameter</v>
      </c>
      <c r="AX205" t="str">
        <f ca="1">SUBSTITUTE(AX204,'Formula Name Creation'!$V111,'HB11 Model'!$B111)</f>
        <v>Parameter</v>
      </c>
      <c r="AY205" t="str">
        <f ca="1">SUBSTITUTE(AY204,'Formula Name Creation'!$V111,'HB11 Model'!$B111)</f>
        <v>Parameter</v>
      </c>
      <c r="AZ205" t="str">
        <f ca="1">SUBSTITUTE(AZ204,'Formula Name Creation'!$V111,'HB11 Model'!$B111)</f>
        <v>Parameter</v>
      </c>
      <c r="BA205" t="str">
        <f ca="1">SUBSTITUTE(BA204,'Formula Name Creation'!$V111,'HB11 Model'!$B111)</f>
        <v>=(C54+C53)/10^6</v>
      </c>
      <c r="BB205" t="str">
        <f ca="1">SUBSTITUTE(BB204,'Formula Name Creation'!$V111,'HB11 Model'!$B111)</f>
        <v>=C4*((C14*24)*3600)*C51</v>
      </c>
      <c r="BC205" t="str">
        <f ca="1">SUBSTITUTE(BC204,'Formula Name Creation'!$V111,'HB11 Model'!$B111)</f>
        <v>Parameter</v>
      </c>
      <c r="BD205" t="str">
        <f ca="1">SUBSTITUTE(BD204,'Formula Name Creation'!$V111,'HB11 Model'!$B111)</f>
        <v>Parameter</v>
      </c>
      <c r="BE205" t="str">
        <f ca="1">SUBSTITUTE(BE204,'Formula Name Creation'!$V111,'HB11 Model'!$B111)</f>
        <v>Parameter</v>
      </c>
      <c r="BF205" t="str">
        <f ca="1">SUBSTITUTE(BF204,'Formula Name Creation'!$V111,'HB11 Model'!$B111)</f>
        <v>Parameter</v>
      </c>
      <c r="BG205" t="str">
        <f ca="1">SUBSTITUTE(BG204,'Formula Name Creation'!$V111,'HB11 Model'!$B111)</f>
        <v>=ROUNDDOWN(C60/C64,0)*C58+C57*C3*C4*ROUNDDOWN(C60/C66,0)+C59+C87*10^6*ROUNDDOWN(C60/C65,0)+C63*C60</v>
      </c>
      <c r="BH205" t="str">
        <f ca="1">SUBSTITUTE(BH204,'Formula Name Creation'!$V111,'HB11 Model'!$B111)</f>
        <v>Parameter</v>
      </c>
      <c r="BI205" t="str">
        <f ca="1">SUBSTITUTE(BI204,'Formula Name Creation'!$V111,'HB11 Model'!$B111)</f>
        <v>=C62*1000*C24</v>
      </c>
      <c r="BJ205" t="str">
        <f ca="1">SUBSTITUTE(BJ204,'Formula Name Creation'!$V111,'HB11 Model'!$B111)</f>
        <v>Parameter</v>
      </c>
      <c r="BK205" t="str">
        <f ca="1">SUBSTITUTE(BK204,'Formula Name Creation'!$V111,'HB11 Model'!$B111)</f>
        <v>Parameter</v>
      </c>
      <c r="BL205" t="str">
        <f ca="1">SUBSTITUTE(BL204,'Formula Name Creation'!$V111,'HB11 Model'!$B111)</f>
        <v>Parameter</v>
      </c>
      <c r="BM205" t="str">
        <f ca="1">SUBSTITUTE(BM204,'Formula Name Creation'!$V111,'HB11 Model'!$B111)</f>
        <v>Parameter</v>
      </c>
      <c r="BN205" t="str">
        <f ca="1">SUBSTITUTE(BN204,'Formula Name Creation'!$V111,'HB11 Model'!$B111)</f>
        <v>Parameter</v>
      </c>
      <c r="BO205" t="str">
        <f ca="1">SUBSTITUTE(BO204,'Formula Name Creation'!$V111,'HB11 Model'!$B111)</f>
        <v>Parameter</v>
      </c>
      <c r="BP205" t="str">
        <f ca="1">SUBSTITUTE(BP204,'Formula Name Creation'!$V111,'HB11 Model'!$B111)</f>
        <v>Parameter</v>
      </c>
      <c r="BQ205" t="str">
        <f ca="1">SUBSTITUTE(BQ204,'Formula Name Creation'!$V111,'HB11 Model'!$B111)</f>
        <v>Parameter</v>
      </c>
      <c r="BR205" t="str">
        <f ca="1">SUBSTITUTE(BR204,'Formula Name Creation'!$V111,'HB11 Model'!$B111)</f>
        <v>Parameter</v>
      </c>
      <c r="BS205" t="str">
        <f ca="1">SUBSTITUTE(BS204,'Formula Name Creation'!$V111,'HB11 Model'!$B111)</f>
        <v>Parameter</v>
      </c>
      <c r="BT205" t="str">
        <f ca="1">SUBSTITUTE(BT204,'Formula Name Creation'!$V111,'HB11 Model'!$B111)</f>
        <v>Parameter</v>
      </c>
      <c r="BU205" t="str">
        <f ca="1">SUBSTITUTE(BU204,'Formula Name Creation'!$V111,'HB11 Model'!$B111)</f>
        <v>=(C67+C68+C69+C70+C71+C72+C74+C73)</v>
      </c>
      <c r="BV205" t="str">
        <f ca="1">SUBSTITUTE(BV204,'Formula Name Creation'!$V111,'HB11 Model'!$B111)</f>
        <v>Parameter</v>
      </c>
      <c r="BW205" t="str">
        <f ca="1">SUBSTITUTE(BW204,'Formula Name Creation'!$V111,'HB11 Model'!$B111)</f>
        <v>Parameter</v>
      </c>
      <c r="BX205" t="str">
        <f ca="1">SUBSTITUTE(BX204,'Formula Name Creation'!$V111,'HB11 Model'!$B111)</f>
        <v>=C77+C75</v>
      </c>
      <c r="BY205" t="str">
        <f ca="1">SUBSTITUTE(BY204,'Formula Name Creation'!$V111,'HB11 Model'!$B111)</f>
        <v>Parameter</v>
      </c>
      <c r="BZ205" t="str">
        <f ca="1">SUBSTITUTE(BZ204,'Formula Name Creation'!$V111,'HB11 Model'!$B111)</f>
        <v>=C79*C75</v>
      </c>
      <c r="CA205" t="str">
        <f ca="1">SUBSTITUTE(CA204,'Formula Name Creation'!$V111,'HB11 Model'!$B111)</f>
        <v>Parameter</v>
      </c>
      <c r="CB205" t="str">
        <f ca="1">SUBSTITUTE(CB204,'Formula Name Creation'!$V111,'HB11 Model'!$B111)</f>
        <v>Parameter</v>
      </c>
      <c r="CC205" t="str">
        <f ca="1">SUBSTITUTE(CC204,'Formula Name Creation'!$V111,'HB11 Model'!$B111)</f>
        <v>Parameter</v>
      </c>
      <c r="CD205" t="str">
        <f ca="1">SUBSTITUTE(CD204,'Formula Name Creation'!$V111,'HB11 Model'!$B111)</f>
        <v>=32*(C9/2605)</v>
      </c>
      <c r="CE205" t="str">
        <f ca="1">SUBSTITUTE(CE204,'Formula Name Creation'!$V111,'HB11 Model'!$B111)</f>
        <v>Parameter</v>
      </c>
      <c r="CF205" t="str">
        <f ca="1">SUBSTITUTE(CF204,'Formula Name Creation'!$V111,'HB11 Model'!$B111)</f>
        <v>Parameter</v>
      </c>
      <c r="CG205" t="str">
        <f ca="1">SUBSTITUTE(CG204,'Formula Name Creation'!$V111,'HB11 Model'!$B111)</f>
        <v>=(C85*C86*C83)/10^6</v>
      </c>
      <c r="CH205" t="str">
        <f ca="1">SUBSTITUTE(CH204,'Formula Name Creation'!$V111,'HB11 Model'!$B111)</f>
        <v>=C9*10^6/C81/C82</v>
      </c>
      <c r="CI205" t="str">
        <f ca="1">SUBSTITUTE(CI204,'Formula Name Creation'!$V111,'HB11 Model'!$B111)</f>
        <v>Parameter</v>
      </c>
      <c r="CJ205" t="str">
        <f ca="1">SUBSTITUTE(CJ204,'Formula Name Creation'!$V111,'HB11 Model'!$B111)</f>
        <v>Parameter</v>
      </c>
      <c r="CK205" t="str">
        <f ca="1">SUBSTITUTE(CK204,'Formula Name Creation'!$V111,'HB11 Model'!$B111)</f>
        <v>Parameter</v>
      </c>
      <c r="CL205" t="str">
        <f ca="1">SUBSTITUTE(CL204,'Formula Name Creation'!$V111,'HB11 Model'!$B111)</f>
        <v>Parameter</v>
      </c>
      <c r="CM205" t="str">
        <f ca="1">SUBSTITUTE(CM204,'Formula Name Creation'!$V111,'HB11 Model'!$B111)</f>
        <v>=C91*C92</v>
      </c>
      <c r="CN205" t="str">
        <f ca="1">SUBSTITUTE(CN204,'Formula Name Creation'!$V111,'HB11 Model'!$B111)</f>
        <v>=C93*7.6*7*52.18</v>
      </c>
      <c r="CO205" t="str">
        <f ca="1">SUBSTITUTE(CO204,'Formula Name Creation'!$V111,'HB11 Model'!$B111)</f>
        <v>Parameter</v>
      </c>
      <c r="CP205" t="str">
        <f ca="1">SUBSTITUTE(CP204,'Formula Name Creation'!$V111,'HB11 Model'!$B111)</f>
        <v>Parameter</v>
      </c>
      <c r="CQ205" t="str">
        <f ca="1">SUBSTITUTE(CQ204,'Formula Name Creation'!$V111,'HB11 Model'!$B111)</f>
        <v>Parameter</v>
      </c>
      <c r="CR205" t="str">
        <f ca="1">SUBSTITUTE(CR204,'Formula Name Creation'!$V111,'HB11 Model'!$B111)</f>
        <v>Parameter</v>
      </c>
      <c r="CS205" t="str">
        <f ca="1">SUBSTITUTE(CS204,'Formula Name Creation'!$V111,'HB11 Model'!$B111)</f>
        <v>Parameter</v>
      </c>
      <c r="CT205" t="str">
        <f ca="1">SUBSTITUTE(CT204,'Formula Name Creation'!$V111,'HB11 Model'!$B111)</f>
        <v>Parameter</v>
      </c>
      <c r="CU205" t="str">
        <f ca="1">SUBSTITUTE(CU204,'Formula Name Creation'!$V111,'HB11 Model'!$B111)</f>
        <v>=PI()*C97*(C96^2-(C96-C98)^2)*C99</v>
      </c>
      <c r="CV205" t="str">
        <f ca="1">SUBSTITUTE(CV204,'Formula Name Creation'!$V111,'HB11 Model'!$B111)</f>
        <v>Parameter</v>
      </c>
      <c r="CW205" t="str">
        <f ca="1">SUBSTITUTE(CW204,'Formula Name Creation'!$V111,'HB11 Model'!$B111)</f>
        <v>=(90.69*C101 + C95 + 13.04*C102*112.32)/10^6</v>
      </c>
      <c r="CX205" t="str">
        <f ca="1">SUBSTITUTE(CX204,'Formula Name Creation'!$V111,'HB11 Model'!$B111)</f>
        <v>0</v>
      </c>
      <c r="CY205" t="str">
        <f ca="1">SUBSTITUTE(CY204,'Formula Name Creation'!$V111,'HB11 Model'!$B111)</f>
        <v>0</v>
      </c>
      <c r="CZ205" t="str">
        <f ca="1">SUBSTITUTE(CZ204,'Formula Name Creation'!$V111,'HB11 Model'!$B111)</f>
        <v>0</v>
      </c>
      <c r="DA205" t="str">
        <f ca="1">SUBSTITUTE(DA204,'Formula Name Creation'!$V111,'HB11 Model'!$B111)</f>
        <v>0</v>
      </c>
      <c r="DB205" t="str">
        <f ca="1">SUBSTITUTE(DB204,'Formula Name Creation'!$V111,'HB11 Model'!$B111)</f>
        <v>0</v>
      </c>
      <c r="DC205" t="str">
        <f ca="1">SUBSTITUTE(DC204,'Formula Name Creation'!$V111,'HB11 Model'!$B111)</f>
        <v>0</v>
      </c>
      <c r="DD205" t="str">
        <f ca="1">SUBSTITUTE(DD204,'Formula Name Creation'!$V111,'HB11 Model'!$B111)</f>
        <v>0</v>
      </c>
      <c r="DE205" t="str">
        <f ca="1">SUBSTITUTE(DE204,'Formula Name Creation'!$V111,'HB11 Model'!$B111)</f>
        <v>0</v>
      </c>
      <c r="DF205" t="str">
        <f ca="1">SUBSTITUTE(DF204,'Formula Name Creation'!$V111,'HB11 Model'!$B111)</f>
        <v>0</v>
      </c>
      <c r="DG205" t="str">
        <f ca="1">SUBSTITUTE(DG204,'Formula Name Creation'!$V111,'HB11 Model'!$B111)</f>
        <v>0</v>
      </c>
      <c r="DH205" t="str">
        <f ca="1">SUBSTITUTE(DH204,'Formula Name Creation'!$V111,'HB11 Model'!$B111)</f>
        <v>0</v>
      </c>
      <c r="DI205" t="str">
        <f ca="1">SUBSTITUTE(DI204,'Formula Name Creation'!$V111,'HB11 Model'!$B111)</f>
        <v>0</v>
      </c>
      <c r="DJ205" t="str">
        <f ca="1">SUBSTITUTE(DJ204,'Formula Name Creation'!$V111,'HB11 Model'!$B111)</f>
        <v>0</v>
      </c>
      <c r="DK205" t="str">
        <f ca="1">SUBSTITUTE(DK204,'Formula Name Creation'!$V111,'HB11 Model'!$B111)</f>
        <v>0</v>
      </c>
      <c r="DL205" t="str">
        <f ca="1">SUBSTITUTE(DL204,'Formula Name Creation'!$V111,'HB11 Model'!$B111)</f>
        <v>0</v>
      </c>
      <c r="DM205" t="str">
        <f ca="1">SUBSTITUTE(DM204,'Formula Name Creation'!$V111,'HB11 Model'!$B111)</f>
        <v>0</v>
      </c>
      <c r="DN205" t="str">
        <f ca="1">SUBSTITUTE(DN204,'Formula Name Creation'!$V111,'HB11 Model'!$B111)</f>
        <v>0</v>
      </c>
      <c r="DO205" t="str">
        <f ca="1">SUBSTITUTE(DO204,'Formula Name Creation'!$V111,'HB11 Model'!$B111)</f>
        <v>0</v>
      </c>
      <c r="DP205" t="str">
        <f ca="1">SUBSTITUTE(DP204,'Formula Name Creation'!$V111,'HB11 Model'!$B111)</f>
        <v>0</v>
      </c>
      <c r="DQ205" t="str">
        <f ca="1">SUBSTITUTE(DQ204,'Formula Name Creation'!$V111,'HB11 Model'!$B111)</f>
        <v>0</v>
      </c>
      <c r="DR205" t="str">
        <f ca="1">SUBSTITUTE(DR204,'Formula Name Creation'!$V111,'HB11 Model'!$B111)</f>
        <v>0</v>
      </c>
      <c r="DS205" t="str">
        <f ca="1">SUBSTITUTE(DS204,'Formula Name Creation'!$V111,'HB11 Model'!$B111)</f>
        <v>0</v>
      </c>
      <c r="DT205" t="str">
        <f ca="1">SUBSTITUTE(DT204,'Formula Name Creation'!$V111,'HB11 Model'!$B111)</f>
        <v>0</v>
      </c>
      <c r="DU205" t="str">
        <f ca="1">SUBSTITUTE(DU204,'Formula Name Creation'!$V111,'HB11 Model'!$B111)</f>
        <v>0</v>
      </c>
      <c r="DV205" t="str">
        <f ca="1">SUBSTITUTE(DV204,'Formula Name Creation'!$V111,'HB11 Model'!$B111)</f>
        <v>0</v>
      </c>
      <c r="DW205" t="str">
        <f ca="1">SUBSTITUTE(DW204,'Formula Name Creation'!$V111,'HB11 Model'!$B111)</f>
        <v>0</v>
      </c>
      <c r="DX205" t="str">
        <f ca="1">SUBSTITUTE(DX204,'Formula Name Creation'!$V111,'HB11 Model'!$B111)</f>
        <v>0</v>
      </c>
      <c r="DY205" t="str">
        <f ca="1">SUBSTITUTE(DY204,'Formula Name Creation'!$V111,'HB11 Model'!$B111)</f>
        <v>0</v>
      </c>
      <c r="DZ205" t="str">
        <f ca="1">SUBSTITUTE(DZ204,'Formula Name Creation'!$V111,'HB11 Model'!$B111)</f>
        <v>0</v>
      </c>
      <c r="EA205" t="str">
        <f ca="1">SUBSTITUTE(EA204,'Formula Name Creation'!$V111,'HB11 Model'!$B111)</f>
        <v>0</v>
      </c>
      <c r="EB205" t="str">
        <f ca="1">SUBSTITUTE(EB204,'Formula Name Creation'!$V111,'HB11 Model'!$B111)</f>
        <v>0</v>
      </c>
      <c r="EC205" t="str">
        <f ca="1">SUBSTITUTE(EC204,'Formula Name Creation'!$V111,'HB11 Model'!$B111)</f>
        <v>0</v>
      </c>
      <c r="ED205" t="str">
        <f ca="1">SUBSTITUTE(ED204,'Formula Name Creation'!$V111,'HB11 Model'!$B111)</f>
        <v>0</v>
      </c>
      <c r="EE205" t="str">
        <f ca="1">SUBSTITUTE(EE204,'Formula Name Creation'!$V111,'HB11 Model'!$B111)</f>
        <v>0</v>
      </c>
      <c r="EF205" t="str">
        <f ca="1">SUBSTITUTE(EF204,'Formula Name Creation'!$V111,'HB11 Model'!$B111)</f>
        <v>0</v>
      </c>
      <c r="EG205" t="str">
        <f ca="1">SUBSTITUTE(EG204,'Formula Name Creation'!$V111,'HB11 Model'!$B111)</f>
        <v>0</v>
      </c>
      <c r="EH205" t="str">
        <f ca="1">SUBSTITUTE(EH204,'Formula Name Creation'!$V111,'HB11 Model'!$B111)</f>
        <v>0</v>
      </c>
      <c r="EI205" t="str">
        <f ca="1">SUBSTITUTE(EI204,'Formula Name Creation'!$V111,'HB11 Model'!$B111)</f>
        <v>0</v>
      </c>
      <c r="EJ205" t="str">
        <f ca="1">SUBSTITUTE(EJ204,'Formula Name Creation'!$V111,'HB11 Model'!$B111)</f>
        <v>0</v>
      </c>
      <c r="EK205" t="str">
        <f ca="1">SUBSTITUTE(EK204,'Formula Name Creation'!$V111,'HB11 Model'!$B111)</f>
        <v>0</v>
      </c>
      <c r="EL205" t="str">
        <f ca="1">SUBSTITUTE(EL204,'Formula Name Creation'!$V111,'HB11 Model'!$B111)</f>
        <v>0</v>
      </c>
      <c r="EM205" t="str">
        <f ca="1">SUBSTITUTE(EM204,'Formula Name Creation'!$V111,'HB11 Model'!$B111)</f>
        <v>0</v>
      </c>
      <c r="EN205" t="str">
        <f ca="1">SUBSTITUTE(EN204,'Formula Name Creation'!$V111,'HB11 Model'!$B111)</f>
        <v>0</v>
      </c>
      <c r="EO205" t="str">
        <f ca="1">SUBSTITUTE(EO204,'Formula Name Creation'!$V111,'HB11 Model'!$B111)</f>
        <v>0</v>
      </c>
      <c r="EP205" t="str">
        <f ca="1">SUBSTITUTE(EP204,'Formula Name Creation'!$V111,'HB11 Model'!$B111)</f>
        <v>0</v>
      </c>
      <c r="EQ205" t="str">
        <f ca="1">SUBSTITUTE(EQ204,'Formula Name Creation'!$V111,'HB11 Model'!$B111)</f>
        <v>0</v>
      </c>
      <c r="ER205" t="str">
        <f ca="1">SUBSTITUTE(ER204,'Formula Name Creation'!$V111,'HB11 Model'!$B111)</f>
        <v>0</v>
      </c>
      <c r="ES205" t="str">
        <f ca="1">SUBSTITUTE(ES204,'Formula Name Creation'!$V111,'HB11 Model'!$B111)</f>
        <v>0</v>
      </c>
      <c r="ET205" t="str">
        <f ca="1">SUBSTITUTE(ET204,'Formula Name Creation'!$V111,'HB11 Model'!$B111)</f>
        <v>0</v>
      </c>
      <c r="EU205">
        <v>109</v>
      </c>
    </row>
    <row r="206" spans="1:151" x14ac:dyDescent="0.25">
      <c r="A206" t="str">
        <f ca="1">SUBSTITUTE(A205,'Formula Name Creation'!$V110,'HB11 Model'!$B110)</f>
        <v>Parameter</v>
      </c>
      <c r="B206" t="str">
        <f ca="1">SUBSTITUTE(B205,'Formula Name Creation'!$V110,'HB11 Model'!$B110)</f>
        <v>Parameter</v>
      </c>
      <c r="C206" t="str">
        <f ca="1">SUBSTITUTE(C205,'Formula Name Creation'!$V110,'HB11 Model'!$B110)</f>
        <v>=(1400*C22*1000)/10^6</v>
      </c>
      <c r="D206" t="str">
        <f ca="1">SUBSTITUTE(D205,'Formula Name Creation'!$V110,'HB11 Model'!$B110)</f>
        <v>Parameter</v>
      </c>
      <c r="E206" t="str">
        <f ca="1">SUBSTITUTE(E205,'Formula Name Creation'!$V110,'HB11 Model'!$B110)</f>
        <v>=C3*C4</v>
      </c>
      <c r="F206" t="str">
        <f ca="1">SUBSTITUTE(F205,'Formula Name Creation'!$V110,'HB11 Model'!$B110)</f>
        <v>=C7/(C6)</v>
      </c>
      <c r="G206" t="str">
        <f ca="1">SUBSTITUTE(G205,'Formula Name Creation'!$V110,'HB11 Model'!$B110)</f>
        <v>=IF(C36=0,C7*C10,C7*C10*C13)</v>
      </c>
      <c r="H206" t="str">
        <f ca="1">SUBSTITUTE(H205,'Formula Name Creation'!$V110,'HB11 Model'!$B110)</f>
        <v>Parameter</v>
      </c>
      <c r="I206" t="str">
        <f ca="1">SUBSTITUTE(I205,'Formula Name Creation'!$V110,'HB11 Model'!$B110)</f>
        <v>Parameter</v>
      </c>
      <c r="J206" t="str">
        <f ca="1">SUBSTITUTE(J205,'Formula Name Creation'!$V110,'HB11 Model'!$B110)</f>
        <v>Parameter</v>
      </c>
      <c r="K206" t="str">
        <f ca="1">SUBSTITUTE(K205,'Formula Name Creation'!$V110,'HB11 Model'!$B110)</f>
        <v>Parameter</v>
      </c>
      <c r="L206" t="str">
        <f ca="1">SUBSTITUTE(L205,'Formula Name Creation'!$V110,'HB11 Model'!$B110)</f>
        <v>Parameter</v>
      </c>
      <c r="M206" t="str">
        <f ca="1">SUBSTITUTE(M205,'Formula Name Creation'!$V110,'HB11 Model'!$B110)</f>
        <v>=C16/C8</v>
      </c>
      <c r="N206" t="str">
        <f ca="1">SUBSTITUTE(N205,'Formula Name Creation'!$V110,'HB11 Model'!$B110)</f>
        <v>=C9*C17</v>
      </c>
      <c r="O206" t="str">
        <f ca="1">SUBSTITUTE(O205,'Formula Name Creation'!$V110,'HB11 Model'!$B110)</f>
        <v>Parameter</v>
      </c>
      <c r="P206" t="str">
        <f ca="1">SUBSTITUTE(P205,'Formula Name Creation'!$V110,'HB11 Model'!$B110)</f>
        <v>Parameter</v>
      </c>
      <c r="Q206" t="str">
        <f ca="1">SUBSTITUTE(Q205,'Formula Name Creation'!$V110,'HB11 Model'!$B110)</f>
        <v>Parameter</v>
      </c>
      <c r="R206" t="str">
        <f ca="1">SUBSTITUTE(R205,'Formula Name Creation'!$V110,'HB11 Model'!$B110)</f>
        <v>=C8+C84+C100</v>
      </c>
      <c r="S206" t="str">
        <f ca="1">SUBSTITUTE(S205,'Formula Name Creation'!$V110,'HB11 Model'!$B110)</f>
        <v>=C20*C19</v>
      </c>
      <c r="T206" t="str">
        <f ca="1">SUBSTITUTE(T205,'Formula Name Creation'!$V110,'HB11 Model'!$B110)</f>
        <v>=C16-C20</v>
      </c>
      <c r="U206" t="str">
        <f ca="1">SUBSTITUTE(U205,'Formula Name Creation'!$V110,'HB11 Model'!$B110)</f>
        <v>=365*24*C14</v>
      </c>
      <c r="V206" t="str">
        <f ca="1">SUBSTITUTE(V205,'Formula Name Creation'!$V110,'HB11 Model'!$B110)</f>
        <v>=C22*C23</v>
      </c>
      <c r="W206" t="str">
        <f ca="1">SUBSTITUTE(W205,'Formula Name Creation'!$V110,'HB11 Model'!$B110)</f>
        <v>=C26/(1-C27)</v>
      </c>
      <c r="X206" t="str">
        <f ca="1">SUBSTITUTE(X205,'Formula Name Creation'!$V110,'HB11 Model'!$B110)</f>
        <v>=C4*C14*365*24*3600</v>
      </c>
      <c r="Y206" t="str">
        <f ca="1">SUBSTITUTE(Y205,'Formula Name Creation'!$V110,'HB11 Model'!$B110)</f>
        <v>Parameter</v>
      </c>
      <c r="Z206" t="str">
        <f ca="1">SUBSTITUTE(Z205,'Formula Name Creation'!$V110,'HB11 Model'!$B110)</f>
        <v>=C29+C37+C40+C48</v>
      </c>
      <c r="AA206" t="str">
        <f ca="1">SUBSTITUTE(AA205,'Formula Name Creation'!$V110,'HB11 Model'!$B110)</f>
        <v>=C30*(C33*C34)/(1000)+C35</v>
      </c>
      <c r="AB206" t="str">
        <f ca="1">SUBSTITUTE(AB205,'Formula Name Creation'!$V110,'HB11 Model'!$B110)</f>
        <v>Parameter</v>
      </c>
      <c r="AC206" t="str">
        <f ca="1">SUBSTITUTE(AC205,'Formula Name Creation'!$V110,'HB11 Model'!$B110)</f>
        <v>Parameter</v>
      </c>
      <c r="AD206" t="str">
        <f ca="1">SUBSTITUTE(AD205,'Formula Name Creation'!$V110,'HB11 Model'!$B110)</f>
        <v>Parameter</v>
      </c>
      <c r="AE206" t="str">
        <f ca="1">SUBSTITUTE(AE205,'Formula Name Creation'!$V110,'HB11 Model'!$B110)</f>
        <v>Parameter</v>
      </c>
      <c r="AF206" t="str">
        <f ca="1">SUBSTITUTE(AF205,'Formula Name Creation'!$V110,'HB11 Model'!$B110)</f>
        <v>Parameter</v>
      </c>
      <c r="AG206" t="str">
        <f ca="1">SUBSTITUTE(AG205,'Formula Name Creation'!$V110,'HB11 Model'!$B110)</f>
        <v>Parameter</v>
      </c>
      <c r="AH206" t="str">
        <f ca="1">SUBSTITUTE(AH205,'Formula Name Creation'!$V110,'HB11 Model'!$B110)</f>
        <v>Parameter</v>
      </c>
      <c r="AI206" t="str">
        <f ca="1">SUBSTITUTE(AI205,'Formula Name Creation'!$V110,'HB11 Model'!$B110)</f>
        <v>=C36*(C38)</v>
      </c>
      <c r="AJ206" t="str">
        <f ca="1">SUBSTITUTE(AJ205,'Formula Name Creation'!$V110,'HB11 Model'!$B110)</f>
        <v>Parameter</v>
      </c>
      <c r="AK206" t="str">
        <f ca="1">SUBSTITUTE(AK205,'Formula Name Creation'!$V110,'HB11 Model'!$B110)</f>
        <v>Parameter</v>
      </c>
      <c r="AL206" t="str">
        <f ca="1">SUBSTITUTE(AL205,'Formula Name Creation'!$V110,'HB11 Model'!$B110)</f>
        <v>=C39*(C41+C42)</v>
      </c>
      <c r="AM206" t="str">
        <f ca="1">SUBSTITUTE(AM205,'Formula Name Creation'!$V110,'HB11 Model'!$B110)</f>
        <v>=0.04+(C31*C32)/(1000)</v>
      </c>
      <c r="AN206" t="str">
        <f ca="1">SUBSTITUTE(AN205,'Formula Name Creation'!$V110,'HB11 Model'!$B110)</f>
        <v>Parameter</v>
      </c>
      <c r="AO206" t="str">
        <f ca="1">SUBSTITUTE(AO205,'Formula Name Creation'!$V110,'HB11 Model'!$B110)</f>
        <v>Parameter</v>
      </c>
      <c r="AP206" t="str">
        <f ca="1">SUBSTITUTE(AP205,'Formula Name Creation'!$V110,'HB11 Model'!$B110)</f>
        <v>Parameter</v>
      </c>
      <c r="AQ206" t="str">
        <f ca="1">SUBSTITUTE(AQ205,'Formula Name Creation'!$V110,'HB11 Model'!$B110)</f>
        <v>Parameter</v>
      </c>
      <c r="AR206" t="e">
        <f ca="1">SUBSTITUTE(AR205,'Formula Name Creation'!$V110,'HB11 Model'!$B110)</f>
        <v>#N/A</v>
      </c>
      <c r="AS206" t="str">
        <f ca="1">SUBSTITUTE(AS205,'Formula Name Creation'!$V110,'HB11 Model'!$B110)</f>
        <v>=C45+C25*(C28)</v>
      </c>
      <c r="AT206" t="str">
        <f ca="1">SUBSTITUTE(AT205,'Formula Name Creation'!$V110,'HB11 Model'!$B110)</f>
        <v>Parameter</v>
      </c>
      <c r="AU206" t="str">
        <f ca="1">SUBSTITUTE(AU205,'Formula Name Creation'!$V110,'HB11 Model'!$B110)</f>
        <v>Parameter</v>
      </c>
      <c r="AV206" t="str">
        <f ca="1">SUBSTITUTE(AV205,'Formula Name Creation'!$V110,'HB11 Model'!$B110)</f>
        <v>Parameter</v>
      </c>
      <c r="AW206" t="str">
        <f ca="1">SUBSTITUTE(AW205,'Formula Name Creation'!$V110,'HB11 Model'!$B110)</f>
        <v>Parameter</v>
      </c>
      <c r="AX206" t="str">
        <f ca="1">SUBSTITUTE(AX205,'Formula Name Creation'!$V110,'HB11 Model'!$B110)</f>
        <v>Parameter</v>
      </c>
      <c r="AY206" t="str">
        <f ca="1">SUBSTITUTE(AY205,'Formula Name Creation'!$V110,'HB11 Model'!$B110)</f>
        <v>Parameter</v>
      </c>
      <c r="AZ206" t="str">
        <f ca="1">SUBSTITUTE(AZ205,'Formula Name Creation'!$V110,'HB11 Model'!$B110)</f>
        <v>Parameter</v>
      </c>
      <c r="BA206" t="str">
        <f ca="1">SUBSTITUTE(BA205,'Formula Name Creation'!$V110,'HB11 Model'!$B110)</f>
        <v>=(C54+C53)/10^6</v>
      </c>
      <c r="BB206" t="str">
        <f ca="1">SUBSTITUTE(BB205,'Formula Name Creation'!$V110,'HB11 Model'!$B110)</f>
        <v>=C4*((C14*24)*3600)*C51</v>
      </c>
      <c r="BC206" t="str">
        <f ca="1">SUBSTITUTE(BC205,'Formula Name Creation'!$V110,'HB11 Model'!$B110)</f>
        <v>Parameter</v>
      </c>
      <c r="BD206" t="str">
        <f ca="1">SUBSTITUTE(BD205,'Formula Name Creation'!$V110,'HB11 Model'!$B110)</f>
        <v>Parameter</v>
      </c>
      <c r="BE206" t="str">
        <f ca="1">SUBSTITUTE(BE205,'Formula Name Creation'!$V110,'HB11 Model'!$B110)</f>
        <v>Parameter</v>
      </c>
      <c r="BF206" t="str">
        <f ca="1">SUBSTITUTE(BF205,'Formula Name Creation'!$V110,'HB11 Model'!$B110)</f>
        <v>Parameter</v>
      </c>
      <c r="BG206" t="str">
        <f ca="1">SUBSTITUTE(BG205,'Formula Name Creation'!$V110,'HB11 Model'!$B110)</f>
        <v>=ROUNDDOWN(C60/C64,0)*C58+C57*C3*C4*ROUNDDOWN(C60/C66,0)+C59+C87*10^6*ROUNDDOWN(C60/C65,0)+C63*C60</v>
      </c>
      <c r="BH206" t="str">
        <f ca="1">SUBSTITUTE(BH205,'Formula Name Creation'!$V110,'HB11 Model'!$B110)</f>
        <v>Parameter</v>
      </c>
      <c r="BI206" t="str">
        <f ca="1">SUBSTITUTE(BI205,'Formula Name Creation'!$V110,'HB11 Model'!$B110)</f>
        <v>=C62*1000*C24</v>
      </c>
      <c r="BJ206" t="str">
        <f ca="1">SUBSTITUTE(BJ205,'Formula Name Creation'!$V110,'HB11 Model'!$B110)</f>
        <v>Parameter</v>
      </c>
      <c r="BK206" t="str">
        <f ca="1">SUBSTITUTE(BK205,'Formula Name Creation'!$V110,'HB11 Model'!$B110)</f>
        <v>Parameter</v>
      </c>
      <c r="BL206" t="str">
        <f ca="1">SUBSTITUTE(BL205,'Formula Name Creation'!$V110,'HB11 Model'!$B110)</f>
        <v>Parameter</v>
      </c>
      <c r="BM206" t="str">
        <f ca="1">SUBSTITUTE(BM205,'Formula Name Creation'!$V110,'HB11 Model'!$B110)</f>
        <v>Parameter</v>
      </c>
      <c r="BN206" t="str">
        <f ca="1">SUBSTITUTE(BN205,'Formula Name Creation'!$V110,'HB11 Model'!$B110)</f>
        <v>Parameter</v>
      </c>
      <c r="BO206" t="str">
        <f ca="1">SUBSTITUTE(BO205,'Formula Name Creation'!$V110,'HB11 Model'!$B110)</f>
        <v>Parameter</v>
      </c>
      <c r="BP206" t="str">
        <f ca="1">SUBSTITUTE(BP205,'Formula Name Creation'!$V110,'HB11 Model'!$B110)</f>
        <v>Parameter</v>
      </c>
      <c r="BQ206" t="str">
        <f ca="1">SUBSTITUTE(BQ205,'Formula Name Creation'!$V110,'HB11 Model'!$B110)</f>
        <v>Parameter</v>
      </c>
      <c r="BR206" t="str">
        <f ca="1">SUBSTITUTE(BR205,'Formula Name Creation'!$V110,'HB11 Model'!$B110)</f>
        <v>Parameter</v>
      </c>
      <c r="BS206" t="str">
        <f ca="1">SUBSTITUTE(BS205,'Formula Name Creation'!$V110,'HB11 Model'!$B110)</f>
        <v>Parameter</v>
      </c>
      <c r="BT206" t="str">
        <f ca="1">SUBSTITUTE(BT205,'Formula Name Creation'!$V110,'HB11 Model'!$B110)</f>
        <v>Parameter</v>
      </c>
      <c r="BU206" t="str">
        <f ca="1">SUBSTITUTE(BU205,'Formula Name Creation'!$V110,'HB11 Model'!$B110)</f>
        <v>=(C67+C68+C69+C70+C71+C72+C74+C73)</v>
      </c>
      <c r="BV206" t="str">
        <f ca="1">SUBSTITUTE(BV205,'Formula Name Creation'!$V110,'HB11 Model'!$B110)</f>
        <v>Parameter</v>
      </c>
      <c r="BW206" t="str">
        <f ca="1">SUBSTITUTE(BW205,'Formula Name Creation'!$V110,'HB11 Model'!$B110)</f>
        <v>Parameter</v>
      </c>
      <c r="BX206" t="str">
        <f ca="1">SUBSTITUTE(BX205,'Formula Name Creation'!$V110,'HB11 Model'!$B110)</f>
        <v>=C77+C75</v>
      </c>
      <c r="BY206" t="str">
        <f ca="1">SUBSTITUTE(BY205,'Formula Name Creation'!$V110,'HB11 Model'!$B110)</f>
        <v>Parameter</v>
      </c>
      <c r="BZ206" t="str">
        <f ca="1">SUBSTITUTE(BZ205,'Formula Name Creation'!$V110,'HB11 Model'!$B110)</f>
        <v>=C79*C75</v>
      </c>
      <c r="CA206" t="str">
        <f ca="1">SUBSTITUTE(CA205,'Formula Name Creation'!$V110,'HB11 Model'!$B110)</f>
        <v>Parameter</v>
      </c>
      <c r="CB206" t="str">
        <f ca="1">SUBSTITUTE(CB205,'Formula Name Creation'!$V110,'HB11 Model'!$B110)</f>
        <v>Parameter</v>
      </c>
      <c r="CC206" t="str">
        <f ca="1">SUBSTITUTE(CC205,'Formula Name Creation'!$V110,'HB11 Model'!$B110)</f>
        <v>Parameter</v>
      </c>
      <c r="CD206" t="str">
        <f ca="1">SUBSTITUTE(CD205,'Formula Name Creation'!$V110,'HB11 Model'!$B110)</f>
        <v>=32*(C9/2605)</v>
      </c>
      <c r="CE206" t="str">
        <f ca="1">SUBSTITUTE(CE205,'Formula Name Creation'!$V110,'HB11 Model'!$B110)</f>
        <v>Parameter</v>
      </c>
      <c r="CF206" t="str">
        <f ca="1">SUBSTITUTE(CF205,'Formula Name Creation'!$V110,'HB11 Model'!$B110)</f>
        <v>Parameter</v>
      </c>
      <c r="CG206" t="str">
        <f ca="1">SUBSTITUTE(CG205,'Formula Name Creation'!$V110,'HB11 Model'!$B110)</f>
        <v>=(C85*C86*C83)/10^6</v>
      </c>
      <c r="CH206" t="str">
        <f ca="1">SUBSTITUTE(CH205,'Formula Name Creation'!$V110,'HB11 Model'!$B110)</f>
        <v>=C9*10^6/C81/C82</v>
      </c>
      <c r="CI206" t="str">
        <f ca="1">SUBSTITUTE(CI205,'Formula Name Creation'!$V110,'HB11 Model'!$B110)</f>
        <v>Parameter</v>
      </c>
      <c r="CJ206" t="str">
        <f ca="1">SUBSTITUTE(CJ205,'Formula Name Creation'!$V110,'HB11 Model'!$B110)</f>
        <v>Parameter</v>
      </c>
      <c r="CK206" t="str">
        <f ca="1">SUBSTITUTE(CK205,'Formula Name Creation'!$V110,'HB11 Model'!$B110)</f>
        <v>Parameter</v>
      </c>
      <c r="CL206" t="str">
        <f ca="1">SUBSTITUTE(CL205,'Formula Name Creation'!$V110,'HB11 Model'!$B110)</f>
        <v>Parameter</v>
      </c>
      <c r="CM206" t="str">
        <f ca="1">SUBSTITUTE(CM205,'Formula Name Creation'!$V110,'HB11 Model'!$B110)</f>
        <v>=C91*C92</v>
      </c>
      <c r="CN206" t="str">
        <f ca="1">SUBSTITUTE(CN205,'Formula Name Creation'!$V110,'HB11 Model'!$B110)</f>
        <v>=C93*7.6*7*52.18</v>
      </c>
      <c r="CO206" t="str">
        <f ca="1">SUBSTITUTE(CO205,'Formula Name Creation'!$V110,'HB11 Model'!$B110)</f>
        <v>Parameter</v>
      </c>
      <c r="CP206" t="str">
        <f ca="1">SUBSTITUTE(CP205,'Formula Name Creation'!$V110,'HB11 Model'!$B110)</f>
        <v>Parameter</v>
      </c>
      <c r="CQ206" t="str">
        <f ca="1">SUBSTITUTE(CQ205,'Formula Name Creation'!$V110,'HB11 Model'!$B110)</f>
        <v>Parameter</v>
      </c>
      <c r="CR206" t="str">
        <f ca="1">SUBSTITUTE(CR205,'Formula Name Creation'!$V110,'HB11 Model'!$B110)</f>
        <v>Parameter</v>
      </c>
      <c r="CS206" t="str">
        <f ca="1">SUBSTITUTE(CS205,'Formula Name Creation'!$V110,'HB11 Model'!$B110)</f>
        <v>Parameter</v>
      </c>
      <c r="CT206" t="str">
        <f ca="1">SUBSTITUTE(CT205,'Formula Name Creation'!$V110,'HB11 Model'!$B110)</f>
        <v>Parameter</v>
      </c>
      <c r="CU206" t="str">
        <f ca="1">SUBSTITUTE(CU205,'Formula Name Creation'!$V110,'HB11 Model'!$B110)</f>
        <v>=PI()*C97*(C96^2-(C96-C98)^2)*C99</v>
      </c>
      <c r="CV206" t="str">
        <f ca="1">SUBSTITUTE(CV205,'Formula Name Creation'!$V110,'HB11 Model'!$B110)</f>
        <v>Parameter</v>
      </c>
      <c r="CW206" t="str">
        <f ca="1">SUBSTITUTE(CW205,'Formula Name Creation'!$V110,'HB11 Model'!$B110)</f>
        <v>=(90.69*C101 + C95 + 13.04*C102*112.32)/10^6</v>
      </c>
      <c r="CX206" t="str">
        <f ca="1">SUBSTITUTE(CX205,'Formula Name Creation'!$V110,'HB11 Model'!$B110)</f>
        <v>0</v>
      </c>
      <c r="CY206" t="str">
        <f ca="1">SUBSTITUTE(CY205,'Formula Name Creation'!$V110,'HB11 Model'!$B110)</f>
        <v>0</v>
      </c>
      <c r="CZ206" t="str">
        <f ca="1">SUBSTITUTE(CZ205,'Formula Name Creation'!$V110,'HB11 Model'!$B110)</f>
        <v>0</v>
      </c>
      <c r="DA206" t="str">
        <f ca="1">SUBSTITUTE(DA205,'Formula Name Creation'!$V110,'HB11 Model'!$B110)</f>
        <v>0</v>
      </c>
      <c r="DB206" t="str">
        <f ca="1">SUBSTITUTE(DB205,'Formula Name Creation'!$V110,'HB11 Model'!$B110)</f>
        <v>0</v>
      </c>
      <c r="DC206" t="str">
        <f ca="1">SUBSTITUTE(DC205,'Formula Name Creation'!$V110,'HB11 Model'!$B110)</f>
        <v>0</v>
      </c>
      <c r="DD206" t="str">
        <f ca="1">SUBSTITUTE(DD205,'Formula Name Creation'!$V110,'HB11 Model'!$B110)</f>
        <v>0</v>
      </c>
      <c r="DE206" t="str">
        <f ca="1">SUBSTITUTE(DE205,'Formula Name Creation'!$V110,'HB11 Model'!$B110)</f>
        <v>0</v>
      </c>
      <c r="DF206" t="str">
        <f ca="1">SUBSTITUTE(DF205,'Formula Name Creation'!$V110,'HB11 Model'!$B110)</f>
        <v>0</v>
      </c>
      <c r="DG206" t="str">
        <f ca="1">SUBSTITUTE(DG205,'Formula Name Creation'!$V110,'HB11 Model'!$B110)</f>
        <v>0</v>
      </c>
      <c r="DH206" t="str">
        <f ca="1">SUBSTITUTE(DH205,'Formula Name Creation'!$V110,'HB11 Model'!$B110)</f>
        <v>0</v>
      </c>
      <c r="DI206" t="str">
        <f ca="1">SUBSTITUTE(DI205,'Formula Name Creation'!$V110,'HB11 Model'!$B110)</f>
        <v>0</v>
      </c>
      <c r="DJ206" t="str">
        <f ca="1">SUBSTITUTE(DJ205,'Formula Name Creation'!$V110,'HB11 Model'!$B110)</f>
        <v>0</v>
      </c>
      <c r="DK206" t="str">
        <f ca="1">SUBSTITUTE(DK205,'Formula Name Creation'!$V110,'HB11 Model'!$B110)</f>
        <v>0</v>
      </c>
      <c r="DL206" t="str">
        <f ca="1">SUBSTITUTE(DL205,'Formula Name Creation'!$V110,'HB11 Model'!$B110)</f>
        <v>0</v>
      </c>
      <c r="DM206" t="str">
        <f ca="1">SUBSTITUTE(DM205,'Formula Name Creation'!$V110,'HB11 Model'!$B110)</f>
        <v>0</v>
      </c>
      <c r="DN206" t="str">
        <f ca="1">SUBSTITUTE(DN205,'Formula Name Creation'!$V110,'HB11 Model'!$B110)</f>
        <v>0</v>
      </c>
      <c r="DO206" t="str">
        <f ca="1">SUBSTITUTE(DO205,'Formula Name Creation'!$V110,'HB11 Model'!$B110)</f>
        <v>0</v>
      </c>
      <c r="DP206" t="str">
        <f ca="1">SUBSTITUTE(DP205,'Formula Name Creation'!$V110,'HB11 Model'!$B110)</f>
        <v>0</v>
      </c>
      <c r="DQ206" t="str">
        <f ca="1">SUBSTITUTE(DQ205,'Formula Name Creation'!$V110,'HB11 Model'!$B110)</f>
        <v>0</v>
      </c>
      <c r="DR206" t="str">
        <f ca="1">SUBSTITUTE(DR205,'Formula Name Creation'!$V110,'HB11 Model'!$B110)</f>
        <v>0</v>
      </c>
      <c r="DS206" t="str">
        <f ca="1">SUBSTITUTE(DS205,'Formula Name Creation'!$V110,'HB11 Model'!$B110)</f>
        <v>0</v>
      </c>
      <c r="DT206" t="str">
        <f ca="1">SUBSTITUTE(DT205,'Formula Name Creation'!$V110,'HB11 Model'!$B110)</f>
        <v>0</v>
      </c>
      <c r="DU206" t="str">
        <f ca="1">SUBSTITUTE(DU205,'Formula Name Creation'!$V110,'HB11 Model'!$B110)</f>
        <v>0</v>
      </c>
      <c r="DV206" t="str">
        <f ca="1">SUBSTITUTE(DV205,'Formula Name Creation'!$V110,'HB11 Model'!$B110)</f>
        <v>0</v>
      </c>
      <c r="DW206" t="str">
        <f ca="1">SUBSTITUTE(DW205,'Formula Name Creation'!$V110,'HB11 Model'!$B110)</f>
        <v>0</v>
      </c>
      <c r="DX206" t="str">
        <f ca="1">SUBSTITUTE(DX205,'Formula Name Creation'!$V110,'HB11 Model'!$B110)</f>
        <v>0</v>
      </c>
      <c r="DY206" t="str">
        <f ca="1">SUBSTITUTE(DY205,'Formula Name Creation'!$V110,'HB11 Model'!$B110)</f>
        <v>0</v>
      </c>
      <c r="DZ206" t="str">
        <f ca="1">SUBSTITUTE(DZ205,'Formula Name Creation'!$V110,'HB11 Model'!$B110)</f>
        <v>0</v>
      </c>
      <c r="EA206" t="str">
        <f ca="1">SUBSTITUTE(EA205,'Formula Name Creation'!$V110,'HB11 Model'!$B110)</f>
        <v>0</v>
      </c>
      <c r="EB206" t="str">
        <f ca="1">SUBSTITUTE(EB205,'Formula Name Creation'!$V110,'HB11 Model'!$B110)</f>
        <v>0</v>
      </c>
      <c r="EC206" t="str">
        <f ca="1">SUBSTITUTE(EC205,'Formula Name Creation'!$V110,'HB11 Model'!$B110)</f>
        <v>0</v>
      </c>
      <c r="ED206" t="str">
        <f ca="1">SUBSTITUTE(ED205,'Formula Name Creation'!$V110,'HB11 Model'!$B110)</f>
        <v>0</v>
      </c>
      <c r="EE206" t="str">
        <f ca="1">SUBSTITUTE(EE205,'Formula Name Creation'!$V110,'HB11 Model'!$B110)</f>
        <v>0</v>
      </c>
      <c r="EF206" t="str">
        <f ca="1">SUBSTITUTE(EF205,'Formula Name Creation'!$V110,'HB11 Model'!$B110)</f>
        <v>0</v>
      </c>
      <c r="EG206" t="str">
        <f ca="1">SUBSTITUTE(EG205,'Formula Name Creation'!$V110,'HB11 Model'!$B110)</f>
        <v>0</v>
      </c>
      <c r="EH206" t="str">
        <f ca="1">SUBSTITUTE(EH205,'Formula Name Creation'!$V110,'HB11 Model'!$B110)</f>
        <v>0</v>
      </c>
      <c r="EI206" t="str">
        <f ca="1">SUBSTITUTE(EI205,'Formula Name Creation'!$V110,'HB11 Model'!$B110)</f>
        <v>0</v>
      </c>
      <c r="EJ206" t="str">
        <f ca="1">SUBSTITUTE(EJ205,'Formula Name Creation'!$V110,'HB11 Model'!$B110)</f>
        <v>0</v>
      </c>
      <c r="EK206" t="str">
        <f ca="1">SUBSTITUTE(EK205,'Formula Name Creation'!$V110,'HB11 Model'!$B110)</f>
        <v>0</v>
      </c>
      <c r="EL206" t="str">
        <f ca="1">SUBSTITUTE(EL205,'Formula Name Creation'!$V110,'HB11 Model'!$B110)</f>
        <v>0</v>
      </c>
      <c r="EM206" t="str">
        <f ca="1">SUBSTITUTE(EM205,'Formula Name Creation'!$V110,'HB11 Model'!$B110)</f>
        <v>0</v>
      </c>
      <c r="EN206" t="str">
        <f ca="1">SUBSTITUTE(EN205,'Formula Name Creation'!$V110,'HB11 Model'!$B110)</f>
        <v>0</v>
      </c>
      <c r="EO206" t="str">
        <f ca="1">SUBSTITUTE(EO205,'Formula Name Creation'!$V110,'HB11 Model'!$B110)</f>
        <v>0</v>
      </c>
      <c r="EP206" t="str">
        <f ca="1">SUBSTITUTE(EP205,'Formula Name Creation'!$V110,'HB11 Model'!$B110)</f>
        <v>0</v>
      </c>
      <c r="EQ206" t="str">
        <f ca="1">SUBSTITUTE(EQ205,'Formula Name Creation'!$V110,'HB11 Model'!$B110)</f>
        <v>0</v>
      </c>
      <c r="ER206" t="str">
        <f ca="1">SUBSTITUTE(ER205,'Formula Name Creation'!$V110,'HB11 Model'!$B110)</f>
        <v>0</v>
      </c>
      <c r="ES206" t="str">
        <f ca="1">SUBSTITUTE(ES205,'Formula Name Creation'!$V110,'HB11 Model'!$B110)</f>
        <v>0</v>
      </c>
      <c r="ET206" t="str">
        <f ca="1">SUBSTITUTE(ET205,'Formula Name Creation'!$V110,'HB11 Model'!$B110)</f>
        <v>0</v>
      </c>
      <c r="EU206">
        <v>108</v>
      </c>
    </row>
    <row r="207" spans="1:151" x14ac:dyDescent="0.25">
      <c r="A207" t="str">
        <f ca="1">SUBSTITUTE(A206,'Formula Name Creation'!$V109,'HB11 Model'!$B109)</f>
        <v>Parameter</v>
      </c>
      <c r="B207" t="str">
        <f ca="1">SUBSTITUTE(B206,'Formula Name Creation'!$V109,'HB11 Model'!$B109)</f>
        <v>Parameter</v>
      </c>
      <c r="C207" t="str">
        <f ca="1">SUBSTITUTE(C206,'Formula Name Creation'!$V109,'HB11 Model'!$B109)</f>
        <v>=(1400*C22*1000)/10^6</v>
      </c>
      <c r="D207" t="str">
        <f ca="1">SUBSTITUTE(D206,'Formula Name Creation'!$V109,'HB11 Model'!$B109)</f>
        <v>Parameter</v>
      </c>
      <c r="E207" t="str">
        <f ca="1">SUBSTITUTE(E206,'Formula Name Creation'!$V109,'HB11 Model'!$B109)</f>
        <v>=C3*C4</v>
      </c>
      <c r="F207" t="str">
        <f ca="1">SUBSTITUTE(F206,'Formula Name Creation'!$V109,'HB11 Model'!$B109)</f>
        <v>=C7/(C6)</v>
      </c>
      <c r="G207" t="str">
        <f ca="1">SUBSTITUTE(G206,'Formula Name Creation'!$V109,'HB11 Model'!$B109)</f>
        <v>=IF(C36=0,C7*C10,C7*C10*C13)</v>
      </c>
      <c r="H207" t="str">
        <f ca="1">SUBSTITUTE(H206,'Formula Name Creation'!$V109,'HB11 Model'!$B109)</f>
        <v>Parameter</v>
      </c>
      <c r="I207" t="str">
        <f ca="1">SUBSTITUTE(I206,'Formula Name Creation'!$V109,'HB11 Model'!$B109)</f>
        <v>Parameter</v>
      </c>
      <c r="J207" t="str">
        <f ca="1">SUBSTITUTE(J206,'Formula Name Creation'!$V109,'HB11 Model'!$B109)</f>
        <v>Parameter</v>
      </c>
      <c r="K207" t="str">
        <f ca="1">SUBSTITUTE(K206,'Formula Name Creation'!$V109,'HB11 Model'!$B109)</f>
        <v>Parameter</v>
      </c>
      <c r="L207" t="str">
        <f ca="1">SUBSTITUTE(L206,'Formula Name Creation'!$V109,'HB11 Model'!$B109)</f>
        <v>Parameter</v>
      </c>
      <c r="M207" t="str">
        <f ca="1">SUBSTITUTE(M206,'Formula Name Creation'!$V109,'HB11 Model'!$B109)</f>
        <v>=C16/C8</v>
      </c>
      <c r="N207" t="str">
        <f ca="1">SUBSTITUTE(N206,'Formula Name Creation'!$V109,'HB11 Model'!$B109)</f>
        <v>=C9*C17</v>
      </c>
      <c r="O207" t="str">
        <f ca="1">SUBSTITUTE(O206,'Formula Name Creation'!$V109,'HB11 Model'!$B109)</f>
        <v>Parameter</v>
      </c>
      <c r="P207" t="str">
        <f ca="1">SUBSTITUTE(P206,'Formula Name Creation'!$V109,'HB11 Model'!$B109)</f>
        <v>Parameter</v>
      </c>
      <c r="Q207" t="str">
        <f ca="1">SUBSTITUTE(Q206,'Formula Name Creation'!$V109,'HB11 Model'!$B109)</f>
        <v>Parameter</v>
      </c>
      <c r="R207" t="str">
        <f ca="1">SUBSTITUTE(R206,'Formula Name Creation'!$V109,'HB11 Model'!$B109)</f>
        <v>=C8+C84+C100</v>
      </c>
      <c r="S207" t="str">
        <f ca="1">SUBSTITUTE(S206,'Formula Name Creation'!$V109,'HB11 Model'!$B109)</f>
        <v>=C20*C19</v>
      </c>
      <c r="T207" t="str">
        <f ca="1">SUBSTITUTE(T206,'Formula Name Creation'!$V109,'HB11 Model'!$B109)</f>
        <v>=C16-C20</v>
      </c>
      <c r="U207" t="str">
        <f ca="1">SUBSTITUTE(U206,'Formula Name Creation'!$V109,'HB11 Model'!$B109)</f>
        <v>=365*24*C14</v>
      </c>
      <c r="V207" t="str">
        <f ca="1">SUBSTITUTE(V206,'Formula Name Creation'!$V109,'HB11 Model'!$B109)</f>
        <v>=C22*C23</v>
      </c>
      <c r="W207" t="str">
        <f ca="1">SUBSTITUTE(W206,'Formula Name Creation'!$V109,'HB11 Model'!$B109)</f>
        <v>=C26/(1-C27)</v>
      </c>
      <c r="X207" t="str">
        <f ca="1">SUBSTITUTE(X206,'Formula Name Creation'!$V109,'HB11 Model'!$B109)</f>
        <v>=C4*C14*365*24*3600</v>
      </c>
      <c r="Y207" t="str">
        <f ca="1">SUBSTITUTE(Y206,'Formula Name Creation'!$V109,'HB11 Model'!$B109)</f>
        <v>Parameter</v>
      </c>
      <c r="Z207" t="str">
        <f ca="1">SUBSTITUTE(Z206,'Formula Name Creation'!$V109,'HB11 Model'!$B109)</f>
        <v>=C29+C37+C40+C48</v>
      </c>
      <c r="AA207" t="str">
        <f ca="1">SUBSTITUTE(AA206,'Formula Name Creation'!$V109,'HB11 Model'!$B109)</f>
        <v>=C30*(C33*C34)/(1000)+C35</v>
      </c>
      <c r="AB207" t="str">
        <f ca="1">SUBSTITUTE(AB206,'Formula Name Creation'!$V109,'HB11 Model'!$B109)</f>
        <v>Parameter</v>
      </c>
      <c r="AC207" t="str">
        <f ca="1">SUBSTITUTE(AC206,'Formula Name Creation'!$V109,'HB11 Model'!$B109)</f>
        <v>Parameter</v>
      </c>
      <c r="AD207" t="str">
        <f ca="1">SUBSTITUTE(AD206,'Formula Name Creation'!$V109,'HB11 Model'!$B109)</f>
        <v>Parameter</v>
      </c>
      <c r="AE207" t="str">
        <f ca="1">SUBSTITUTE(AE206,'Formula Name Creation'!$V109,'HB11 Model'!$B109)</f>
        <v>Parameter</v>
      </c>
      <c r="AF207" t="str">
        <f ca="1">SUBSTITUTE(AF206,'Formula Name Creation'!$V109,'HB11 Model'!$B109)</f>
        <v>Parameter</v>
      </c>
      <c r="AG207" t="str">
        <f ca="1">SUBSTITUTE(AG206,'Formula Name Creation'!$V109,'HB11 Model'!$B109)</f>
        <v>Parameter</v>
      </c>
      <c r="AH207" t="str">
        <f ca="1">SUBSTITUTE(AH206,'Formula Name Creation'!$V109,'HB11 Model'!$B109)</f>
        <v>Parameter</v>
      </c>
      <c r="AI207" t="str">
        <f ca="1">SUBSTITUTE(AI206,'Formula Name Creation'!$V109,'HB11 Model'!$B109)</f>
        <v>=C36*(C38)</v>
      </c>
      <c r="AJ207" t="str">
        <f ca="1">SUBSTITUTE(AJ206,'Formula Name Creation'!$V109,'HB11 Model'!$B109)</f>
        <v>Parameter</v>
      </c>
      <c r="AK207" t="str">
        <f ca="1">SUBSTITUTE(AK206,'Formula Name Creation'!$V109,'HB11 Model'!$B109)</f>
        <v>Parameter</v>
      </c>
      <c r="AL207" t="str">
        <f ca="1">SUBSTITUTE(AL206,'Formula Name Creation'!$V109,'HB11 Model'!$B109)</f>
        <v>=C39*(C41+C42)</v>
      </c>
      <c r="AM207" t="str">
        <f ca="1">SUBSTITUTE(AM206,'Formula Name Creation'!$V109,'HB11 Model'!$B109)</f>
        <v>=0.04+(C31*C32)/(1000)</v>
      </c>
      <c r="AN207" t="str">
        <f ca="1">SUBSTITUTE(AN206,'Formula Name Creation'!$V109,'HB11 Model'!$B109)</f>
        <v>Parameter</v>
      </c>
      <c r="AO207" t="str">
        <f ca="1">SUBSTITUTE(AO206,'Formula Name Creation'!$V109,'HB11 Model'!$B109)</f>
        <v>Parameter</v>
      </c>
      <c r="AP207" t="str">
        <f ca="1">SUBSTITUTE(AP206,'Formula Name Creation'!$V109,'HB11 Model'!$B109)</f>
        <v>Parameter</v>
      </c>
      <c r="AQ207" t="str">
        <f ca="1">SUBSTITUTE(AQ206,'Formula Name Creation'!$V109,'HB11 Model'!$B109)</f>
        <v>Parameter</v>
      </c>
      <c r="AR207" t="e">
        <f ca="1">SUBSTITUTE(AR206,'Formula Name Creation'!$V109,'HB11 Model'!$B109)</f>
        <v>#N/A</v>
      </c>
      <c r="AS207" t="str">
        <f ca="1">SUBSTITUTE(AS206,'Formula Name Creation'!$V109,'HB11 Model'!$B109)</f>
        <v>=C45+C25*(C28)</v>
      </c>
      <c r="AT207" t="str">
        <f ca="1">SUBSTITUTE(AT206,'Formula Name Creation'!$V109,'HB11 Model'!$B109)</f>
        <v>Parameter</v>
      </c>
      <c r="AU207" t="str">
        <f ca="1">SUBSTITUTE(AU206,'Formula Name Creation'!$V109,'HB11 Model'!$B109)</f>
        <v>Parameter</v>
      </c>
      <c r="AV207" t="str">
        <f ca="1">SUBSTITUTE(AV206,'Formula Name Creation'!$V109,'HB11 Model'!$B109)</f>
        <v>Parameter</v>
      </c>
      <c r="AW207" t="str">
        <f ca="1">SUBSTITUTE(AW206,'Formula Name Creation'!$V109,'HB11 Model'!$B109)</f>
        <v>Parameter</v>
      </c>
      <c r="AX207" t="str">
        <f ca="1">SUBSTITUTE(AX206,'Formula Name Creation'!$V109,'HB11 Model'!$B109)</f>
        <v>Parameter</v>
      </c>
      <c r="AY207" t="str">
        <f ca="1">SUBSTITUTE(AY206,'Formula Name Creation'!$V109,'HB11 Model'!$B109)</f>
        <v>Parameter</v>
      </c>
      <c r="AZ207" t="str">
        <f ca="1">SUBSTITUTE(AZ206,'Formula Name Creation'!$V109,'HB11 Model'!$B109)</f>
        <v>Parameter</v>
      </c>
      <c r="BA207" t="str">
        <f ca="1">SUBSTITUTE(BA206,'Formula Name Creation'!$V109,'HB11 Model'!$B109)</f>
        <v>=(C54+C53)/10^6</v>
      </c>
      <c r="BB207" t="str">
        <f ca="1">SUBSTITUTE(BB206,'Formula Name Creation'!$V109,'HB11 Model'!$B109)</f>
        <v>=C4*((C14*24)*3600)*C51</v>
      </c>
      <c r="BC207" t="str">
        <f ca="1">SUBSTITUTE(BC206,'Formula Name Creation'!$V109,'HB11 Model'!$B109)</f>
        <v>Parameter</v>
      </c>
      <c r="BD207" t="str">
        <f ca="1">SUBSTITUTE(BD206,'Formula Name Creation'!$V109,'HB11 Model'!$B109)</f>
        <v>Parameter</v>
      </c>
      <c r="BE207" t="str">
        <f ca="1">SUBSTITUTE(BE206,'Formula Name Creation'!$V109,'HB11 Model'!$B109)</f>
        <v>Parameter</v>
      </c>
      <c r="BF207" t="str">
        <f ca="1">SUBSTITUTE(BF206,'Formula Name Creation'!$V109,'HB11 Model'!$B109)</f>
        <v>Parameter</v>
      </c>
      <c r="BG207" t="str">
        <f ca="1">SUBSTITUTE(BG206,'Formula Name Creation'!$V109,'HB11 Model'!$B109)</f>
        <v>=ROUNDDOWN(C60/C64,0)*C58+C57*C3*C4*ROUNDDOWN(C60/C66,0)+C59+C87*10^6*ROUNDDOWN(C60/C65,0)+C63*C60</v>
      </c>
      <c r="BH207" t="str">
        <f ca="1">SUBSTITUTE(BH206,'Formula Name Creation'!$V109,'HB11 Model'!$B109)</f>
        <v>Parameter</v>
      </c>
      <c r="BI207" t="str">
        <f ca="1">SUBSTITUTE(BI206,'Formula Name Creation'!$V109,'HB11 Model'!$B109)</f>
        <v>=C62*1000*C24</v>
      </c>
      <c r="BJ207" t="str">
        <f ca="1">SUBSTITUTE(BJ206,'Formula Name Creation'!$V109,'HB11 Model'!$B109)</f>
        <v>Parameter</v>
      </c>
      <c r="BK207" t="str">
        <f ca="1">SUBSTITUTE(BK206,'Formula Name Creation'!$V109,'HB11 Model'!$B109)</f>
        <v>Parameter</v>
      </c>
      <c r="BL207" t="str">
        <f ca="1">SUBSTITUTE(BL206,'Formula Name Creation'!$V109,'HB11 Model'!$B109)</f>
        <v>Parameter</v>
      </c>
      <c r="BM207" t="str">
        <f ca="1">SUBSTITUTE(BM206,'Formula Name Creation'!$V109,'HB11 Model'!$B109)</f>
        <v>Parameter</v>
      </c>
      <c r="BN207" t="str">
        <f ca="1">SUBSTITUTE(BN206,'Formula Name Creation'!$V109,'HB11 Model'!$B109)</f>
        <v>Parameter</v>
      </c>
      <c r="BO207" t="str">
        <f ca="1">SUBSTITUTE(BO206,'Formula Name Creation'!$V109,'HB11 Model'!$B109)</f>
        <v>Parameter</v>
      </c>
      <c r="BP207" t="str">
        <f ca="1">SUBSTITUTE(BP206,'Formula Name Creation'!$V109,'HB11 Model'!$B109)</f>
        <v>Parameter</v>
      </c>
      <c r="BQ207" t="str">
        <f ca="1">SUBSTITUTE(BQ206,'Formula Name Creation'!$V109,'HB11 Model'!$B109)</f>
        <v>Parameter</v>
      </c>
      <c r="BR207" t="str">
        <f ca="1">SUBSTITUTE(BR206,'Formula Name Creation'!$V109,'HB11 Model'!$B109)</f>
        <v>Parameter</v>
      </c>
      <c r="BS207" t="str">
        <f ca="1">SUBSTITUTE(BS206,'Formula Name Creation'!$V109,'HB11 Model'!$B109)</f>
        <v>Parameter</v>
      </c>
      <c r="BT207" t="str">
        <f ca="1">SUBSTITUTE(BT206,'Formula Name Creation'!$V109,'HB11 Model'!$B109)</f>
        <v>Parameter</v>
      </c>
      <c r="BU207" t="str">
        <f ca="1">SUBSTITUTE(BU206,'Formula Name Creation'!$V109,'HB11 Model'!$B109)</f>
        <v>=(C67+C68+C69+C70+C71+C72+C74+C73)</v>
      </c>
      <c r="BV207" t="str">
        <f ca="1">SUBSTITUTE(BV206,'Formula Name Creation'!$V109,'HB11 Model'!$B109)</f>
        <v>Parameter</v>
      </c>
      <c r="BW207" t="str">
        <f ca="1">SUBSTITUTE(BW206,'Formula Name Creation'!$V109,'HB11 Model'!$B109)</f>
        <v>Parameter</v>
      </c>
      <c r="BX207" t="str">
        <f ca="1">SUBSTITUTE(BX206,'Formula Name Creation'!$V109,'HB11 Model'!$B109)</f>
        <v>=C77+C75</v>
      </c>
      <c r="BY207" t="str">
        <f ca="1">SUBSTITUTE(BY206,'Formula Name Creation'!$V109,'HB11 Model'!$B109)</f>
        <v>Parameter</v>
      </c>
      <c r="BZ207" t="str">
        <f ca="1">SUBSTITUTE(BZ206,'Formula Name Creation'!$V109,'HB11 Model'!$B109)</f>
        <v>=C79*C75</v>
      </c>
      <c r="CA207" t="str">
        <f ca="1">SUBSTITUTE(CA206,'Formula Name Creation'!$V109,'HB11 Model'!$B109)</f>
        <v>Parameter</v>
      </c>
      <c r="CB207" t="str">
        <f ca="1">SUBSTITUTE(CB206,'Formula Name Creation'!$V109,'HB11 Model'!$B109)</f>
        <v>Parameter</v>
      </c>
      <c r="CC207" t="str">
        <f ca="1">SUBSTITUTE(CC206,'Formula Name Creation'!$V109,'HB11 Model'!$B109)</f>
        <v>Parameter</v>
      </c>
      <c r="CD207" t="str">
        <f ca="1">SUBSTITUTE(CD206,'Formula Name Creation'!$V109,'HB11 Model'!$B109)</f>
        <v>=32*(C9/2605)</v>
      </c>
      <c r="CE207" t="str">
        <f ca="1">SUBSTITUTE(CE206,'Formula Name Creation'!$V109,'HB11 Model'!$B109)</f>
        <v>Parameter</v>
      </c>
      <c r="CF207" t="str">
        <f ca="1">SUBSTITUTE(CF206,'Formula Name Creation'!$V109,'HB11 Model'!$B109)</f>
        <v>Parameter</v>
      </c>
      <c r="CG207" t="str">
        <f ca="1">SUBSTITUTE(CG206,'Formula Name Creation'!$V109,'HB11 Model'!$B109)</f>
        <v>=(C85*C86*C83)/10^6</v>
      </c>
      <c r="CH207" t="str">
        <f ca="1">SUBSTITUTE(CH206,'Formula Name Creation'!$V109,'HB11 Model'!$B109)</f>
        <v>=C9*10^6/C81/C82</v>
      </c>
      <c r="CI207" t="str">
        <f ca="1">SUBSTITUTE(CI206,'Formula Name Creation'!$V109,'HB11 Model'!$B109)</f>
        <v>Parameter</v>
      </c>
      <c r="CJ207" t="str">
        <f ca="1">SUBSTITUTE(CJ206,'Formula Name Creation'!$V109,'HB11 Model'!$B109)</f>
        <v>Parameter</v>
      </c>
      <c r="CK207" t="str">
        <f ca="1">SUBSTITUTE(CK206,'Formula Name Creation'!$V109,'HB11 Model'!$B109)</f>
        <v>Parameter</v>
      </c>
      <c r="CL207" t="str">
        <f ca="1">SUBSTITUTE(CL206,'Formula Name Creation'!$V109,'HB11 Model'!$B109)</f>
        <v>Parameter</v>
      </c>
      <c r="CM207" t="str">
        <f ca="1">SUBSTITUTE(CM206,'Formula Name Creation'!$V109,'HB11 Model'!$B109)</f>
        <v>=C91*C92</v>
      </c>
      <c r="CN207" t="str">
        <f ca="1">SUBSTITUTE(CN206,'Formula Name Creation'!$V109,'HB11 Model'!$B109)</f>
        <v>=C93*7.6*7*52.18</v>
      </c>
      <c r="CO207" t="str">
        <f ca="1">SUBSTITUTE(CO206,'Formula Name Creation'!$V109,'HB11 Model'!$B109)</f>
        <v>Parameter</v>
      </c>
      <c r="CP207" t="str">
        <f ca="1">SUBSTITUTE(CP206,'Formula Name Creation'!$V109,'HB11 Model'!$B109)</f>
        <v>Parameter</v>
      </c>
      <c r="CQ207" t="str">
        <f ca="1">SUBSTITUTE(CQ206,'Formula Name Creation'!$V109,'HB11 Model'!$B109)</f>
        <v>Parameter</v>
      </c>
      <c r="CR207" t="str">
        <f ca="1">SUBSTITUTE(CR206,'Formula Name Creation'!$V109,'HB11 Model'!$B109)</f>
        <v>Parameter</v>
      </c>
      <c r="CS207" t="str">
        <f ca="1">SUBSTITUTE(CS206,'Formula Name Creation'!$V109,'HB11 Model'!$B109)</f>
        <v>Parameter</v>
      </c>
      <c r="CT207" t="str">
        <f ca="1">SUBSTITUTE(CT206,'Formula Name Creation'!$V109,'HB11 Model'!$B109)</f>
        <v>Parameter</v>
      </c>
      <c r="CU207" t="str">
        <f ca="1">SUBSTITUTE(CU206,'Formula Name Creation'!$V109,'HB11 Model'!$B109)</f>
        <v>=PI()*C97*(C96^2-(C96-C98)^2)*C99</v>
      </c>
      <c r="CV207" t="str">
        <f ca="1">SUBSTITUTE(CV206,'Formula Name Creation'!$V109,'HB11 Model'!$B109)</f>
        <v>Parameter</v>
      </c>
      <c r="CW207" t="str">
        <f ca="1">SUBSTITUTE(CW206,'Formula Name Creation'!$V109,'HB11 Model'!$B109)</f>
        <v>=(90.69*C101 + C95 + 13.04*C102*112.32)/10^6</v>
      </c>
      <c r="CX207" t="str">
        <f ca="1">SUBSTITUTE(CX206,'Formula Name Creation'!$V109,'HB11 Model'!$B109)</f>
        <v>0</v>
      </c>
      <c r="CY207" t="str">
        <f ca="1">SUBSTITUTE(CY206,'Formula Name Creation'!$V109,'HB11 Model'!$B109)</f>
        <v>0</v>
      </c>
      <c r="CZ207" t="str">
        <f ca="1">SUBSTITUTE(CZ206,'Formula Name Creation'!$V109,'HB11 Model'!$B109)</f>
        <v>0</v>
      </c>
      <c r="DA207" t="str">
        <f ca="1">SUBSTITUTE(DA206,'Formula Name Creation'!$V109,'HB11 Model'!$B109)</f>
        <v>0</v>
      </c>
      <c r="DB207" t="str">
        <f ca="1">SUBSTITUTE(DB206,'Formula Name Creation'!$V109,'HB11 Model'!$B109)</f>
        <v>0</v>
      </c>
      <c r="DC207" t="str">
        <f ca="1">SUBSTITUTE(DC206,'Formula Name Creation'!$V109,'HB11 Model'!$B109)</f>
        <v>0</v>
      </c>
      <c r="DD207" t="str">
        <f ca="1">SUBSTITUTE(DD206,'Formula Name Creation'!$V109,'HB11 Model'!$B109)</f>
        <v>0</v>
      </c>
      <c r="DE207" t="str">
        <f ca="1">SUBSTITUTE(DE206,'Formula Name Creation'!$V109,'HB11 Model'!$B109)</f>
        <v>0</v>
      </c>
      <c r="DF207" t="str">
        <f ca="1">SUBSTITUTE(DF206,'Formula Name Creation'!$V109,'HB11 Model'!$B109)</f>
        <v>0</v>
      </c>
      <c r="DG207" t="str">
        <f ca="1">SUBSTITUTE(DG206,'Formula Name Creation'!$V109,'HB11 Model'!$B109)</f>
        <v>0</v>
      </c>
      <c r="DH207" t="str">
        <f ca="1">SUBSTITUTE(DH206,'Formula Name Creation'!$V109,'HB11 Model'!$B109)</f>
        <v>0</v>
      </c>
      <c r="DI207" t="str">
        <f ca="1">SUBSTITUTE(DI206,'Formula Name Creation'!$V109,'HB11 Model'!$B109)</f>
        <v>0</v>
      </c>
      <c r="DJ207" t="str">
        <f ca="1">SUBSTITUTE(DJ206,'Formula Name Creation'!$V109,'HB11 Model'!$B109)</f>
        <v>0</v>
      </c>
      <c r="DK207" t="str">
        <f ca="1">SUBSTITUTE(DK206,'Formula Name Creation'!$V109,'HB11 Model'!$B109)</f>
        <v>0</v>
      </c>
      <c r="DL207" t="str">
        <f ca="1">SUBSTITUTE(DL206,'Formula Name Creation'!$V109,'HB11 Model'!$B109)</f>
        <v>0</v>
      </c>
      <c r="DM207" t="str">
        <f ca="1">SUBSTITUTE(DM206,'Formula Name Creation'!$V109,'HB11 Model'!$B109)</f>
        <v>0</v>
      </c>
      <c r="DN207" t="str">
        <f ca="1">SUBSTITUTE(DN206,'Formula Name Creation'!$V109,'HB11 Model'!$B109)</f>
        <v>0</v>
      </c>
      <c r="DO207" t="str">
        <f ca="1">SUBSTITUTE(DO206,'Formula Name Creation'!$V109,'HB11 Model'!$B109)</f>
        <v>0</v>
      </c>
      <c r="DP207" t="str">
        <f ca="1">SUBSTITUTE(DP206,'Formula Name Creation'!$V109,'HB11 Model'!$B109)</f>
        <v>0</v>
      </c>
      <c r="DQ207" t="str">
        <f ca="1">SUBSTITUTE(DQ206,'Formula Name Creation'!$V109,'HB11 Model'!$B109)</f>
        <v>0</v>
      </c>
      <c r="DR207" t="str">
        <f ca="1">SUBSTITUTE(DR206,'Formula Name Creation'!$V109,'HB11 Model'!$B109)</f>
        <v>0</v>
      </c>
      <c r="DS207" t="str">
        <f ca="1">SUBSTITUTE(DS206,'Formula Name Creation'!$V109,'HB11 Model'!$B109)</f>
        <v>0</v>
      </c>
      <c r="DT207" t="str">
        <f ca="1">SUBSTITUTE(DT206,'Formula Name Creation'!$V109,'HB11 Model'!$B109)</f>
        <v>0</v>
      </c>
      <c r="DU207" t="str">
        <f ca="1">SUBSTITUTE(DU206,'Formula Name Creation'!$V109,'HB11 Model'!$B109)</f>
        <v>0</v>
      </c>
      <c r="DV207" t="str">
        <f ca="1">SUBSTITUTE(DV206,'Formula Name Creation'!$V109,'HB11 Model'!$B109)</f>
        <v>0</v>
      </c>
      <c r="DW207" t="str">
        <f ca="1">SUBSTITUTE(DW206,'Formula Name Creation'!$V109,'HB11 Model'!$B109)</f>
        <v>0</v>
      </c>
      <c r="DX207" t="str">
        <f ca="1">SUBSTITUTE(DX206,'Formula Name Creation'!$V109,'HB11 Model'!$B109)</f>
        <v>0</v>
      </c>
      <c r="DY207" t="str">
        <f ca="1">SUBSTITUTE(DY206,'Formula Name Creation'!$V109,'HB11 Model'!$B109)</f>
        <v>0</v>
      </c>
      <c r="DZ207" t="str">
        <f ca="1">SUBSTITUTE(DZ206,'Formula Name Creation'!$V109,'HB11 Model'!$B109)</f>
        <v>0</v>
      </c>
      <c r="EA207" t="str">
        <f ca="1">SUBSTITUTE(EA206,'Formula Name Creation'!$V109,'HB11 Model'!$B109)</f>
        <v>0</v>
      </c>
      <c r="EB207" t="str">
        <f ca="1">SUBSTITUTE(EB206,'Formula Name Creation'!$V109,'HB11 Model'!$B109)</f>
        <v>0</v>
      </c>
      <c r="EC207" t="str">
        <f ca="1">SUBSTITUTE(EC206,'Formula Name Creation'!$V109,'HB11 Model'!$B109)</f>
        <v>0</v>
      </c>
      <c r="ED207" t="str">
        <f ca="1">SUBSTITUTE(ED206,'Formula Name Creation'!$V109,'HB11 Model'!$B109)</f>
        <v>0</v>
      </c>
      <c r="EE207" t="str">
        <f ca="1">SUBSTITUTE(EE206,'Formula Name Creation'!$V109,'HB11 Model'!$B109)</f>
        <v>0</v>
      </c>
      <c r="EF207" t="str">
        <f ca="1">SUBSTITUTE(EF206,'Formula Name Creation'!$V109,'HB11 Model'!$B109)</f>
        <v>0</v>
      </c>
      <c r="EG207" t="str">
        <f ca="1">SUBSTITUTE(EG206,'Formula Name Creation'!$V109,'HB11 Model'!$B109)</f>
        <v>0</v>
      </c>
      <c r="EH207" t="str">
        <f ca="1">SUBSTITUTE(EH206,'Formula Name Creation'!$V109,'HB11 Model'!$B109)</f>
        <v>0</v>
      </c>
      <c r="EI207" t="str">
        <f ca="1">SUBSTITUTE(EI206,'Formula Name Creation'!$V109,'HB11 Model'!$B109)</f>
        <v>0</v>
      </c>
      <c r="EJ207" t="str">
        <f ca="1">SUBSTITUTE(EJ206,'Formula Name Creation'!$V109,'HB11 Model'!$B109)</f>
        <v>0</v>
      </c>
      <c r="EK207" t="str">
        <f ca="1">SUBSTITUTE(EK206,'Formula Name Creation'!$V109,'HB11 Model'!$B109)</f>
        <v>0</v>
      </c>
      <c r="EL207" t="str">
        <f ca="1">SUBSTITUTE(EL206,'Formula Name Creation'!$V109,'HB11 Model'!$B109)</f>
        <v>0</v>
      </c>
      <c r="EM207" t="str">
        <f ca="1">SUBSTITUTE(EM206,'Formula Name Creation'!$V109,'HB11 Model'!$B109)</f>
        <v>0</v>
      </c>
      <c r="EN207" t="str">
        <f ca="1">SUBSTITUTE(EN206,'Formula Name Creation'!$V109,'HB11 Model'!$B109)</f>
        <v>0</v>
      </c>
      <c r="EO207" t="str">
        <f ca="1">SUBSTITUTE(EO206,'Formula Name Creation'!$V109,'HB11 Model'!$B109)</f>
        <v>0</v>
      </c>
      <c r="EP207" t="str">
        <f ca="1">SUBSTITUTE(EP206,'Formula Name Creation'!$V109,'HB11 Model'!$B109)</f>
        <v>0</v>
      </c>
      <c r="EQ207" t="str">
        <f ca="1">SUBSTITUTE(EQ206,'Formula Name Creation'!$V109,'HB11 Model'!$B109)</f>
        <v>0</v>
      </c>
      <c r="ER207" t="str">
        <f ca="1">SUBSTITUTE(ER206,'Formula Name Creation'!$V109,'HB11 Model'!$B109)</f>
        <v>0</v>
      </c>
      <c r="ES207" t="str">
        <f ca="1">SUBSTITUTE(ES206,'Formula Name Creation'!$V109,'HB11 Model'!$B109)</f>
        <v>0</v>
      </c>
      <c r="ET207" t="str">
        <f ca="1">SUBSTITUTE(ET206,'Formula Name Creation'!$V109,'HB11 Model'!$B109)</f>
        <v>0</v>
      </c>
      <c r="EU207">
        <v>107</v>
      </c>
    </row>
    <row r="208" spans="1:151" x14ac:dyDescent="0.25">
      <c r="A208" t="str">
        <f ca="1">SUBSTITUTE(A207,'Formula Name Creation'!$V108,'HB11 Model'!$B108)</f>
        <v>Parameter</v>
      </c>
      <c r="B208" t="str">
        <f ca="1">SUBSTITUTE(B207,'Formula Name Creation'!$V108,'HB11 Model'!$B108)</f>
        <v>Parameter</v>
      </c>
      <c r="C208" t="str">
        <f ca="1">SUBSTITUTE(C207,'Formula Name Creation'!$V108,'HB11 Model'!$B108)</f>
        <v>=(1400*C22*1000)/10^6</v>
      </c>
      <c r="D208" t="str">
        <f ca="1">SUBSTITUTE(D207,'Formula Name Creation'!$V108,'HB11 Model'!$B108)</f>
        <v>Parameter</v>
      </c>
      <c r="E208" t="str">
        <f ca="1">SUBSTITUTE(E207,'Formula Name Creation'!$V108,'HB11 Model'!$B108)</f>
        <v>=C3*C4</v>
      </c>
      <c r="F208" t="str">
        <f ca="1">SUBSTITUTE(F207,'Formula Name Creation'!$V108,'HB11 Model'!$B108)</f>
        <v>=C7/(C6)</v>
      </c>
      <c r="G208" t="str">
        <f ca="1">SUBSTITUTE(G207,'Formula Name Creation'!$V108,'HB11 Model'!$B108)</f>
        <v>=IF(C36=0,C7*C10,C7*C10*C13)</v>
      </c>
      <c r="H208" t="str">
        <f ca="1">SUBSTITUTE(H207,'Formula Name Creation'!$V108,'HB11 Model'!$B108)</f>
        <v>Parameter</v>
      </c>
      <c r="I208" t="str">
        <f ca="1">SUBSTITUTE(I207,'Formula Name Creation'!$V108,'HB11 Model'!$B108)</f>
        <v>Parameter</v>
      </c>
      <c r="J208" t="str">
        <f ca="1">SUBSTITUTE(J207,'Formula Name Creation'!$V108,'HB11 Model'!$B108)</f>
        <v>Parameter</v>
      </c>
      <c r="K208" t="str">
        <f ca="1">SUBSTITUTE(K207,'Formula Name Creation'!$V108,'HB11 Model'!$B108)</f>
        <v>Parameter</v>
      </c>
      <c r="L208" t="str">
        <f ca="1">SUBSTITUTE(L207,'Formula Name Creation'!$V108,'HB11 Model'!$B108)</f>
        <v>Parameter</v>
      </c>
      <c r="M208" t="str">
        <f ca="1">SUBSTITUTE(M207,'Formula Name Creation'!$V108,'HB11 Model'!$B108)</f>
        <v>=C16/C8</v>
      </c>
      <c r="N208" t="str">
        <f ca="1">SUBSTITUTE(N207,'Formula Name Creation'!$V108,'HB11 Model'!$B108)</f>
        <v>=C9*C17</v>
      </c>
      <c r="O208" t="str">
        <f ca="1">SUBSTITUTE(O207,'Formula Name Creation'!$V108,'HB11 Model'!$B108)</f>
        <v>Parameter</v>
      </c>
      <c r="P208" t="str">
        <f ca="1">SUBSTITUTE(P207,'Formula Name Creation'!$V108,'HB11 Model'!$B108)</f>
        <v>Parameter</v>
      </c>
      <c r="Q208" t="str">
        <f ca="1">SUBSTITUTE(Q207,'Formula Name Creation'!$V108,'HB11 Model'!$B108)</f>
        <v>Parameter</v>
      </c>
      <c r="R208" t="str">
        <f ca="1">SUBSTITUTE(R207,'Formula Name Creation'!$V108,'HB11 Model'!$B108)</f>
        <v>=C8+C84+C100</v>
      </c>
      <c r="S208" t="str">
        <f ca="1">SUBSTITUTE(S207,'Formula Name Creation'!$V108,'HB11 Model'!$B108)</f>
        <v>=C20*C19</v>
      </c>
      <c r="T208" t="str">
        <f ca="1">SUBSTITUTE(T207,'Formula Name Creation'!$V108,'HB11 Model'!$B108)</f>
        <v>=C16-C20</v>
      </c>
      <c r="U208" t="str">
        <f ca="1">SUBSTITUTE(U207,'Formula Name Creation'!$V108,'HB11 Model'!$B108)</f>
        <v>=365*24*C14</v>
      </c>
      <c r="V208" t="str">
        <f ca="1">SUBSTITUTE(V207,'Formula Name Creation'!$V108,'HB11 Model'!$B108)</f>
        <v>=C22*C23</v>
      </c>
      <c r="W208" t="str">
        <f ca="1">SUBSTITUTE(W207,'Formula Name Creation'!$V108,'HB11 Model'!$B108)</f>
        <v>=C26/(1-C27)</v>
      </c>
      <c r="X208" t="str">
        <f ca="1">SUBSTITUTE(X207,'Formula Name Creation'!$V108,'HB11 Model'!$B108)</f>
        <v>=C4*C14*365*24*3600</v>
      </c>
      <c r="Y208" t="str">
        <f ca="1">SUBSTITUTE(Y207,'Formula Name Creation'!$V108,'HB11 Model'!$B108)</f>
        <v>Parameter</v>
      </c>
      <c r="Z208" t="str">
        <f ca="1">SUBSTITUTE(Z207,'Formula Name Creation'!$V108,'HB11 Model'!$B108)</f>
        <v>=C29+C37+C40+C48</v>
      </c>
      <c r="AA208" t="str">
        <f ca="1">SUBSTITUTE(AA207,'Formula Name Creation'!$V108,'HB11 Model'!$B108)</f>
        <v>=C30*(C33*C34)/(1000)+C35</v>
      </c>
      <c r="AB208" t="str">
        <f ca="1">SUBSTITUTE(AB207,'Formula Name Creation'!$V108,'HB11 Model'!$B108)</f>
        <v>Parameter</v>
      </c>
      <c r="AC208" t="str">
        <f ca="1">SUBSTITUTE(AC207,'Formula Name Creation'!$V108,'HB11 Model'!$B108)</f>
        <v>Parameter</v>
      </c>
      <c r="AD208" t="str">
        <f ca="1">SUBSTITUTE(AD207,'Formula Name Creation'!$V108,'HB11 Model'!$B108)</f>
        <v>Parameter</v>
      </c>
      <c r="AE208" t="str">
        <f ca="1">SUBSTITUTE(AE207,'Formula Name Creation'!$V108,'HB11 Model'!$B108)</f>
        <v>Parameter</v>
      </c>
      <c r="AF208" t="str">
        <f ca="1">SUBSTITUTE(AF207,'Formula Name Creation'!$V108,'HB11 Model'!$B108)</f>
        <v>Parameter</v>
      </c>
      <c r="AG208" t="str">
        <f ca="1">SUBSTITUTE(AG207,'Formula Name Creation'!$V108,'HB11 Model'!$B108)</f>
        <v>Parameter</v>
      </c>
      <c r="AH208" t="str">
        <f ca="1">SUBSTITUTE(AH207,'Formula Name Creation'!$V108,'HB11 Model'!$B108)</f>
        <v>Parameter</v>
      </c>
      <c r="AI208" t="str">
        <f ca="1">SUBSTITUTE(AI207,'Formula Name Creation'!$V108,'HB11 Model'!$B108)</f>
        <v>=C36*(C38)</v>
      </c>
      <c r="AJ208" t="str">
        <f ca="1">SUBSTITUTE(AJ207,'Formula Name Creation'!$V108,'HB11 Model'!$B108)</f>
        <v>Parameter</v>
      </c>
      <c r="AK208" t="str">
        <f ca="1">SUBSTITUTE(AK207,'Formula Name Creation'!$V108,'HB11 Model'!$B108)</f>
        <v>Parameter</v>
      </c>
      <c r="AL208" t="str">
        <f ca="1">SUBSTITUTE(AL207,'Formula Name Creation'!$V108,'HB11 Model'!$B108)</f>
        <v>=C39*(C41+C42)</v>
      </c>
      <c r="AM208" t="str">
        <f ca="1">SUBSTITUTE(AM207,'Formula Name Creation'!$V108,'HB11 Model'!$B108)</f>
        <v>=0.04+(C31*C32)/(1000)</v>
      </c>
      <c r="AN208" t="str">
        <f ca="1">SUBSTITUTE(AN207,'Formula Name Creation'!$V108,'HB11 Model'!$B108)</f>
        <v>Parameter</v>
      </c>
      <c r="AO208" t="str">
        <f ca="1">SUBSTITUTE(AO207,'Formula Name Creation'!$V108,'HB11 Model'!$B108)</f>
        <v>Parameter</v>
      </c>
      <c r="AP208" t="str">
        <f ca="1">SUBSTITUTE(AP207,'Formula Name Creation'!$V108,'HB11 Model'!$B108)</f>
        <v>Parameter</v>
      </c>
      <c r="AQ208" t="str">
        <f ca="1">SUBSTITUTE(AQ207,'Formula Name Creation'!$V108,'HB11 Model'!$B108)</f>
        <v>Parameter</v>
      </c>
      <c r="AR208" t="e">
        <f ca="1">SUBSTITUTE(AR207,'Formula Name Creation'!$V108,'HB11 Model'!$B108)</f>
        <v>#N/A</v>
      </c>
      <c r="AS208" t="str">
        <f ca="1">SUBSTITUTE(AS207,'Formula Name Creation'!$V108,'HB11 Model'!$B108)</f>
        <v>=C45+C25*(C28)</v>
      </c>
      <c r="AT208" t="str">
        <f ca="1">SUBSTITUTE(AT207,'Formula Name Creation'!$V108,'HB11 Model'!$B108)</f>
        <v>Parameter</v>
      </c>
      <c r="AU208" t="str">
        <f ca="1">SUBSTITUTE(AU207,'Formula Name Creation'!$V108,'HB11 Model'!$B108)</f>
        <v>Parameter</v>
      </c>
      <c r="AV208" t="str">
        <f ca="1">SUBSTITUTE(AV207,'Formula Name Creation'!$V108,'HB11 Model'!$B108)</f>
        <v>Parameter</v>
      </c>
      <c r="AW208" t="str">
        <f ca="1">SUBSTITUTE(AW207,'Formula Name Creation'!$V108,'HB11 Model'!$B108)</f>
        <v>Parameter</v>
      </c>
      <c r="AX208" t="str">
        <f ca="1">SUBSTITUTE(AX207,'Formula Name Creation'!$V108,'HB11 Model'!$B108)</f>
        <v>Parameter</v>
      </c>
      <c r="AY208" t="str">
        <f ca="1">SUBSTITUTE(AY207,'Formula Name Creation'!$V108,'HB11 Model'!$B108)</f>
        <v>Parameter</v>
      </c>
      <c r="AZ208" t="str">
        <f ca="1">SUBSTITUTE(AZ207,'Formula Name Creation'!$V108,'HB11 Model'!$B108)</f>
        <v>Parameter</v>
      </c>
      <c r="BA208" t="str">
        <f ca="1">SUBSTITUTE(BA207,'Formula Name Creation'!$V108,'HB11 Model'!$B108)</f>
        <v>=(C54+C53)/10^6</v>
      </c>
      <c r="BB208" t="str">
        <f ca="1">SUBSTITUTE(BB207,'Formula Name Creation'!$V108,'HB11 Model'!$B108)</f>
        <v>=C4*((C14*24)*3600)*C51</v>
      </c>
      <c r="BC208" t="str">
        <f ca="1">SUBSTITUTE(BC207,'Formula Name Creation'!$V108,'HB11 Model'!$B108)</f>
        <v>Parameter</v>
      </c>
      <c r="BD208" t="str">
        <f ca="1">SUBSTITUTE(BD207,'Formula Name Creation'!$V108,'HB11 Model'!$B108)</f>
        <v>Parameter</v>
      </c>
      <c r="BE208" t="str">
        <f ca="1">SUBSTITUTE(BE207,'Formula Name Creation'!$V108,'HB11 Model'!$B108)</f>
        <v>Parameter</v>
      </c>
      <c r="BF208" t="str">
        <f ca="1">SUBSTITUTE(BF207,'Formula Name Creation'!$V108,'HB11 Model'!$B108)</f>
        <v>Parameter</v>
      </c>
      <c r="BG208" t="str">
        <f ca="1">SUBSTITUTE(BG207,'Formula Name Creation'!$V108,'HB11 Model'!$B108)</f>
        <v>=ROUNDDOWN(C60/C64,0)*C58+C57*C3*C4*ROUNDDOWN(C60/C66,0)+C59+C87*10^6*ROUNDDOWN(C60/C65,0)+C63*C60</v>
      </c>
      <c r="BH208" t="str">
        <f ca="1">SUBSTITUTE(BH207,'Formula Name Creation'!$V108,'HB11 Model'!$B108)</f>
        <v>Parameter</v>
      </c>
      <c r="BI208" t="str">
        <f ca="1">SUBSTITUTE(BI207,'Formula Name Creation'!$V108,'HB11 Model'!$B108)</f>
        <v>=C62*1000*C24</v>
      </c>
      <c r="BJ208" t="str">
        <f ca="1">SUBSTITUTE(BJ207,'Formula Name Creation'!$V108,'HB11 Model'!$B108)</f>
        <v>Parameter</v>
      </c>
      <c r="BK208" t="str">
        <f ca="1">SUBSTITUTE(BK207,'Formula Name Creation'!$V108,'HB11 Model'!$B108)</f>
        <v>Parameter</v>
      </c>
      <c r="BL208" t="str">
        <f ca="1">SUBSTITUTE(BL207,'Formula Name Creation'!$V108,'HB11 Model'!$B108)</f>
        <v>Parameter</v>
      </c>
      <c r="BM208" t="str">
        <f ca="1">SUBSTITUTE(BM207,'Formula Name Creation'!$V108,'HB11 Model'!$B108)</f>
        <v>Parameter</v>
      </c>
      <c r="BN208" t="str">
        <f ca="1">SUBSTITUTE(BN207,'Formula Name Creation'!$V108,'HB11 Model'!$B108)</f>
        <v>Parameter</v>
      </c>
      <c r="BO208" t="str">
        <f ca="1">SUBSTITUTE(BO207,'Formula Name Creation'!$V108,'HB11 Model'!$B108)</f>
        <v>Parameter</v>
      </c>
      <c r="BP208" t="str">
        <f ca="1">SUBSTITUTE(BP207,'Formula Name Creation'!$V108,'HB11 Model'!$B108)</f>
        <v>Parameter</v>
      </c>
      <c r="BQ208" t="str">
        <f ca="1">SUBSTITUTE(BQ207,'Formula Name Creation'!$V108,'HB11 Model'!$B108)</f>
        <v>Parameter</v>
      </c>
      <c r="BR208" t="str">
        <f ca="1">SUBSTITUTE(BR207,'Formula Name Creation'!$V108,'HB11 Model'!$B108)</f>
        <v>Parameter</v>
      </c>
      <c r="BS208" t="str">
        <f ca="1">SUBSTITUTE(BS207,'Formula Name Creation'!$V108,'HB11 Model'!$B108)</f>
        <v>Parameter</v>
      </c>
      <c r="BT208" t="str">
        <f ca="1">SUBSTITUTE(BT207,'Formula Name Creation'!$V108,'HB11 Model'!$B108)</f>
        <v>Parameter</v>
      </c>
      <c r="BU208" t="str">
        <f ca="1">SUBSTITUTE(BU207,'Formula Name Creation'!$V108,'HB11 Model'!$B108)</f>
        <v>=(C67+C68+C69+C70+C71+C72+C74+C73)</v>
      </c>
      <c r="BV208" t="str">
        <f ca="1">SUBSTITUTE(BV207,'Formula Name Creation'!$V108,'HB11 Model'!$B108)</f>
        <v>Parameter</v>
      </c>
      <c r="BW208" t="str">
        <f ca="1">SUBSTITUTE(BW207,'Formula Name Creation'!$V108,'HB11 Model'!$B108)</f>
        <v>Parameter</v>
      </c>
      <c r="BX208" t="str">
        <f ca="1">SUBSTITUTE(BX207,'Formula Name Creation'!$V108,'HB11 Model'!$B108)</f>
        <v>=C77+C75</v>
      </c>
      <c r="BY208" t="str">
        <f ca="1">SUBSTITUTE(BY207,'Formula Name Creation'!$V108,'HB11 Model'!$B108)</f>
        <v>Parameter</v>
      </c>
      <c r="BZ208" t="str">
        <f ca="1">SUBSTITUTE(BZ207,'Formula Name Creation'!$V108,'HB11 Model'!$B108)</f>
        <v>=C79*C75</v>
      </c>
      <c r="CA208" t="str">
        <f ca="1">SUBSTITUTE(CA207,'Formula Name Creation'!$V108,'HB11 Model'!$B108)</f>
        <v>Parameter</v>
      </c>
      <c r="CB208" t="str">
        <f ca="1">SUBSTITUTE(CB207,'Formula Name Creation'!$V108,'HB11 Model'!$B108)</f>
        <v>Parameter</v>
      </c>
      <c r="CC208" t="str">
        <f ca="1">SUBSTITUTE(CC207,'Formula Name Creation'!$V108,'HB11 Model'!$B108)</f>
        <v>Parameter</v>
      </c>
      <c r="CD208" t="str">
        <f ca="1">SUBSTITUTE(CD207,'Formula Name Creation'!$V108,'HB11 Model'!$B108)</f>
        <v>=32*(C9/2605)</v>
      </c>
      <c r="CE208" t="str">
        <f ca="1">SUBSTITUTE(CE207,'Formula Name Creation'!$V108,'HB11 Model'!$B108)</f>
        <v>Parameter</v>
      </c>
      <c r="CF208" t="str">
        <f ca="1">SUBSTITUTE(CF207,'Formula Name Creation'!$V108,'HB11 Model'!$B108)</f>
        <v>Parameter</v>
      </c>
      <c r="CG208" t="str">
        <f ca="1">SUBSTITUTE(CG207,'Formula Name Creation'!$V108,'HB11 Model'!$B108)</f>
        <v>=(C85*C86*C83)/10^6</v>
      </c>
      <c r="CH208" t="str">
        <f ca="1">SUBSTITUTE(CH207,'Formula Name Creation'!$V108,'HB11 Model'!$B108)</f>
        <v>=C9*10^6/C81/C82</v>
      </c>
      <c r="CI208" t="str">
        <f ca="1">SUBSTITUTE(CI207,'Formula Name Creation'!$V108,'HB11 Model'!$B108)</f>
        <v>Parameter</v>
      </c>
      <c r="CJ208" t="str">
        <f ca="1">SUBSTITUTE(CJ207,'Formula Name Creation'!$V108,'HB11 Model'!$B108)</f>
        <v>Parameter</v>
      </c>
      <c r="CK208" t="str">
        <f ca="1">SUBSTITUTE(CK207,'Formula Name Creation'!$V108,'HB11 Model'!$B108)</f>
        <v>Parameter</v>
      </c>
      <c r="CL208" t="str">
        <f ca="1">SUBSTITUTE(CL207,'Formula Name Creation'!$V108,'HB11 Model'!$B108)</f>
        <v>Parameter</v>
      </c>
      <c r="CM208" t="str">
        <f ca="1">SUBSTITUTE(CM207,'Formula Name Creation'!$V108,'HB11 Model'!$B108)</f>
        <v>=C91*C92</v>
      </c>
      <c r="CN208" t="str">
        <f ca="1">SUBSTITUTE(CN207,'Formula Name Creation'!$V108,'HB11 Model'!$B108)</f>
        <v>=C93*7.6*7*52.18</v>
      </c>
      <c r="CO208" t="str">
        <f ca="1">SUBSTITUTE(CO207,'Formula Name Creation'!$V108,'HB11 Model'!$B108)</f>
        <v>Parameter</v>
      </c>
      <c r="CP208" t="str">
        <f ca="1">SUBSTITUTE(CP207,'Formula Name Creation'!$V108,'HB11 Model'!$B108)</f>
        <v>Parameter</v>
      </c>
      <c r="CQ208" t="str">
        <f ca="1">SUBSTITUTE(CQ207,'Formula Name Creation'!$V108,'HB11 Model'!$B108)</f>
        <v>Parameter</v>
      </c>
      <c r="CR208" t="str">
        <f ca="1">SUBSTITUTE(CR207,'Formula Name Creation'!$V108,'HB11 Model'!$B108)</f>
        <v>Parameter</v>
      </c>
      <c r="CS208" t="str">
        <f ca="1">SUBSTITUTE(CS207,'Formula Name Creation'!$V108,'HB11 Model'!$B108)</f>
        <v>Parameter</v>
      </c>
      <c r="CT208" t="str">
        <f ca="1">SUBSTITUTE(CT207,'Formula Name Creation'!$V108,'HB11 Model'!$B108)</f>
        <v>Parameter</v>
      </c>
      <c r="CU208" t="str">
        <f ca="1">SUBSTITUTE(CU207,'Formula Name Creation'!$V108,'HB11 Model'!$B108)</f>
        <v>=PI()*C97*(C96^2-(C96-C98)^2)*C99</v>
      </c>
      <c r="CV208" t="str">
        <f ca="1">SUBSTITUTE(CV207,'Formula Name Creation'!$V108,'HB11 Model'!$B108)</f>
        <v>Parameter</v>
      </c>
      <c r="CW208" t="str">
        <f ca="1">SUBSTITUTE(CW207,'Formula Name Creation'!$V108,'HB11 Model'!$B108)</f>
        <v>=(90.69*C101 + C95 + 13.04*C102*112.32)/10^6</v>
      </c>
      <c r="CX208" t="str">
        <f ca="1">SUBSTITUTE(CX207,'Formula Name Creation'!$V108,'HB11 Model'!$B108)</f>
        <v>0</v>
      </c>
      <c r="CY208" t="str">
        <f ca="1">SUBSTITUTE(CY207,'Formula Name Creation'!$V108,'HB11 Model'!$B108)</f>
        <v>0</v>
      </c>
      <c r="CZ208" t="str">
        <f ca="1">SUBSTITUTE(CZ207,'Formula Name Creation'!$V108,'HB11 Model'!$B108)</f>
        <v>0</v>
      </c>
      <c r="DA208" t="str">
        <f ca="1">SUBSTITUTE(DA207,'Formula Name Creation'!$V108,'HB11 Model'!$B108)</f>
        <v>0</v>
      </c>
      <c r="DB208" t="str">
        <f ca="1">SUBSTITUTE(DB207,'Formula Name Creation'!$V108,'HB11 Model'!$B108)</f>
        <v>0</v>
      </c>
      <c r="DC208" t="str">
        <f ca="1">SUBSTITUTE(DC207,'Formula Name Creation'!$V108,'HB11 Model'!$B108)</f>
        <v>0</v>
      </c>
      <c r="DD208" t="str">
        <f ca="1">SUBSTITUTE(DD207,'Formula Name Creation'!$V108,'HB11 Model'!$B108)</f>
        <v>0</v>
      </c>
      <c r="DE208" t="str">
        <f ca="1">SUBSTITUTE(DE207,'Formula Name Creation'!$V108,'HB11 Model'!$B108)</f>
        <v>0</v>
      </c>
      <c r="DF208" t="str">
        <f ca="1">SUBSTITUTE(DF207,'Formula Name Creation'!$V108,'HB11 Model'!$B108)</f>
        <v>0</v>
      </c>
      <c r="DG208" t="str">
        <f ca="1">SUBSTITUTE(DG207,'Formula Name Creation'!$V108,'HB11 Model'!$B108)</f>
        <v>0</v>
      </c>
      <c r="DH208" t="str">
        <f ca="1">SUBSTITUTE(DH207,'Formula Name Creation'!$V108,'HB11 Model'!$B108)</f>
        <v>0</v>
      </c>
      <c r="DI208" t="str">
        <f ca="1">SUBSTITUTE(DI207,'Formula Name Creation'!$V108,'HB11 Model'!$B108)</f>
        <v>0</v>
      </c>
      <c r="DJ208" t="str">
        <f ca="1">SUBSTITUTE(DJ207,'Formula Name Creation'!$V108,'HB11 Model'!$B108)</f>
        <v>0</v>
      </c>
      <c r="DK208" t="str">
        <f ca="1">SUBSTITUTE(DK207,'Formula Name Creation'!$V108,'HB11 Model'!$B108)</f>
        <v>0</v>
      </c>
      <c r="DL208" t="str">
        <f ca="1">SUBSTITUTE(DL207,'Formula Name Creation'!$V108,'HB11 Model'!$B108)</f>
        <v>0</v>
      </c>
      <c r="DM208" t="str">
        <f ca="1">SUBSTITUTE(DM207,'Formula Name Creation'!$V108,'HB11 Model'!$B108)</f>
        <v>0</v>
      </c>
      <c r="DN208" t="str">
        <f ca="1">SUBSTITUTE(DN207,'Formula Name Creation'!$V108,'HB11 Model'!$B108)</f>
        <v>0</v>
      </c>
      <c r="DO208" t="str">
        <f ca="1">SUBSTITUTE(DO207,'Formula Name Creation'!$V108,'HB11 Model'!$B108)</f>
        <v>0</v>
      </c>
      <c r="DP208" t="str">
        <f ca="1">SUBSTITUTE(DP207,'Formula Name Creation'!$V108,'HB11 Model'!$B108)</f>
        <v>0</v>
      </c>
      <c r="DQ208" t="str">
        <f ca="1">SUBSTITUTE(DQ207,'Formula Name Creation'!$V108,'HB11 Model'!$B108)</f>
        <v>0</v>
      </c>
      <c r="DR208" t="str">
        <f ca="1">SUBSTITUTE(DR207,'Formula Name Creation'!$V108,'HB11 Model'!$B108)</f>
        <v>0</v>
      </c>
      <c r="DS208" t="str">
        <f ca="1">SUBSTITUTE(DS207,'Formula Name Creation'!$V108,'HB11 Model'!$B108)</f>
        <v>0</v>
      </c>
      <c r="DT208" t="str">
        <f ca="1">SUBSTITUTE(DT207,'Formula Name Creation'!$V108,'HB11 Model'!$B108)</f>
        <v>0</v>
      </c>
      <c r="DU208" t="str">
        <f ca="1">SUBSTITUTE(DU207,'Formula Name Creation'!$V108,'HB11 Model'!$B108)</f>
        <v>0</v>
      </c>
      <c r="DV208" t="str">
        <f ca="1">SUBSTITUTE(DV207,'Formula Name Creation'!$V108,'HB11 Model'!$B108)</f>
        <v>0</v>
      </c>
      <c r="DW208" t="str">
        <f ca="1">SUBSTITUTE(DW207,'Formula Name Creation'!$V108,'HB11 Model'!$B108)</f>
        <v>0</v>
      </c>
      <c r="DX208" t="str">
        <f ca="1">SUBSTITUTE(DX207,'Formula Name Creation'!$V108,'HB11 Model'!$B108)</f>
        <v>0</v>
      </c>
      <c r="DY208" t="str">
        <f ca="1">SUBSTITUTE(DY207,'Formula Name Creation'!$V108,'HB11 Model'!$B108)</f>
        <v>0</v>
      </c>
      <c r="DZ208" t="str">
        <f ca="1">SUBSTITUTE(DZ207,'Formula Name Creation'!$V108,'HB11 Model'!$B108)</f>
        <v>0</v>
      </c>
      <c r="EA208" t="str">
        <f ca="1">SUBSTITUTE(EA207,'Formula Name Creation'!$V108,'HB11 Model'!$B108)</f>
        <v>0</v>
      </c>
      <c r="EB208" t="str">
        <f ca="1">SUBSTITUTE(EB207,'Formula Name Creation'!$V108,'HB11 Model'!$B108)</f>
        <v>0</v>
      </c>
      <c r="EC208" t="str">
        <f ca="1">SUBSTITUTE(EC207,'Formula Name Creation'!$V108,'HB11 Model'!$B108)</f>
        <v>0</v>
      </c>
      <c r="ED208" t="str">
        <f ca="1">SUBSTITUTE(ED207,'Formula Name Creation'!$V108,'HB11 Model'!$B108)</f>
        <v>0</v>
      </c>
      <c r="EE208" t="str">
        <f ca="1">SUBSTITUTE(EE207,'Formula Name Creation'!$V108,'HB11 Model'!$B108)</f>
        <v>0</v>
      </c>
      <c r="EF208" t="str">
        <f ca="1">SUBSTITUTE(EF207,'Formula Name Creation'!$V108,'HB11 Model'!$B108)</f>
        <v>0</v>
      </c>
      <c r="EG208" t="str">
        <f ca="1">SUBSTITUTE(EG207,'Formula Name Creation'!$V108,'HB11 Model'!$B108)</f>
        <v>0</v>
      </c>
      <c r="EH208" t="str">
        <f ca="1">SUBSTITUTE(EH207,'Formula Name Creation'!$V108,'HB11 Model'!$B108)</f>
        <v>0</v>
      </c>
      <c r="EI208" t="str">
        <f ca="1">SUBSTITUTE(EI207,'Formula Name Creation'!$V108,'HB11 Model'!$B108)</f>
        <v>0</v>
      </c>
      <c r="EJ208" t="str">
        <f ca="1">SUBSTITUTE(EJ207,'Formula Name Creation'!$V108,'HB11 Model'!$B108)</f>
        <v>0</v>
      </c>
      <c r="EK208" t="str">
        <f ca="1">SUBSTITUTE(EK207,'Formula Name Creation'!$V108,'HB11 Model'!$B108)</f>
        <v>0</v>
      </c>
      <c r="EL208" t="str">
        <f ca="1">SUBSTITUTE(EL207,'Formula Name Creation'!$V108,'HB11 Model'!$B108)</f>
        <v>0</v>
      </c>
      <c r="EM208" t="str">
        <f ca="1">SUBSTITUTE(EM207,'Formula Name Creation'!$V108,'HB11 Model'!$B108)</f>
        <v>0</v>
      </c>
      <c r="EN208" t="str">
        <f ca="1">SUBSTITUTE(EN207,'Formula Name Creation'!$V108,'HB11 Model'!$B108)</f>
        <v>0</v>
      </c>
      <c r="EO208" t="str">
        <f ca="1">SUBSTITUTE(EO207,'Formula Name Creation'!$V108,'HB11 Model'!$B108)</f>
        <v>0</v>
      </c>
      <c r="EP208" t="str">
        <f ca="1">SUBSTITUTE(EP207,'Formula Name Creation'!$V108,'HB11 Model'!$B108)</f>
        <v>0</v>
      </c>
      <c r="EQ208" t="str">
        <f ca="1">SUBSTITUTE(EQ207,'Formula Name Creation'!$V108,'HB11 Model'!$B108)</f>
        <v>0</v>
      </c>
      <c r="ER208" t="str">
        <f ca="1">SUBSTITUTE(ER207,'Formula Name Creation'!$V108,'HB11 Model'!$B108)</f>
        <v>0</v>
      </c>
      <c r="ES208" t="str">
        <f ca="1">SUBSTITUTE(ES207,'Formula Name Creation'!$V108,'HB11 Model'!$B108)</f>
        <v>0</v>
      </c>
      <c r="ET208" t="str">
        <f ca="1">SUBSTITUTE(ET207,'Formula Name Creation'!$V108,'HB11 Model'!$B108)</f>
        <v>0</v>
      </c>
      <c r="EU208">
        <v>106</v>
      </c>
    </row>
    <row r="209" spans="1:151" x14ac:dyDescent="0.25">
      <c r="A209" t="str">
        <f ca="1">SUBSTITUTE(A208,'Formula Name Creation'!$V107,'HB11 Model'!$B107)</f>
        <v>Parameter</v>
      </c>
      <c r="B209" t="str">
        <f ca="1">SUBSTITUTE(B208,'Formula Name Creation'!$V107,'HB11 Model'!$B107)</f>
        <v>Parameter</v>
      </c>
      <c r="C209" t="str">
        <f ca="1">SUBSTITUTE(C208,'Formula Name Creation'!$V107,'HB11 Model'!$B107)</f>
        <v>=(1400*C22*1000)/10^6</v>
      </c>
      <c r="D209" t="str">
        <f ca="1">SUBSTITUTE(D208,'Formula Name Creation'!$V107,'HB11 Model'!$B107)</f>
        <v>Parameter</v>
      </c>
      <c r="E209" t="str">
        <f ca="1">SUBSTITUTE(E208,'Formula Name Creation'!$V107,'HB11 Model'!$B107)</f>
        <v>=C3*C4</v>
      </c>
      <c r="F209" t="str">
        <f ca="1">SUBSTITUTE(F208,'Formula Name Creation'!$V107,'HB11 Model'!$B107)</f>
        <v>=C7/(C6)</v>
      </c>
      <c r="G209" t="str">
        <f ca="1">SUBSTITUTE(G208,'Formula Name Creation'!$V107,'HB11 Model'!$B107)</f>
        <v>=IF(C36=0,C7*C10,C7*C10*C13)</v>
      </c>
      <c r="H209" t="str">
        <f ca="1">SUBSTITUTE(H208,'Formula Name Creation'!$V107,'HB11 Model'!$B107)</f>
        <v>Parameter</v>
      </c>
      <c r="I209" t="str">
        <f ca="1">SUBSTITUTE(I208,'Formula Name Creation'!$V107,'HB11 Model'!$B107)</f>
        <v>Parameter</v>
      </c>
      <c r="J209" t="str">
        <f ca="1">SUBSTITUTE(J208,'Formula Name Creation'!$V107,'HB11 Model'!$B107)</f>
        <v>Parameter</v>
      </c>
      <c r="K209" t="str">
        <f ca="1">SUBSTITUTE(K208,'Formula Name Creation'!$V107,'HB11 Model'!$B107)</f>
        <v>Parameter</v>
      </c>
      <c r="L209" t="str">
        <f ca="1">SUBSTITUTE(L208,'Formula Name Creation'!$V107,'HB11 Model'!$B107)</f>
        <v>Parameter</v>
      </c>
      <c r="M209" t="str">
        <f ca="1">SUBSTITUTE(M208,'Formula Name Creation'!$V107,'HB11 Model'!$B107)</f>
        <v>=C16/C8</v>
      </c>
      <c r="N209" t="str">
        <f ca="1">SUBSTITUTE(N208,'Formula Name Creation'!$V107,'HB11 Model'!$B107)</f>
        <v>=C9*C17</v>
      </c>
      <c r="O209" t="str">
        <f ca="1">SUBSTITUTE(O208,'Formula Name Creation'!$V107,'HB11 Model'!$B107)</f>
        <v>Parameter</v>
      </c>
      <c r="P209" t="str">
        <f ca="1">SUBSTITUTE(P208,'Formula Name Creation'!$V107,'HB11 Model'!$B107)</f>
        <v>Parameter</v>
      </c>
      <c r="Q209" t="str">
        <f ca="1">SUBSTITUTE(Q208,'Formula Name Creation'!$V107,'HB11 Model'!$B107)</f>
        <v>Parameter</v>
      </c>
      <c r="R209" t="str">
        <f ca="1">SUBSTITUTE(R208,'Formula Name Creation'!$V107,'HB11 Model'!$B107)</f>
        <v>=C8+C84+C100</v>
      </c>
      <c r="S209" t="str">
        <f ca="1">SUBSTITUTE(S208,'Formula Name Creation'!$V107,'HB11 Model'!$B107)</f>
        <v>=C20*C19</v>
      </c>
      <c r="T209" t="str">
        <f ca="1">SUBSTITUTE(T208,'Formula Name Creation'!$V107,'HB11 Model'!$B107)</f>
        <v>=C16-C20</v>
      </c>
      <c r="U209" t="str">
        <f ca="1">SUBSTITUTE(U208,'Formula Name Creation'!$V107,'HB11 Model'!$B107)</f>
        <v>=365*24*C14</v>
      </c>
      <c r="V209" t="str">
        <f ca="1">SUBSTITUTE(V208,'Formula Name Creation'!$V107,'HB11 Model'!$B107)</f>
        <v>=C22*C23</v>
      </c>
      <c r="W209" t="str">
        <f ca="1">SUBSTITUTE(W208,'Formula Name Creation'!$V107,'HB11 Model'!$B107)</f>
        <v>=C26/(1-C27)</v>
      </c>
      <c r="X209" t="str">
        <f ca="1">SUBSTITUTE(X208,'Formula Name Creation'!$V107,'HB11 Model'!$B107)</f>
        <v>=C4*C14*365*24*3600</v>
      </c>
      <c r="Y209" t="str">
        <f ca="1">SUBSTITUTE(Y208,'Formula Name Creation'!$V107,'HB11 Model'!$B107)</f>
        <v>Parameter</v>
      </c>
      <c r="Z209" t="str">
        <f ca="1">SUBSTITUTE(Z208,'Formula Name Creation'!$V107,'HB11 Model'!$B107)</f>
        <v>=C29+C37+C40+C48</v>
      </c>
      <c r="AA209" t="str">
        <f ca="1">SUBSTITUTE(AA208,'Formula Name Creation'!$V107,'HB11 Model'!$B107)</f>
        <v>=C30*(C33*C34)/(1000)+C35</v>
      </c>
      <c r="AB209" t="str">
        <f ca="1">SUBSTITUTE(AB208,'Formula Name Creation'!$V107,'HB11 Model'!$B107)</f>
        <v>Parameter</v>
      </c>
      <c r="AC209" t="str">
        <f ca="1">SUBSTITUTE(AC208,'Formula Name Creation'!$V107,'HB11 Model'!$B107)</f>
        <v>Parameter</v>
      </c>
      <c r="AD209" t="str">
        <f ca="1">SUBSTITUTE(AD208,'Formula Name Creation'!$V107,'HB11 Model'!$B107)</f>
        <v>Parameter</v>
      </c>
      <c r="AE209" t="str">
        <f ca="1">SUBSTITUTE(AE208,'Formula Name Creation'!$V107,'HB11 Model'!$B107)</f>
        <v>Parameter</v>
      </c>
      <c r="AF209" t="str">
        <f ca="1">SUBSTITUTE(AF208,'Formula Name Creation'!$V107,'HB11 Model'!$B107)</f>
        <v>Parameter</v>
      </c>
      <c r="AG209" t="str">
        <f ca="1">SUBSTITUTE(AG208,'Formula Name Creation'!$V107,'HB11 Model'!$B107)</f>
        <v>Parameter</v>
      </c>
      <c r="AH209" t="str">
        <f ca="1">SUBSTITUTE(AH208,'Formula Name Creation'!$V107,'HB11 Model'!$B107)</f>
        <v>Parameter</v>
      </c>
      <c r="AI209" t="str">
        <f ca="1">SUBSTITUTE(AI208,'Formula Name Creation'!$V107,'HB11 Model'!$B107)</f>
        <v>=C36*(C38)</v>
      </c>
      <c r="AJ209" t="str">
        <f ca="1">SUBSTITUTE(AJ208,'Formula Name Creation'!$V107,'HB11 Model'!$B107)</f>
        <v>Parameter</v>
      </c>
      <c r="AK209" t="str">
        <f ca="1">SUBSTITUTE(AK208,'Formula Name Creation'!$V107,'HB11 Model'!$B107)</f>
        <v>Parameter</v>
      </c>
      <c r="AL209" t="str">
        <f ca="1">SUBSTITUTE(AL208,'Formula Name Creation'!$V107,'HB11 Model'!$B107)</f>
        <v>=C39*(C41+C42)</v>
      </c>
      <c r="AM209" t="str">
        <f ca="1">SUBSTITUTE(AM208,'Formula Name Creation'!$V107,'HB11 Model'!$B107)</f>
        <v>=0.04+(C31*C32)/(1000)</v>
      </c>
      <c r="AN209" t="str">
        <f ca="1">SUBSTITUTE(AN208,'Formula Name Creation'!$V107,'HB11 Model'!$B107)</f>
        <v>Parameter</v>
      </c>
      <c r="AO209" t="str">
        <f ca="1">SUBSTITUTE(AO208,'Formula Name Creation'!$V107,'HB11 Model'!$B107)</f>
        <v>Parameter</v>
      </c>
      <c r="AP209" t="str">
        <f ca="1">SUBSTITUTE(AP208,'Formula Name Creation'!$V107,'HB11 Model'!$B107)</f>
        <v>Parameter</v>
      </c>
      <c r="AQ209" t="str">
        <f ca="1">SUBSTITUTE(AQ208,'Formula Name Creation'!$V107,'HB11 Model'!$B107)</f>
        <v>Parameter</v>
      </c>
      <c r="AR209" t="e">
        <f ca="1">SUBSTITUTE(AR208,'Formula Name Creation'!$V107,'HB11 Model'!$B107)</f>
        <v>#N/A</v>
      </c>
      <c r="AS209" t="str">
        <f ca="1">SUBSTITUTE(AS208,'Formula Name Creation'!$V107,'HB11 Model'!$B107)</f>
        <v>=C45+C25*(C28)</v>
      </c>
      <c r="AT209" t="str">
        <f ca="1">SUBSTITUTE(AT208,'Formula Name Creation'!$V107,'HB11 Model'!$B107)</f>
        <v>Parameter</v>
      </c>
      <c r="AU209" t="str">
        <f ca="1">SUBSTITUTE(AU208,'Formula Name Creation'!$V107,'HB11 Model'!$B107)</f>
        <v>Parameter</v>
      </c>
      <c r="AV209" t="str">
        <f ca="1">SUBSTITUTE(AV208,'Formula Name Creation'!$V107,'HB11 Model'!$B107)</f>
        <v>Parameter</v>
      </c>
      <c r="AW209" t="str">
        <f ca="1">SUBSTITUTE(AW208,'Formula Name Creation'!$V107,'HB11 Model'!$B107)</f>
        <v>Parameter</v>
      </c>
      <c r="AX209" t="str">
        <f ca="1">SUBSTITUTE(AX208,'Formula Name Creation'!$V107,'HB11 Model'!$B107)</f>
        <v>Parameter</v>
      </c>
      <c r="AY209" t="str">
        <f ca="1">SUBSTITUTE(AY208,'Formula Name Creation'!$V107,'HB11 Model'!$B107)</f>
        <v>Parameter</v>
      </c>
      <c r="AZ209" t="str">
        <f ca="1">SUBSTITUTE(AZ208,'Formula Name Creation'!$V107,'HB11 Model'!$B107)</f>
        <v>Parameter</v>
      </c>
      <c r="BA209" t="str">
        <f ca="1">SUBSTITUTE(BA208,'Formula Name Creation'!$V107,'HB11 Model'!$B107)</f>
        <v>=(C54+C53)/10^6</v>
      </c>
      <c r="BB209" t="str">
        <f ca="1">SUBSTITUTE(BB208,'Formula Name Creation'!$V107,'HB11 Model'!$B107)</f>
        <v>=C4*((C14*24)*3600)*C51</v>
      </c>
      <c r="BC209" t="str">
        <f ca="1">SUBSTITUTE(BC208,'Formula Name Creation'!$V107,'HB11 Model'!$B107)</f>
        <v>Parameter</v>
      </c>
      <c r="BD209" t="str">
        <f ca="1">SUBSTITUTE(BD208,'Formula Name Creation'!$V107,'HB11 Model'!$B107)</f>
        <v>Parameter</v>
      </c>
      <c r="BE209" t="str">
        <f ca="1">SUBSTITUTE(BE208,'Formula Name Creation'!$V107,'HB11 Model'!$B107)</f>
        <v>Parameter</v>
      </c>
      <c r="BF209" t="str">
        <f ca="1">SUBSTITUTE(BF208,'Formula Name Creation'!$V107,'HB11 Model'!$B107)</f>
        <v>Parameter</v>
      </c>
      <c r="BG209" t="str">
        <f ca="1">SUBSTITUTE(BG208,'Formula Name Creation'!$V107,'HB11 Model'!$B107)</f>
        <v>=ROUNDDOWN(C60/C64,0)*C58+C57*C3*C4*ROUNDDOWN(C60/C66,0)+C59+C87*10^6*ROUNDDOWN(C60/C65,0)+C63*C60</v>
      </c>
      <c r="BH209" t="str">
        <f ca="1">SUBSTITUTE(BH208,'Formula Name Creation'!$V107,'HB11 Model'!$B107)</f>
        <v>Parameter</v>
      </c>
      <c r="BI209" t="str">
        <f ca="1">SUBSTITUTE(BI208,'Formula Name Creation'!$V107,'HB11 Model'!$B107)</f>
        <v>=C62*1000*C24</v>
      </c>
      <c r="BJ209" t="str">
        <f ca="1">SUBSTITUTE(BJ208,'Formula Name Creation'!$V107,'HB11 Model'!$B107)</f>
        <v>Parameter</v>
      </c>
      <c r="BK209" t="str">
        <f ca="1">SUBSTITUTE(BK208,'Formula Name Creation'!$V107,'HB11 Model'!$B107)</f>
        <v>Parameter</v>
      </c>
      <c r="BL209" t="str">
        <f ca="1">SUBSTITUTE(BL208,'Formula Name Creation'!$V107,'HB11 Model'!$B107)</f>
        <v>Parameter</v>
      </c>
      <c r="BM209" t="str">
        <f ca="1">SUBSTITUTE(BM208,'Formula Name Creation'!$V107,'HB11 Model'!$B107)</f>
        <v>Parameter</v>
      </c>
      <c r="BN209" t="str">
        <f ca="1">SUBSTITUTE(BN208,'Formula Name Creation'!$V107,'HB11 Model'!$B107)</f>
        <v>Parameter</v>
      </c>
      <c r="BO209" t="str">
        <f ca="1">SUBSTITUTE(BO208,'Formula Name Creation'!$V107,'HB11 Model'!$B107)</f>
        <v>Parameter</v>
      </c>
      <c r="BP209" t="str">
        <f ca="1">SUBSTITUTE(BP208,'Formula Name Creation'!$V107,'HB11 Model'!$B107)</f>
        <v>Parameter</v>
      </c>
      <c r="BQ209" t="str">
        <f ca="1">SUBSTITUTE(BQ208,'Formula Name Creation'!$V107,'HB11 Model'!$B107)</f>
        <v>Parameter</v>
      </c>
      <c r="BR209" t="str">
        <f ca="1">SUBSTITUTE(BR208,'Formula Name Creation'!$V107,'HB11 Model'!$B107)</f>
        <v>Parameter</v>
      </c>
      <c r="BS209" t="str">
        <f ca="1">SUBSTITUTE(BS208,'Formula Name Creation'!$V107,'HB11 Model'!$B107)</f>
        <v>Parameter</v>
      </c>
      <c r="BT209" t="str">
        <f ca="1">SUBSTITUTE(BT208,'Formula Name Creation'!$V107,'HB11 Model'!$B107)</f>
        <v>Parameter</v>
      </c>
      <c r="BU209" t="str">
        <f ca="1">SUBSTITUTE(BU208,'Formula Name Creation'!$V107,'HB11 Model'!$B107)</f>
        <v>=(C67+C68+C69+C70+C71+C72+C74+C73)</v>
      </c>
      <c r="BV209" t="str">
        <f ca="1">SUBSTITUTE(BV208,'Formula Name Creation'!$V107,'HB11 Model'!$B107)</f>
        <v>Parameter</v>
      </c>
      <c r="BW209" t="str">
        <f ca="1">SUBSTITUTE(BW208,'Formula Name Creation'!$V107,'HB11 Model'!$B107)</f>
        <v>Parameter</v>
      </c>
      <c r="BX209" t="str">
        <f ca="1">SUBSTITUTE(BX208,'Formula Name Creation'!$V107,'HB11 Model'!$B107)</f>
        <v>=C77+C75</v>
      </c>
      <c r="BY209" t="str">
        <f ca="1">SUBSTITUTE(BY208,'Formula Name Creation'!$V107,'HB11 Model'!$B107)</f>
        <v>Parameter</v>
      </c>
      <c r="BZ209" t="str">
        <f ca="1">SUBSTITUTE(BZ208,'Formula Name Creation'!$V107,'HB11 Model'!$B107)</f>
        <v>=C79*C75</v>
      </c>
      <c r="CA209" t="str">
        <f ca="1">SUBSTITUTE(CA208,'Formula Name Creation'!$V107,'HB11 Model'!$B107)</f>
        <v>Parameter</v>
      </c>
      <c r="CB209" t="str">
        <f ca="1">SUBSTITUTE(CB208,'Formula Name Creation'!$V107,'HB11 Model'!$B107)</f>
        <v>Parameter</v>
      </c>
      <c r="CC209" t="str">
        <f ca="1">SUBSTITUTE(CC208,'Formula Name Creation'!$V107,'HB11 Model'!$B107)</f>
        <v>Parameter</v>
      </c>
      <c r="CD209" t="str">
        <f ca="1">SUBSTITUTE(CD208,'Formula Name Creation'!$V107,'HB11 Model'!$B107)</f>
        <v>=32*(C9/2605)</v>
      </c>
      <c r="CE209" t="str">
        <f ca="1">SUBSTITUTE(CE208,'Formula Name Creation'!$V107,'HB11 Model'!$B107)</f>
        <v>Parameter</v>
      </c>
      <c r="CF209" t="str">
        <f ca="1">SUBSTITUTE(CF208,'Formula Name Creation'!$V107,'HB11 Model'!$B107)</f>
        <v>Parameter</v>
      </c>
      <c r="CG209" t="str">
        <f ca="1">SUBSTITUTE(CG208,'Formula Name Creation'!$V107,'HB11 Model'!$B107)</f>
        <v>=(C85*C86*C83)/10^6</v>
      </c>
      <c r="CH209" t="str">
        <f ca="1">SUBSTITUTE(CH208,'Formula Name Creation'!$V107,'HB11 Model'!$B107)</f>
        <v>=C9*10^6/C81/C82</v>
      </c>
      <c r="CI209" t="str">
        <f ca="1">SUBSTITUTE(CI208,'Formula Name Creation'!$V107,'HB11 Model'!$B107)</f>
        <v>Parameter</v>
      </c>
      <c r="CJ209" t="str">
        <f ca="1">SUBSTITUTE(CJ208,'Formula Name Creation'!$V107,'HB11 Model'!$B107)</f>
        <v>Parameter</v>
      </c>
      <c r="CK209" t="str">
        <f ca="1">SUBSTITUTE(CK208,'Formula Name Creation'!$V107,'HB11 Model'!$B107)</f>
        <v>Parameter</v>
      </c>
      <c r="CL209" t="str">
        <f ca="1">SUBSTITUTE(CL208,'Formula Name Creation'!$V107,'HB11 Model'!$B107)</f>
        <v>Parameter</v>
      </c>
      <c r="CM209" t="str">
        <f ca="1">SUBSTITUTE(CM208,'Formula Name Creation'!$V107,'HB11 Model'!$B107)</f>
        <v>=C91*C92</v>
      </c>
      <c r="CN209" t="str">
        <f ca="1">SUBSTITUTE(CN208,'Formula Name Creation'!$V107,'HB11 Model'!$B107)</f>
        <v>=C93*7.6*7*52.18</v>
      </c>
      <c r="CO209" t="str">
        <f ca="1">SUBSTITUTE(CO208,'Formula Name Creation'!$V107,'HB11 Model'!$B107)</f>
        <v>Parameter</v>
      </c>
      <c r="CP209" t="str">
        <f ca="1">SUBSTITUTE(CP208,'Formula Name Creation'!$V107,'HB11 Model'!$B107)</f>
        <v>Parameter</v>
      </c>
      <c r="CQ209" t="str">
        <f ca="1">SUBSTITUTE(CQ208,'Formula Name Creation'!$V107,'HB11 Model'!$B107)</f>
        <v>Parameter</v>
      </c>
      <c r="CR209" t="str">
        <f ca="1">SUBSTITUTE(CR208,'Formula Name Creation'!$V107,'HB11 Model'!$B107)</f>
        <v>Parameter</v>
      </c>
      <c r="CS209" t="str">
        <f ca="1">SUBSTITUTE(CS208,'Formula Name Creation'!$V107,'HB11 Model'!$B107)</f>
        <v>Parameter</v>
      </c>
      <c r="CT209" t="str">
        <f ca="1">SUBSTITUTE(CT208,'Formula Name Creation'!$V107,'HB11 Model'!$B107)</f>
        <v>Parameter</v>
      </c>
      <c r="CU209" t="str">
        <f ca="1">SUBSTITUTE(CU208,'Formula Name Creation'!$V107,'HB11 Model'!$B107)</f>
        <v>=PI()*C97*(C96^2-(C96-C98)^2)*C99</v>
      </c>
      <c r="CV209" t="str">
        <f ca="1">SUBSTITUTE(CV208,'Formula Name Creation'!$V107,'HB11 Model'!$B107)</f>
        <v>Parameter</v>
      </c>
      <c r="CW209" t="str">
        <f ca="1">SUBSTITUTE(CW208,'Formula Name Creation'!$V107,'HB11 Model'!$B107)</f>
        <v>=(90.69*C101 + C95 + 13.04*C102*112.32)/10^6</v>
      </c>
      <c r="CX209" t="str">
        <f ca="1">SUBSTITUTE(CX208,'Formula Name Creation'!$V107,'HB11 Model'!$B107)</f>
        <v>0</v>
      </c>
      <c r="CY209" t="str">
        <f ca="1">SUBSTITUTE(CY208,'Formula Name Creation'!$V107,'HB11 Model'!$B107)</f>
        <v>0</v>
      </c>
      <c r="CZ209" t="str">
        <f ca="1">SUBSTITUTE(CZ208,'Formula Name Creation'!$V107,'HB11 Model'!$B107)</f>
        <v>0</v>
      </c>
      <c r="DA209" t="str">
        <f ca="1">SUBSTITUTE(DA208,'Formula Name Creation'!$V107,'HB11 Model'!$B107)</f>
        <v>0</v>
      </c>
      <c r="DB209" t="str">
        <f ca="1">SUBSTITUTE(DB208,'Formula Name Creation'!$V107,'HB11 Model'!$B107)</f>
        <v>0</v>
      </c>
      <c r="DC209" t="str">
        <f ca="1">SUBSTITUTE(DC208,'Formula Name Creation'!$V107,'HB11 Model'!$B107)</f>
        <v>0</v>
      </c>
      <c r="DD209" t="str">
        <f ca="1">SUBSTITUTE(DD208,'Formula Name Creation'!$V107,'HB11 Model'!$B107)</f>
        <v>0</v>
      </c>
      <c r="DE209" t="str">
        <f ca="1">SUBSTITUTE(DE208,'Formula Name Creation'!$V107,'HB11 Model'!$B107)</f>
        <v>0</v>
      </c>
      <c r="DF209" t="str">
        <f ca="1">SUBSTITUTE(DF208,'Formula Name Creation'!$V107,'HB11 Model'!$B107)</f>
        <v>0</v>
      </c>
      <c r="DG209" t="str">
        <f ca="1">SUBSTITUTE(DG208,'Formula Name Creation'!$V107,'HB11 Model'!$B107)</f>
        <v>0</v>
      </c>
      <c r="DH209" t="str">
        <f ca="1">SUBSTITUTE(DH208,'Formula Name Creation'!$V107,'HB11 Model'!$B107)</f>
        <v>0</v>
      </c>
      <c r="DI209" t="str">
        <f ca="1">SUBSTITUTE(DI208,'Formula Name Creation'!$V107,'HB11 Model'!$B107)</f>
        <v>0</v>
      </c>
      <c r="DJ209" t="str">
        <f ca="1">SUBSTITUTE(DJ208,'Formula Name Creation'!$V107,'HB11 Model'!$B107)</f>
        <v>0</v>
      </c>
      <c r="DK209" t="str">
        <f ca="1">SUBSTITUTE(DK208,'Formula Name Creation'!$V107,'HB11 Model'!$B107)</f>
        <v>0</v>
      </c>
      <c r="DL209" t="str">
        <f ca="1">SUBSTITUTE(DL208,'Formula Name Creation'!$V107,'HB11 Model'!$B107)</f>
        <v>0</v>
      </c>
      <c r="DM209" t="str">
        <f ca="1">SUBSTITUTE(DM208,'Formula Name Creation'!$V107,'HB11 Model'!$B107)</f>
        <v>0</v>
      </c>
      <c r="DN209" t="str">
        <f ca="1">SUBSTITUTE(DN208,'Formula Name Creation'!$V107,'HB11 Model'!$B107)</f>
        <v>0</v>
      </c>
      <c r="DO209" t="str">
        <f ca="1">SUBSTITUTE(DO208,'Formula Name Creation'!$V107,'HB11 Model'!$B107)</f>
        <v>0</v>
      </c>
      <c r="DP209" t="str">
        <f ca="1">SUBSTITUTE(DP208,'Formula Name Creation'!$V107,'HB11 Model'!$B107)</f>
        <v>0</v>
      </c>
      <c r="DQ209" t="str">
        <f ca="1">SUBSTITUTE(DQ208,'Formula Name Creation'!$V107,'HB11 Model'!$B107)</f>
        <v>0</v>
      </c>
      <c r="DR209" t="str">
        <f ca="1">SUBSTITUTE(DR208,'Formula Name Creation'!$V107,'HB11 Model'!$B107)</f>
        <v>0</v>
      </c>
      <c r="DS209" t="str">
        <f ca="1">SUBSTITUTE(DS208,'Formula Name Creation'!$V107,'HB11 Model'!$B107)</f>
        <v>0</v>
      </c>
      <c r="DT209" t="str">
        <f ca="1">SUBSTITUTE(DT208,'Formula Name Creation'!$V107,'HB11 Model'!$B107)</f>
        <v>0</v>
      </c>
      <c r="DU209" t="str">
        <f ca="1">SUBSTITUTE(DU208,'Formula Name Creation'!$V107,'HB11 Model'!$B107)</f>
        <v>0</v>
      </c>
      <c r="DV209" t="str">
        <f ca="1">SUBSTITUTE(DV208,'Formula Name Creation'!$V107,'HB11 Model'!$B107)</f>
        <v>0</v>
      </c>
      <c r="DW209" t="str">
        <f ca="1">SUBSTITUTE(DW208,'Formula Name Creation'!$V107,'HB11 Model'!$B107)</f>
        <v>0</v>
      </c>
      <c r="DX209" t="str">
        <f ca="1">SUBSTITUTE(DX208,'Formula Name Creation'!$V107,'HB11 Model'!$B107)</f>
        <v>0</v>
      </c>
      <c r="DY209" t="str">
        <f ca="1">SUBSTITUTE(DY208,'Formula Name Creation'!$V107,'HB11 Model'!$B107)</f>
        <v>0</v>
      </c>
      <c r="DZ209" t="str">
        <f ca="1">SUBSTITUTE(DZ208,'Formula Name Creation'!$V107,'HB11 Model'!$B107)</f>
        <v>0</v>
      </c>
      <c r="EA209" t="str">
        <f ca="1">SUBSTITUTE(EA208,'Formula Name Creation'!$V107,'HB11 Model'!$B107)</f>
        <v>0</v>
      </c>
      <c r="EB209" t="str">
        <f ca="1">SUBSTITUTE(EB208,'Formula Name Creation'!$V107,'HB11 Model'!$B107)</f>
        <v>0</v>
      </c>
      <c r="EC209" t="str">
        <f ca="1">SUBSTITUTE(EC208,'Formula Name Creation'!$V107,'HB11 Model'!$B107)</f>
        <v>0</v>
      </c>
      <c r="ED209" t="str">
        <f ca="1">SUBSTITUTE(ED208,'Formula Name Creation'!$V107,'HB11 Model'!$B107)</f>
        <v>0</v>
      </c>
      <c r="EE209" t="str">
        <f ca="1">SUBSTITUTE(EE208,'Formula Name Creation'!$V107,'HB11 Model'!$B107)</f>
        <v>0</v>
      </c>
      <c r="EF209" t="str">
        <f ca="1">SUBSTITUTE(EF208,'Formula Name Creation'!$V107,'HB11 Model'!$B107)</f>
        <v>0</v>
      </c>
      <c r="EG209" t="str">
        <f ca="1">SUBSTITUTE(EG208,'Formula Name Creation'!$V107,'HB11 Model'!$B107)</f>
        <v>0</v>
      </c>
      <c r="EH209" t="str">
        <f ca="1">SUBSTITUTE(EH208,'Formula Name Creation'!$V107,'HB11 Model'!$B107)</f>
        <v>0</v>
      </c>
      <c r="EI209" t="str">
        <f ca="1">SUBSTITUTE(EI208,'Formula Name Creation'!$V107,'HB11 Model'!$B107)</f>
        <v>0</v>
      </c>
      <c r="EJ209" t="str">
        <f ca="1">SUBSTITUTE(EJ208,'Formula Name Creation'!$V107,'HB11 Model'!$B107)</f>
        <v>0</v>
      </c>
      <c r="EK209" t="str">
        <f ca="1">SUBSTITUTE(EK208,'Formula Name Creation'!$V107,'HB11 Model'!$B107)</f>
        <v>0</v>
      </c>
      <c r="EL209" t="str">
        <f ca="1">SUBSTITUTE(EL208,'Formula Name Creation'!$V107,'HB11 Model'!$B107)</f>
        <v>0</v>
      </c>
      <c r="EM209" t="str">
        <f ca="1">SUBSTITUTE(EM208,'Formula Name Creation'!$V107,'HB11 Model'!$B107)</f>
        <v>0</v>
      </c>
      <c r="EN209" t="str">
        <f ca="1">SUBSTITUTE(EN208,'Formula Name Creation'!$V107,'HB11 Model'!$B107)</f>
        <v>0</v>
      </c>
      <c r="EO209" t="str">
        <f ca="1">SUBSTITUTE(EO208,'Formula Name Creation'!$V107,'HB11 Model'!$B107)</f>
        <v>0</v>
      </c>
      <c r="EP209" t="str">
        <f ca="1">SUBSTITUTE(EP208,'Formula Name Creation'!$V107,'HB11 Model'!$B107)</f>
        <v>0</v>
      </c>
      <c r="EQ209" t="str">
        <f ca="1">SUBSTITUTE(EQ208,'Formula Name Creation'!$V107,'HB11 Model'!$B107)</f>
        <v>0</v>
      </c>
      <c r="ER209" t="str">
        <f ca="1">SUBSTITUTE(ER208,'Formula Name Creation'!$V107,'HB11 Model'!$B107)</f>
        <v>0</v>
      </c>
      <c r="ES209" t="str">
        <f ca="1">SUBSTITUTE(ES208,'Formula Name Creation'!$V107,'HB11 Model'!$B107)</f>
        <v>0</v>
      </c>
      <c r="ET209" t="str">
        <f ca="1">SUBSTITUTE(ET208,'Formula Name Creation'!$V107,'HB11 Model'!$B107)</f>
        <v>0</v>
      </c>
      <c r="EU209">
        <v>105</v>
      </c>
    </row>
    <row r="210" spans="1:151" x14ac:dyDescent="0.25">
      <c r="A210" t="str">
        <f ca="1">SUBSTITUTE(A209,'Formula Name Creation'!$V106,'HB11 Model'!$B106)</f>
        <v>Parameter</v>
      </c>
      <c r="B210" t="str">
        <f ca="1">SUBSTITUTE(B209,'Formula Name Creation'!$V106,'HB11 Model'!$B106)</f>
        <v>Parameter</v>
      </c>
      <c r="C210" t="str">
        <f ca="1">SUBSTITUTE(C209,'Formula Name Creation'!$V106,'HB11 Model'!$B106)</f>
        <v>=(1400*C22*1000)/10^6</v>
      </c>
      <c r="D210" t="str">
        <f ca="1">SUBSTITUTE(D209,'Formula Name Creation'!$V106,'HB11 Model'!$B106)</f>
        <v>Parameter</v>
      </c>
      <c r="E210" t="str">
        <f ca="1">SUBSTITUTE(E209,'Formula Name Creation'!$V106,'HB11 Model'!$B106)</f>
        <v>=C3*C4</v>
      </c>
      <c r="F210" t="str">
        <f ca="1">SUBSTITUTE(F209,'Formula Name Creation'!$V106,'HB11 Model'!$B106)</f>
        <v>=C7/(C6)</v>
      </c>
      <c r="G210" t="str">
        <f ca="1">SUBSTITUTE(G209,'Formula Name Creation'!$V106,'HB11 Model'!$B106)</f>
        <v>=IF(C36=0,C7*C10,C7*C10*C13)</v>
      </c>
      <c r="H210" t="str">
        <f ca="1">SUBSTITUTE(H209,'Formula Name Creation'!$V106,'HB11 Model'!$B106)</f>
        <v>Parameter</v>
      </c>
      <c r="I210" t="str">
        <f ca="1">SUBSTITUTE(I209,'Formula Name Creation'!$V106,'HB11 Model'!$B106)</f>
        <v>Parameter</v>
      </c>
      <c r="J210" t="str">
        <f ca="1">SUBSTITUTE(J209,'Formula Name Creation'!$V106,'HB11 Model'!$B106)</f>
        <v>Parameter</v>
      </c>
      <c r="K210" t="str">
        <f ca="1">SUBSTITUTE(K209,'Formula Name Creation'!$V106,'HB11 Model'!$B106)</f>
        <v>Parameter</v>
      </c>
      <c r="L210" t="str">
        <f ca="1">SUBSTITUTE(L209,'Formula Name Creation'!$V106,'HB11 Model'!$B106)</f>
        <v>Parameter</v>
      </c>
      <c r="M210" t="str">
        <f ca="1">SUBSTITUTE(M209,'Formula Name Creation'!$V106,'HB11 Model'!$B106)</f>
        <v>=C16/C8</v>
      </c>
      <c r="N210" t="str">
        <f ca="1">SUBSTITUTE(N209,'Formula Name Creation'!$V106,'HB11 Model'!$B106)</f>
        <v>=C9*C17</v>
      </c>
      <c r="O210" t="str">
        <f ca="1">SUBSTITUTE(O209,'Formula Name Creation'!$V106,'HB11 Model'!$B106)</f>
        <v>Parameter</v>
      </c>
      <c r="P210" t="str">
        <f ca="1">SUBSTITUTE(P209,'Formula Name Creation'!$V106,'HB11 Model'!$B106)</f>
        <v>Parameter</v>
      </c>
      <c r="Q210" t="str">
        <f ca="1">SUBSTITUTE(Q209,'Formula Name Creation'!$V106,'HB11 Model'!$B106)</f>
        <v>Parameter</v>
      </c>
      <c r="R210" t="str">
        <f ca="1">SUBSTITUTE(R209,'Formula Name Creation'!$V106,'HB11 Model'!$B106)</f>
        <v>=C8+C84+C100</v>
      </c>
      <c r="S210" t="str">
        <f ca="1">SUBSTITUTE(S209,'Formula Name Creation'!$V106,'HB11 Model'!$B106)</f>
        <v>=C20*C19</v>
      </c>
      <c r="T210" t="str">
        <f ca="1">SUBSTITUTE(T209,'Formula Name Creation'!$V106,'HB11 Model'!$B106)</f>
        <v>=C16-C20</v>
      </c>
      <c r="U210" t="str">
        <f ca="1">SUBSTITUTE(U209,'Formula Name Creation'!$V106,'HB11 Model'!$B106)</f>
        <v>=365*24*C14</v>
      </c>
      <c r="V210" t="str">
        <f ca="1">SUBSTITUTE(V209,'Formula Name Creation'!$V106,'HB11 Model'!$B106)</f>
        <v>=C22*C23</v>
      </c>
      <c r="W210" t="str">
        <f ca="1">SUBSTITUTE(W209,'Formula Name Creation'!$V106,'HB11 Model'!$B106)</f>
        <v>=C26/(1-C27)</v>
      </c>
      <c r="X210" t="str">
        <f ca="1">SUBSTITUTE(X209,'Formula Name Creation'!$V106,'HB11 Model'!$B106)</f>
        <v>=C4*C14*365*24*3600</v>
      </c>
      <c r="Y210" t="str">
        <f ca="1">SUBSTITUTE(Y209,'Formula Name Creation'!$V106,'HB11 Model'!$B106)</f>
        <v>Parameter</v>
      </c>
      <c r="Z210" t="str">
        <f ca="1">SUBSTITUTE(Z209,'Formula Name Creation'!$V106,'HB11 Model'!$B106)</f>
        <v>=C29+C37+C40+C48</v>
      </c>
      <c r="AA210" t="str">
        <f ca="1">SUBSTITUTE(AA209,'Formula Name Creation'!$V106,'HB11 Model'!$B106)</f>
        <v>=C30*(C33*C34)/(1000)+C35</v>
      </c>
      <c r="AB210" t="str">
        <f ca="1">SUBSTITUTE(AB209,'Formula Name Creation'!$V106,'HB11 Model'!$B106)</f>
        <v>Parameter</v>
      </c>
      <c r="AC210" t="str">
        <f ca="1">SUBSTITUTE(AC209,'Formula Name Creation'!$V106,'HB11 Model'!$B106)</f>
        <v>Parameter</v>
      </c>
      <c r="AD210" t="str">
        <f ca="1">SUBSTITUTE(AD209,'Formula Name Creation'!$V106,'HB11 Model'!$B106)</f>
        <v>Parameter</v>
      </c>
      <c r="AE210" t="str">
        <f ca="1">SUBSTITUTE(AE209,'Formula Name Creation'!$V106,'HB11 Model'!$B106)</f>
        <v>Parameter</v>
      </c>
      <c r="AF210" t="str">
        <f ca="1">SUBSTITUTE(AF209,'Formula Name Creation'!$V106,'HB11 Model'!$B106)</f>
        <v>Parameter</v>
      </c>
      <c r="AG210" t="str">
        <f ca="1">SUBSTITUTE(AG209,'Formula Name Creation'!$V106,'HB11 Model'!$B106)</f>
        <v>Parameter</v>
      </c>
      <c r="AH210" t="str">
        <f ca="1">SUBSTITUTE(AH209,'Formula Name Creation'!$V106,'HB11 Model'!$B106)</f>
        <v>Parameter</v>
      </c>
      <c r="AI210" t="str">
        <f ca="1">SUBSTITUTE(AI209,'Formula Name Creation'!$V106,'HB11 Model'!$B106)</f>
        <v>=C36*(C38)</v>
      </c>
      <c r="AJ210" t="str">
        <f ca="1">SUBSTITUTE(AJ209,'Formula Name Creation'!$V106,'HB11 Model'!$B106)</f>
        <v>Parameter</v>
      </c>
      <c r="AK210" t="str">
        <f ca="1">SUBSTITUTE(AK209,'Formula Name Creation'!$V106,'HB11 Model'!$B106)</f>
        <v>Parameter</v>
      </c>
      <c r="AL210" t="str">
        <f ca="1">SUBSTITUTE(AL209,'Formula Name Creation'!$V106,'HB11 Model'!$B106)</f>
        <v>=C39*(C41+C42)</v>
      </c>
      <c r="AM210" t="str">
        <f ca="1">SUBSTITUTE(AM209,'Formula Name Creation'!$V106,'HB11 Model'!$B106)</f>
        <v>=0.04+(C31*C32)/(1000)</v>
      </c>
      <c r="AN210" t="str">
        <f ca="1">SUBSTITUTE(AN209,'Formula Name Creation'!$V106,'HB11 Model'!$B106)</f>
        <v>Parameter</v>
      </c>
      <c r="AO210" t="str">
        <f ca="1">SUBSTITUTE(AO209,'Formula Name Creation'!$V106,'HB11 Model'!$B106)</f>
        <v>Parameter</v>
      </c>
      <c r="AP210" t="str">
        <f ca="1">SUBSTITUTE(AP209,'Formula Name Creation'!$V106,'HB11 Model'!$B106)</f>
        <v>Parameter</v>
      </c>
      <c r="AQ210" t="str">
        <f ca="1">SUBSTITUTE(AQ209,'Formula Name Creation'!$V106,'HB11 Model'!$B106)</f>
        <v>Parameter</v>
      </c>
      <c r="AR210" t="e">
        <f ca="1">SUBSTITUTE(AR209,'Formula Name Creation'!$V106,'HB11 Model'!$B106)</f>
        <v>#N/A</v>
      </c>
      <c r="AS210" t="str">
        <f ca="1">SUBSTITUTE(AS209,'Formula Name Creation'!$V106,'HB11 Model'!$B106)</f>
        <v>=C45+C25*(C28)</v>
      </c>
      <c r="AT210" t="str">
        <f ca="1">SUBSTITUTE(AT209,'Formula Name Creation'!$V106,'HB11 Model'!$B106)</f>
        <v>Parameter</v>
      </c>
      <c r="AU210" t="str">
        <f ca="1">SUBSTITUTE(AU209,'Formula Name Creation'!$V106,'HB11 Model'!$B106)</f>
        <v>Parameter</v>
      </c>
      <c r="AV210" t="str">
        <f ca="1">SUBSTITUTE(AV209,'Formula Name Creation'!$V106,'HB11 Model'!$B106)</f>
        <v>Parameter</v>
      </c>
      <c r="AW210" t="str">
        <f ca="1">SUBSTITUTE(AW209,'Formula Name Creation'!$V106,'HB11 Model'!$B106)</f>
        <v>Parameter</v>
      </c>
      <c r="AX210" t="str">
        <f ca="1">SUBSTITUTE(AX209,'Formula Name Creation'!$V106,'HB11 Model'!$B106)</f>
        <v>Parameter</v>
      </c>
      <c r="AY210" t="str">
        <f ca="1">SUBSTITUTE(AY209,'Formula Name Creation'!$V106,'HB11 Model'!$B106)</f>
        <v>Parameter</v>
      </c>
      <c r="AZ210" t="str">
        <f ca="1">SUBSTITUTE(AZ209,'Formula Name Creation'!$V106,'HB11 Model'!$B106)</f>
        <v>Parameter</v>
      </c>
      <c r="BA210" t="str">
        <f ca="1">SUBSTITUTE(BA209,'Formula Name Creation'!$V106,'HB11 Model'!$B106)</f>
        <v>=(C54+C53)/10^6</v>
      </c>
      <c r="BB210" t="str">
        <f ca="1">SUBSTITUTE(BB209,'Formula Name Creation'!$V106,'HB11 Model'!$B106)</f>
        <v>=C4*((C14*24)*3600)*C51</v>
      </c>
      <c r="BC210" t="str">
        <f ca="1">SUBSTITUTE(BC209,'Formula Name Creation'!$V106,'HB11 Model'!$B106)</f>
        <v>Parameter</v>
      </c>
      <c r="BD210" t="str">
        <f ca="1">SUBSTITUTE(BD209,'Formula Name Creation'!$V106,'HB11 Model'!$B106)</f>
        <v>Parameter</v>
      </c>
      <c r="BE210" t="str">
        <f ca="1">SUBSTITUTE(BE209,'Formula Name Creation'!$V106,'HB11 Model'!$B106)</f>
        <v>Parameter</v>
      </c>
      <c r="BF210" t="str">
        <f ca="1">SUBSTITUTE(BF209,'Formula Name Creation'!$V106,'HB11 Model'!$B106)</f>
        <v>Parameter</v>
      </c>
      <c r="BG210" t="str">
        <f ca="1">SUBSTITUTE(BG209,'Formula Name Creation'!$V106,'HB11 Model'!$B106)</f>
        <v>=ROUNDDOWN(C60/C64,0)*C58+C57*C3*C4*ROUNDDOWN(C60/C66,0)+C59+C87*10^6*ROUNDDOWN(C60/C65,0)+C63*C60</v>
      </c>
      <c r="BH210" t="str">
        <f ca="1">SUBSTITUTE(BH209,'Formula Name Creation'!$V106,'HB11 Model'!$B106)</f>
        <v>Parameter</v>
      </c>
      <c r="BI210" t="str">
        <f ca="1">SUBSTITUTE(BI209,'Formula Name Creation'!$V106,'HB11 Model'!$B106)</f>
        <v>=C62*1000*C24</v>
      </c>
      <c r="BJ210" t="str">
        <f ca="1">SUBSTITUTE(BJ209,'Formula Name Creation'!$V106,'HB11 Model'!$B106)</f>
        <v>Parameter</v>
      </c>
      <c r="BK210" t="str">
        <f ca="1">SUBSTITUTE(BK209,'Formula Name Creation'!$V106,'HB11 Model'!$B106)</f>
        <v>Parameter</v>
      </c>
      <c r="BL210" t="str">
        <f ca="1">SUBSTITUTE(BL209,'Formula Name Creation'!$V106,'HB11 Model'!$B106)</f>
        <v>Parameter</v>
      </c>
      <c r="BM210" t="str">
        <f ca="1">SUBSTITUTE(BM209,'Formula Name Creation'!$V106,'HB11 Model'!$B106)</f>
        <v>Parameter</v>
      </c>
      <c r="BN210" t="str">
        <f ca="1">SUBSTITUTE(BN209,'Formula Name Creation'!$V106,'HB11 Model'!$B106)</f>
        <v>Parameter</v>
      </c>
      <c r="BO210" t="str">
        <f ca="1">SUBSTITUTE(BO209,'Formula Name Creation'!$V106,'HB11 Model'!$B106)</f>
        <v>Parameter</v>
      </c>
      <c r="BP210" t="str">
        <f ca="1">SUBSTITUTE(BP209,'Formula Name Creation'!$V106,'HB11 Model'!$B106)</f>
        <v>Parameter</v>
      </c>
      <c r="BQ210" t="str">
        <f ca="1">SUBSTITUTE(BQ209,'Formula Name Creation'!$V106,'HB11 Model'!$B106)</f>
        <v>Parameter</v>
      </c>
      <c r="BR210" t="str">
        <f ca="1">SUBSTITUTE(BR209,'Formula Name Creation'!$V106,'HB11 Model'!$B106)</f>
        <v>Parameter</v>
      </c>
      <c r="BS210" t="str">
        <f ca="1">SUBSTITUTE(BS209,'Formula Name Creation'!$V106,'HB11 Model'!$B106)</f>
        <v>Parameter</v>
      </c>
      <c r="BT210" t="str">
        <f ca="1">SUBSTITUTE(BT209,'Formula Name Creation'!$V106,'HB11 Model'!$B106)</f>
        <v>Parameter</v>
      </c>
      <c r="BU210" t="str">
        <f ca="1">SUBSTITUTE(BU209,'Formula Name Creation'!$V106,'HB11 Model'!$B106)</f>
        <v>=(C67+C68+C69+C70+C71+C72+C74+C73)</v>
      </c>
      <c r="BV210" t="str">
        <f ca="1">SUBSTITUTE(BV209,'Formula Name Creation'!$V106,'HB11 Model'!$B106)</f>
        <v>Parameter</v>
      </c>
      <c r="BW210" t="str">
        <f ca="1">SUBSTITUTE(BW209,'Formula Name Creation'!$V106,'HB11 Model'!$B106)</f>
        <v>Parameter</v>
      </c>
      <c r="BX210" t="str">
        <f ca="1">SUBSTITUTE(BX209,'Formula Name Creation'!$V106,'HB11 Model'!$B106)</f>
        <v>=C77+C75</v>
      </c>
      <c r="BY210" t="str">
        <f ca="1">SUBSTITUTE(BY209,'Formula Name Creation'!$V106,'HB11 Model'!$B106)</f>
        <v>Parameter</v>
      </c>
      <c r="BZ210" t="str">
        <f ca="1">SUBSTITUTE(BZ209,'Formula Name Creation'!$V106,'HB11 Model'!$B106)</f>
        <v>=C79*C75</v>
      </c>
      <c r="CA210" t="str">
        <f ca="1">SUBSTITUTE(CA209,'Formula Name Creation'!$V106,'HB11 Model'!$B106)</f>
        <v>Parameter</v>
      </c>
      <c r="CB210" t="str">
        <f ca="1">SUBSTITUTE(CB209,'Formula Name Creation'!$V106,'HB11 Model'!$B106)</f>
        <v>Parameter</v>
      </c>
      <c r="CC210" t="str">
        <f ca="1">SUBSTITUTE(CC209,'Formula Name Creation'!$V106,'HB11 Model'!$B106)</f>
        <v>Parameter</v>
      </c>
      <c r="CD210" t="str">
        <f ca="1">SUBSTITUTE(CD209,'Formula Name Creation'!$V106,'HB11 Model'!$B106)</f>
        <v>=32*(C9/2605)</v>
      </c>
      <c r="CE210" t="str">
        <f ca="1">SUBSTITUTE(CE209,'Formula Name Creation'!$V106,'HB11 Model'!$B106)</f>
        <v>Parameter</v>
      </c>
      <c r="CF210" t="str">
        <f ca="1">SUBSTITUTE(CF209,'Formula Name Creation'!$V106,'HB11 Model'!$B106)</f>
        <v>Parameter</v>
      </c>
      <c r="CG210" t="str">
        <f ca="1">SUBSTITUTE(CG209,'Formula Name Creation'!$V106,'HB11 Model'!$B106)</f>
        <v>=(C85*C86*C83)/10^6</v>
      </c>
      <c r="CH210" t="str">
        <f ca="1">SUBSTITUTE(CH209,'Formula Name Creation'!$V106,'HB11 Model'!$B106)</f>
        <v>=C9*10^6/C81/C82</v>
      </c>
      <c r="CI210" t="str">
        <f ca="1">SUBSTITUTE(CI209,'Formula Name Creation'!$V106,'HB11 Model'!$B106)</f>
        <v>Parameter</v>
      </c>
      <c r="CJ210" t="str">
        <f ca="1">SUBSTITUTE(CJ209,'Formula Name Creation'!$V106,'HB11 Model'!$B106)</f>
        <v>Parameter</v>
      </c>
      <c r="CK210" t="str">
        <f ca="1">SUBSTITUTE(CK209,'Formula Name Creation'!$V106,'HB11 Model'!$B106)</f>
        <v>Parameter</v>
      </c>
      <c r="CL210" t="str">
        <f ca="1">SUBSTITUTE(CL209,'Formula Name Creation'!$V106,'HB11 Model'!$B106)</f>
        <v>Parameter</v>
      </c>
      <c r="CM210" t="str">
        <f ca="1">SUBSTITUTE(CM209,'Formula Name Creation'!$V106,'HB11 Model'!$B106)</f>
        <v>=C91*C92</v>
      </c>
      <c r="CN210" t="str">
        <f ca="1">SUBSTITUTE(CN209,'Formula Name Creation'!$V106,'HB11 Model'!$B106)</f>
        <v>=C93*7.6*7*52.18</v>
      </c>
      <c r="CO210" t="str">
        <f ca="1">SUBSTITUTE(CO209,'Formula Name Creation'!$V106,'HB11 Model'!$B106)</f>
        <v>Parameter</v>
      </c>
      <c r="CP210" t="str">
        <f ca="1">SUBSTITUTE(CP209,'Formula Name Creation'!$V106,'HB11 Model'!$B106)</f>
        <v>Parameter</v>
      </c>
      <c r="CQ210" t="str">
        <f ca="1">SUBSTITUTE(CQ209,'Formula Name Creation'!$V106,'HB11 Model'!$B106)</f>
        <v>Parameter</v>
      </c>
      <c r="CR210" t="str">
        <f ca="1">SUBSTITUTE(CR209,'Formula Name Creation'!$V106,'HB11 Model'!$B106)</f>
        <v>Parameter</v>
      </c>
      <c r="CS210" t="str">
        <f ca="1">SUBSTITUTE(CS209,'Formula Name Creation'!$V106,'HB11 Model'!$B106)</f>
        <v>Parameter</v>
      </c>
      <c r="CT210" t="str">
        <f ca="1">SUBSTITUTE(CT209,'Formula Name Creation'!$V106,'HB11 Model'!$B106)</f>
        <v>Parameter</v>
      </c>
      <c r="CU210" t="str">
        <f ca="1">SUBSTITUTE(CU209,'Formula Name Creation'!$V106,'HB11 Model'!$B106)</f>
        <v>=PI()*C97*(C96^2-(C96-C98)^2)*C99</v>
      </c>
      <c r="CV210" t="str">
        <f ca="1">SUBSTITUTE(CV209,'Formula Name Creation'!$V106,'HB11 Model'!$B106)</f>
        <v>Parameter</v>
      </c>
      <c r="CW210" t="str">
        <f ca="1">SUBSTITUTE(CW209,'Formula Name Creation'!$V106,'HB11 Model'!$B106)</f>
        <v>=(90.69*C101 + C95 + 13.04*C102*112.32)/10^6</v>
      </c>
      <c r="CX210" t="str">
        <f ca="1">SUBSTITUTE(CX209,'Formula Name Creation'!$V106,'HB11 Model'!$B106)</f>
        <v>0</v>
      </c>
      <c r="CY210" t="str">
        <f ca="1">SUBSTITUTE(CY209,'Formula Name Creation'!$V106,'HB11 Model'!$B106)</f>
        <v>0</v>
      </c>
      <c r="CZ210" t="str">
        <f ca="1">SUBSTITUTE(CZ209,'Formula Name Creation'!$V106,'HB11 Model'!$B106)</f>
        <v>0</v>
      </c>
      <c r="DA210" t="str">
        <f ca="1">SUBSTITUTE(DA209,'Formula Name Creation'!$V106,'HB11 Model'!$B106)</f>
        <v>0</v>
      </c>
      <c r="DB210" t="str">
        <f ca="1">SUBSTITUTE(DB209,'Formula Name Creation'!$V106,'HB11 Model'!$B106)</f>
        <v>0</v>
      </c>
      <c r="DC210" t="str">
        <f ca="1">SUBSTITUTE(DC209,'Formula Name Creation'!$V106,'HB11 Model'!$B106)</f>
        <v>0</v>
      </c>
      <c r="DD210" t="str">
        <f ca="1">SUBSTITUTE(DD209,'Formula Name Creation'!$V106,'HB11 Model'!$B106)</f>
        <v>0</v>
      </c>
      <c r="DE210" t="str">
        <f ca="1">SUBSTITUTE(DE209,'Formula Name Creation'!$V106,'HB11 Model'!$B106)</f>
        <v>0</v>
      </c>
      <c r="DF210" t="str">
        <f ca="1">SUBSTITUTE(DF209,'Formula Name Creation'!$V106,'HB11 Model'!$B106)</f>
        <v>0</v>
      </c>
      <c r="DG210" t="str">
        <f ca="1">SUBSTITUTE(DG209,'Formula Name Creation'!$V106,'HB11 Model'!$B106)</f>
        <v>0</v>
      </c>
      <c r="DH210" t="str">
        <f ca="1">SUBSTITUTE(DH209,'Formula Name Creation'!$V106,'HB11 Model'!$B106)</f>
        <v>0</v>
      </c>
      <c r="DI210" t="str">
        <f ca="1">SUBSTITUTE(DI209,'Formula Name Creation'!$V106,'HB11 Model'!$B106)</f>
        <v>0</v>
      </c>
      <c r="DJ210" t="str">
        <f ca="1">SUBSTITUTE(DJ209,'Formula Name Creation'!$V106,'HB11 Model'!$B106)</f>
        <v>0</v>
      </c>
      <c r="DK210" t="str">
        <f ca="1">SUBSTITUTE(DK209,'Formula Name Creation'!$V106,'HB11 Model'!$B106)</f>
        <v>0</v>
      </c>
      <c r="DL210" t="str">
        <f ca="1">SUBSTITUTE(DL209,'Formula Name Creation'!$V106,'HB11 Model'!$B106)</f>
        <v>0</v>
      </c>
      <c r="DM210" t="str">
        <f ca="1">SUBSTITUTE(DM209,'Formula Name Creation'!$V106,'HB11 Model'!$B106)</f>
        <v>0</v>
      </c>
      <c r="DN210" t="str">
        <f ca="1">SUBSTITUTE(DN209,'Formula Name Creation'!$V106,'HB11 Model'!$B106)</f>
        <v>0</v>
      </c>
      <c r="DO210" t="str">
        <f ca="1">SUBSTITUTE(DO209,'Formula Name Creation'!$V106,'HB11 Model'!$B106)</f>
        <v>0</v>
      </c>
      <c r="DP210" t="str">
        <f ca="1">SUBSTITUTE(DP209,'Formula Name Creation'!$V106,'HB11 Model'!$B106)</f>
        <v>0</v>
      </c>
      <c r="DQ210" t="str">
        <f ca="1">SUBSTITUTE(DQ209,'Formula Name Creation'!$V106,'HB11 Model'!$B106)</f>
        <v>0</v>
      </c>
      <c r="DR210" t="str">
        <f ca="1">SUBSTITUTE(DR209,'Formula Name Creation'!$V106,'HB11 Model'!$B106)</f>
        <v>0</v>
      </c>
      <c r="DS210" t="str">
        <f ca="1">SUBSTITUTE(DS209,'Formula Name Creation'!$V106,'HB11 Model'!$B106)</f>
        <v>0</v>
      </c>
      <c r="DT210" t="str">
        <f ca="1">SUBSTITUTE(DT209,'Formula Name Creation'!$V106,'HB11 Model'!$B106)</f>
        <v>0</v>
      </c>
      <c r="DU210" t="str">
        <f ca="1">SUBSTITUTE(DU209,'Formula Name Creation'!$V106,'HB11 Model'!$B106)</f>
        <v>0</v>
      </c>
      <c r="DV210" t="str">
        <f ca="1">SUBSTITUTE(DV209,'Formula Name Creation'!$V106,'HB11 Model'!$B106)</f>
        <v>0</v>
      </c>
      <c r="DW210" t="str">
        <f ca="1">SUBSTITUTE(DW209,'Formula Name Creation'!$V106,'HB11 Model'!$B106)</f>
        <v>0</v>
      </c>
      <c r="DX210" t="str">
        <f ca="1">SUBSTITUTE(DX209,'Formula Name Creation'!$V106,'HB11 Model'!$B106)</f>
        <v>0</v>
      </c>
      <c r="DY210" t="str">
        <f ca="1">SUBSTITUTE(DY209,'Formula Name Creation'!$V106,'HB11 Model'!$B106)</f>
        <v>0</v>
      </c>
      <c r="DZ210" t="str">
        <f ca="1">SUBSTITUTE(DZ209,'Formula Name Creation'!$V106,'HB11 Model'!$B106)</f>
        <v>0</v>
      </c>
      <c r="EA210" t="str">
        <f ca="1">SUBSTITUTE(EA209,'Formula Name Creation'!$V106,'HB11 Model'!$B106)</f>
        <v>0</v>
      </c>
      <c r="EB210" t="str">
        <f ca="1">SUBSTITUTE(EB209,'Formula Name Creation'!$V106,'HB11 Model'!$B106)</f>
        <v>0</v>
      </c>
      <c r="EC210" t="str">
        <f ca="1">SUBSTITUTE(EC209,'Formula Name Creation'!$V106,'HB11 Model'!$B106)</f>
        <v>0</v>
      </c>
      <c r="ED210" t="str">
        <f ca="1">SUBSTITUTE(ED209,'Formula Name Creation'!$V106,'HB11 Model'!$B106)</f>
        <v>0</v>
      </c>
      <c r="EE210" t="str">
        <f ca="1">SUBSTITUTE(EE209,'Formula Name Creation'!$V106,'HB11 Model'!$B106)</f>
        <v>0</v>
      </c>
      <c r="EF210" t="str">
        <f ca="1">SUBSTITUTE(EF209,'Formula Name Creation'!$V106,'HB11 Model'!$B106)</f>
        <v>0</v>
      </c>
      <c r="EG210" t="str">
        <f ca="1">SUBSTITUTE(EG209,'Formula Name Creation'!$V106,'HB11 Model'!$B106)</f>
        <v>0</v>
      </c>
      <c r="EH210" t="str">
        <f ca="1">SUBSTITUTE(EH209,'Formula Name Creation'!$V106,'HB11 Model'!$B106)</f>
        <v>0</v>
      </c>
      <c r="EI210" t="str">
        <f ca="1">SUBSTITUTE(EI209,'Formula Name Creation'!$V106,'HB11 Model'!$B106)</f>
        <v>0</v>
      </c>
      <c r="EJ210" t="str">
        <f ca="1">SUBSTITUTE(EJ209,'Formula Name Creation'!$V106,'HB11 Model'!$B106)</f>
        <v>0</v>
      </c>
      <c r="EK210" t="str">
        <f ca="1">SUBSTITUTE(EK209,'Formula Name Creation'!$V106,'HB11 Model'!$B106)</f>
        <v>0</v>
      </c>
      <c r="EL210" t="str">
        <f ca="1">SUBSTITUTE(EL209,'Formula Name Creation'!$V106,'HB11 Model'!$B106)</f>
        <v>0</v>
      </c>
      <c r="EM210" t="str">
        <f ca="1">SUBSTITUTE(EM209,'Formula Name Creation'!$V106,'HB11 Model'!$B106)</f>
        <v>0</v>
      </c>
      <c r="EN210" t="str">
        <f ca="1">SUBSTITUTE(EN209,'Formula Name Creation'!$V106,'HB11 Model'!$B106)</f>
        <v>0</v>
      </c>
      <c r="EO210" t="str">
        <f ca="1">SUBSTITUTE(EO209,'Formula Name Creation'!$V106,'HB11 Model'!$B106)</f>
        <v>0</v>
      </c>
      <c r="EP210" t="str">
        <f ca="1">SUBSTITUTE(EP209,'Formula Name Creation'!$V106,'HB11 Model'!$B106)</f>
        <v>0</v>
      </c>
      <c r="EQ210" t="str">
        <f ca="1">SUBSTITUTE(EQ209,'Formula Name Creation'!$V106,'HB11 Model'!$B106)</f>
        <v>0</v>
      </c>
      <c r="ER210" t="str">
        <f ca="1">SUBSTITUTE(ER209,'Formula Name Creation'!$V106,'HB11 Model'!$B106)</f>
        <v>0</v>
      </c>
      <c r="ES210" t="str">
        <f ca="1">SUBSTITUTE(ES209,'Formula Name Creation'!$V106,'HB11 Model'!$B106)</f>
        <v>0</v>
      </c>
      <c r="ET210" t="str">
        <f ca="1">SUBSTITUTE(ET209,'Formula Name Creation'!$V106,'HB11 Model'!$B106)</f>
        <v>0</v>
      </c>
      <c r="EU210">
        <v>104</v>
      </c>
    </row>
    <row r="211" spans="1:151" x14ac:dyDescent="0.25">
      <c r="A211" t="str">
        <f ca="1">SUBSTITUTE(A210,'Formula Name Creation'!$V105,'HB11 Model'!$B105)</f>
        <v>Parameter</v>
      </c>
      <c r="B211" t="str">
        <f ca="1">SUBSTITUTE(B210,'Formula Name Creation'!$V105,'HB11 Model'!$B105)</f>
        <v>Parameter</v>
      </c>
      <c r="C211" t="str">
        <f ca="1">SUBSTITUTE(C210,'Formula Name Creation'!$V105,'HB11 Model'!$B105)</f>
        <v>=(1400*C22*1000)/10^6</v>
      </c>
      <c r="D211" t="str">
        <f ca="1">SUBSTITUTE(D210,'Formula Name Creation'!$V105,'HB11 Model'!$B105)</f>
        <v>Parameter</v>
      </c>
      <c r="E211" t="str">
        <f ca="1">SUBSTITUTE(E210,'Formula Name Creation'!$V105,'HB11 Model'!$B105)</f>
        <v>=C3*C4</v>
      </c>
      <c r="F211" t="str">
        <f ca="1">SUBSTITUTE(F210,'Formula Name Creation'!$V105,'HB11 Model'!$B105)</f>
        <v>=C7/(C6)</v>
      </c>
      <c r="G211" t="str">
        <f ca="1">SUBSTITUTE(G210,'Formula Name Creation'!$V105,'HB11 Model'!$B105)</f>
        <v>=IF(C36=0,C7*C10,C7*C10*C13)</v>
      </c>
      <c r="H211" t="str">
        <f ca="1">SUBSTITUTE(H210,'Formula Name Creation'!$V105,'HB11 Model'!$B105)</f>
        <v>Parameter</v>
      </c>
      <c r="I211" t="str">
        <f ca="1">SUBSTITUTE(I210,'Formula Name Creation'!$V105,'HB11 Model'!$B105)</f>
        <v>Parameter</v>
      </c>
      <c r="J211" t="str">
        <f ca="1">SUBSTITUTE(J210,'Formula Name Creation'!$V105,'HB11 Model'!$B105)</f>
        <v>Parameter</v>
      </c>
      <c r="K211" t="str">
        <f ca="1">SUBSTITUTE(K210,'Formula Name Creation'!$V105,'HB11 Model'!$B105)</f>
        <v>Parameter</v>
      </c>
      <c r="L211" t="str">
        <f ca="1">SUBSTITUTE(L210,'Formula Name Creation'!$V105,'HB11 Model'!$B105)</f>
        <v>Parameter</v>
      </c>
      <c r="M211" t="str">
        <f ca="1">SUBSTITUTE(M210,'Formula Name Creation'!$V105,'HB11 Model'!$B105)</f>
        <v>=C16/C8</v>
      </c>
      <c r="N211" t="str">
        <f ca="1">SUBSTITUTE(N210,'Formula Name Creation'!$V105,'HB11 Model'!$B105)</f>
        <v>=C9*C17</v>
      </c>
      <c r="O211" t="str">
        <f ca="1">SUBSTITUTE(O210,'Formula Name Creation'!$V105,'HB11 Model'!$B105)</f>
        <v>Parameter</v>
      </c>
      <c r="P211" t="str">
        <f ca="1">SUBSTITUTE(P210,'Formula Name Creation'!$V105,'HB11 Model'!$B105)</f>
        <v>Parameter</v>
      </c>
      <c r="Q211" t="str">
        <f ca="1">SUBSTITUTE(Q210,'Formula Name Creation'!$V105,'HB11 Model'!$B105)</f>
        <v>Parameter</v>
      </c>
      <c r="R211" t="str">
        <f ca="1">SUBSTITUTE(R210,'Formula Name Creation'!$V105,'HB11 Model'!$B105)</f>
        <v>=C8+C84+C100</v>
      </c>
      <c r="S211" t="str">
        <f ca="1">SUBSTITUTE(S210,'Formula Name Creation'!$V105,'HB11 Model'!$B105)</f>
        <v>=C20*C19</v>
      </c>
      <c r="T211" t="str">
        <f ca="1">SUBSTITUTE(T210,'Formula Name Creation'!$V105,'HB11 Model'!$B105)</f>
        <v>=C16-C20</v>
      </c>
      <c r="U211" t="str">
        <f ca="1">SUBSTITUTE(U210,'Formula Name Creation'!$V105,'HB11 Model'!$B105)</f>
        <v>=365*24*C14</v>
      </c>
      <c r="V211" t="str">
        <f ca="1">SUBSTITUTE(V210,'Formula Name Creation'!$V105,'HB11 Model'!$B105)</f>
        <v>=C22*C23</v>
      </c>
      <c r="W211" t="str">
        <f ca="1">SUBSTITUTE(W210,'Formula Name Creation'!$V105,'HB11 Model'!$B105)</f>
        <v>=C26/(1-C27)</v>
      </c>
      <c r="X211" t="str">
        <f ca="1">SUBSTITUTE(X210,'Formula Name Creation'!$V105,'HB11 Model'!$B105)</f>
        <v>=C4*C14*365*24*3600</v>
      </c>
      <c r="Y211" t="str">
        <f ca="1">SUBSTITUTE(Y210,'Formula Name Creation'!$V105,'HB11 Model'!$B105)</f>
        <v>Parameter</v>
      </c>
      <c r="Z211" t="str">
        <f ca="1">SUBSTITUTE(Z210,'Formula Name Creation'!$V105,'HB11 Model'!$B105)</f>
        <v>=C29+C37+C40+C48</v>
      </c>
      <c r="AA211" t="str">
        <f ca="1">SUBSTITUTE(AA210,'Formula Name Creation'!$V105,'HB11 Model'!$B105)</f>
        <v>=C30*(C33*C34)/(1000)+C35</v>
      </c>
      <c r="AB211" t="str">
        <f ca="1">SUBSTITUTE(AB210,'Formula Name Creation'!$V105,'HB11 Model'!$B105)</f>
        <v>Parameter</v>
      </c>
      <c r="AC211" t="str">
        <f ca="1">SUBSTITUTE(AC210,'Formula Name Creation'!$V105,'HB11 Model'!$B105)</f>
        <v>Parameter</v>
      </c>
      <c r="AD211" t="str">
        <f ca="1">SUBSTITUTE(AD210,'Formula Name Creation'!$V105,'HB11 Model'!$B105)</f>
        <v>Parameter</v>
      </c>
      <c r="AE211" t="str">
        <f ca="1">SUBSTITUTE(AE210,'Formula Name Creation'!$V105,'HB11 Model'!$B105)</f>
        <v>Parameter</v>
      </c>
      <c r="AF211" t="str">
        <f ca="1">SUBSTITUTE(AF210,'Formula Name Creation'!$V105,'HB11 Model'!$B105)</f>
        <v>Parameter</v>
      </c>
      <c r="AG211" t="str">
        <f ca="1">SUBSTITUTE(AG210,'Formula Name Creation'!$V105,'HB11 Model'!$B105)</f>
        <v>Parameter</v>
      </c>
      <c r="AH211" t="str">
        <f ca="1">SUBSTITUTE(AH210,'Formula Name Creation'!$V105,'HB11 Model'!$B105)</f>
        <v>Parameter</v>
      </c>
      <c r="AI211" t="str">
        <f ca="1">SUBSTITUTE(AI210,'Formula Name Creation'!$V105,'HB11 Model'!$B105)</f>
        <v>=C36*(C38)</v>
      </c>
      <c r="AJ211" t="str">
        <f ca="1">SUBSTITUTE(AJ210,'Formula Name Creation'!$V105,'HB11 Model'!$B105)</f>
        <v>Parameter</v>
      </c>
      <c r="AK211" t="str">
        <f ca="1">SUBSTITUTE(AK210,'Formula Name Creation'!$V105,'HB11 Model'!$B105)</f>
        <v>Parameter</v>
      </c>
      <c r="AL211" t="str">
        <f ca="1">SUBSTITUTE(AL210,'Formula Name Creation'!$V105,'HB11 Model'!$B105)</f>
        <v>=C39*(C41+C42)</v>
      </c>
      <c r="AM211" t="str">
        <f ca="1">SUBSTITUTE(AM210,'Formula Name Creation'!$V105,'HB11 Model'!$B105)</f>
        <v>=0.04+(C31*C32)/(1000)</v>
      </c>
      <c r="AN211" t="str">
        <f ca="1">SUBSTITUTE(AN210,'Formula Name Creation'!$V105,'HB11 Model'!$B105)</f>
        <v>Parameter</v>
      </c>
      <c r="AO211" t="str">
        <f ca="1">SUBSTITUTE(AO210,'Formula Name Creation'!$V105,'HB11 Model'!$B105)</f>
        <v>Parameter</v>
      </c>
      <c r="AP211" t="str">
        <f ca="1">SUBSTITUTE(AP210,'Formula Name Creation'!$V105,'HB11 Model'!$B105)</f>
        <v>Parameter</v>
      </c>
      <c r="AQ211" t="str">
        <f ca="1">SUBSTITUTE(AQ210,'Formula Name Creation'!$V105,'HB11 Model'!$B105)</f>
        <v>Parameter</v>
      </c>
      <c r="AR211" t="e">
        <f ca="1">SUBSTITUTE(AR210,'Formula Name Creation'!$V105,'HB11 Model'!$B105)</f>
        <v>#N/A</v>
      </c>
      <c r="AS211" t="str">
        <f ca="1">SUBSTITUTE(AS210,'Formula Name Creation'!$V105,'HB11 Model'!$B105)</f>
        <v>=C45+C25*(C28)</v>
      </c>
      <c r="AT211" t="str">
        <f ca="1">SUBSTITUTE(AT210,'Formula Name Creation'!$V105,'HB11 Model'!$B105)</f>
        <v>Parameter</v>
      </c>
      <c r="AU211" t="str">
        <f ca="1">SUBSTITUTE(AU210,'Formula Name Creation'!$V105,'HB11 Model'!$B105)</f>
        <v>Parameter</v>
      </c>
      <c r="AV211" t="str">
        <f ca="1">SUBSTITUTE(AV210,'Formula Name Creation'!$V105,'HB11 Model'!$B105)</f>
        <v>Parameter</v>
      </c>
      <c r="AW211" t="str">
        <f ca="1">SUBSTITUTE(AW210,'Formula Name Creation'!$V105,'HB11 Model'!$B105)</f>
        <v>Parameter</v>
      </c>
      <c r="AX211" t="str">
        <f ca="1">SUBSTITUTE(AX210,'Formula Name Creation'!$V105,'HB11 Model'!$B105)</f>
        <v>Parameter</v>
      </c>
      <c r="AY211" t="str">
        <f ca="1">SUBSTITUTE(AY210,'Formula Name Creation'!$V105,'HB11 Model'!$B105)</f>
        <v>Parameter</v>
      </c>
      <c r="AZ211" t="str">
        <f ca="1">SUBSTITUTE(AZ210,'Formula Name Creation'!$V105,'HB11 Model'!$B105)</f>
        <v>Parameter</v>
      </c>
      <c r="BA211" t="str">
        <f ca="1">SUBSTITUTE(BA210,'Formula Name Creation'!$V105,'HB11 Model'!$B105)</f>
        <v>=(C54+C53)/10^6</v>
      </c>
      <c r="BB211" t="str">
        <f ca="1">SUBSTITUTE(BB210,'Formula Name Creation'!$V105,'HB11 Model'!$B105)</f>
        <v>=C4*((C14*24)*3600)*C51</v>
      </c>
      <c r="BC211" t="str">
        <f ca="1">SUBSTITUTE(BC210,'Formula Name Creation'!$V105,'HB11 Model'!$B105)</f>
        <v>Parameter</v>
      </c>
      <c r="BD211" t="str">
        <f ca="1">SUBSTITUTE(BD210,'Formula Name Creation'!$V105,'HB11 Model'!$B105)</f>
        <v>Parameter</v>
      </c>
      <c r="BE211" t="str">
        <f ca="1">SUBSTITUTE(BE210,'Formula Name Creation'!$V105,'HB11 Model'!$B105)</f>
        <v>Parameter</v>
      </c>
      <c r="BF211" t="str">
        <f ca="1">SUBSTITUTE(BF210,'Formula Name Creation'!$V105,'HB11 Model'!$B105)</f>
        <v>Parameter</v>
      </c>
      <c r="BG211" t="str">
        <f ca="1">SUBSTITUTE(BG210,'Formula Name Creation'!$V105,'HB11 Model'!$B105)</f>
        <v>=ROUNDDOWN(C60/C64,0)*C58+C57*C3*C4*ROUNDDOWN(C60/C66,0)+C59+C87*10^6*ROUNDDOWN(C60/C65,0)+C63*C60</v>
      </c>
      <c r="BH211" t="str">
        <f ca="1">SUBSTITUTE(BH210,'Formula Name Creation'!$V105,'HB11 Model'!$B105)</f>
        <v>Parameter</v>
      </c>
      <c r="BI211" t="str">
        <f ca="1">SUBSTITUTE(BI210,'Formula Name Creation'!$V105,'HB11 Model'!$B105)</f>
        <v>=C62*1000*C24</v>
      </c>
      <c r="BJ211" t="str">
        <f ca="1">SUBSTITUTE(BJ210,'Formula Name Creation'!$V105,'HB11 Model'!$B105)</f>
        <v>Parameter</v>
      </c>
      <c r="BK211" t="str">
        <f ca="1">SUBSTITUTE(BK210,'Formula Name Creation'!$V105,'HB11 Model'!$B105)</f>
        <v>Parameter</v>
      </c>
      <c r="BL211" t="str">
        <f ca="1">SUBSTITUTE(BL210,'Formula Name Creation'!$V105,'HB11 Model'!$B105)</f>
        <v>Parameter</v>
      </c>
      <c r="BM211" t="str">
        <f ca="1">SUBSTITUTE(BM210,'Formula Name Creation'!$V105,'HB11 Model'!$B105)</f>
        <v>Parameter</v>
      </c>
      <c r="BN211" t="str">
        <f ca="1">SUBSTITUTE(BN210,'Formula Name Creation'!$V105,'HB11 Model'!$B105)</f>
        <v>Parameter</v>
      </c>
      <c r="BO211" t="str">
        <f ca="1">SUBSTITUTE(BO210,'Formula Name Creation'!$V105,'HB11 Model'!$B105)</f>
        <v>Parameter</v>
      </c>
      <c r="BP211" t="str">
        <f ca="1">SUBSTITUTE(BP210,'Formula Name Creation'!$V105,'HB11 Model'!$B105)</f>
        <v>Parameter</v>
      </c>
      <c r="BQ211" t="str">
        <f ca="1">SUBSTITUTE(BQ210,'Formula Name Creation'!$V105,'HB11 Model'!$B105)</f>
        <v>Parameter</v>
      </c>
      <c r="BR211" t="str">
        <f ca="1">SUBSTITUTE(BR210,'Formula Name Creation'!$V105,'HB11 Model'!$B105)</f>
        <v>Parameter</v>
      </c>
      <c r="BS211" t="str">
        <f ca="1">SUBSTITUTE(BS210,'Formula Name Creation'!$V105,'HB11 Model'!$B105)</f>
        <v>Parameter</v>
      </c>
      <c r="BT211" t="str">
        <f ca="1">SUBSTITUTE(BT210,'Formula Name Creation'!$V105,'HB11 Model'!$B105)</f>
        <v>Parameter</v>
      </c>
      <c r="BU211" t="str">
        <f ca="1">SUBSTITUTE(BU210,'Formula Name Creation'!$V105,'HB11 Model'!$B105)</f>
        <v>=(C67+C68+C69+C70+C71+C72+C74+C73)</v>
      </c>
      <c r="BV211" t="str">
        <f ca="1">SUBSTITUTE(BV210,'Formula Name Creation'!$V105,'HB11 Model'!$B105)</f>
        <v>Parameter</v>
      </c>
      <c r="BW211" t="str">
        <f ca="1">SUBSTITUTE(BW210,'Formula Name Creation'!$V105,'HB11 Model'!$B105)</f>
        <v>Parameter</v>
      </c>
      <c r="BX211" t="str">
        <f ca="1">SUBSTITUTE(BX210,'Formula Name Creation'!$V105,'HB11 Model'!$B105)</f>
        <v>=C77+C75</v>
      </c>
      <c r="BY211" t="str">
        <f ca="1">SUBSTITUTE(BY210,'Formula Name Creation'!$V105,'HB11 Model'!$B105)</f>
        <v>Parameter</v>
      </c>
      <c r="BZ211" t="str">
        <f ca="1">SUBSTITUTE(BZ210,'Formula Name Creation'!$V105,'HB11 Model'!$B105)</f>
        <v>=C79*C75</v>
      </c>
      <c r="CA211" t="str">
        <f ca="1">SUBSTITUTE(CA210,'Formula Name Creation'!$V105,'HB11 Model'!$B105)</f>
        <v>Parameter</v>
      </c>
      <c r="CB211" t="str">
        <f ca="1">SUBSTITUTE(CB210,'Formula Name Creation'!$V105,'HB11 Model'!$B105)</f>
        <v>Parameter</v>
      </c>
      <c r="CC211" t="str">
        <f ca="1">SUBSTITUTE(CC210,'Formula Name Creation'!$V105,'HB11 Model'!$B105)</f>
        <v>Parameter</v>
      </c>
      <c r="CD211" t="str">
        <f ca="1">SUBSTITUTE(CD210,'Formula Name Creation'!$V105,'HB11 Model'!$B105)</f>
        <v>=32*(C9/2605)</v>
      </c>
      <c r="CE211" t="str">
        <f ca="1">SUBSTITUTE(CE210,'Formula Name Creation'!$V105,'HB11 Model'!$B105)</f>
        <v>Parameter</v>
      </c>
      <c r="CF211" t="str">
        <f ca="1">SUBSTITUTE(CF210,'Formula Name Creation'!$V105,'HB11 Model'!$B105)</f>
        <v>Parameter</v>
      </c>
      <c r="CG211" t="str">
        <f ca="1">SUBSTITUTE(CG210,'Formula Name Creation'!$V105,'HB11 Model'!$B105)</f>
        <v>=(C85*C86*C83)/10^6</v>
      </c>
      <c r="CH211" t="str">
        <f ca="1">SUBSTITUTE(CH210,'Formula Name Creation'!$V105,'HB11 Model'!$B105)</f>
        <v>=C9*10^6/C81/C82</v>
      </c>
      <c r="CI211" t="str">
        <f ca="1">SUBSTITUTE(CI210,'Formula Name Creation'!$V105,'HB11 Model'!$B105)</f>
        <v>Parameter</v>
      </c>
      <c r="CJ211" t="str">
        <f ca="1">SUBSTITUTE(CJ210,'Formula Name Creation'!$V105,'HB11 Model'!$B105)</f>
        <v>Parameter</v>
      </c>
      <c r="CK211" t="str">
        <f ca="1">SUBSTITUTE(CK210,'Formula Name Creation'!$V105,'HB11 Model'!$B105)</f>
        <v>Parameter</v>
      </c>
      <c r="CL211" t="str">
        <f ca="1">SUBSTITUTE(CL210,'Formula Name Creation'!$V105,'HB11 Model'!$B105)</f>
        <v>Parameter</v>
      </c>
      <c r="CM211" t="str">
        <f ca="1">SUBSTITUTE(CM210,'Formula Name Creation'!$V105,'HB11 Model'!$B105)</f>
        <v>=C91*C92</v>
      </c>
      <c r="CN211" t="str">
        <f ca="1">SUBSTITUTE(CN210,'Formula Name Creation'!$V105,'HB11 Model'!$B105)</f>
        <v>=C93*7.6*7*52.18</v>
      </c>
      <c r="CO211" t="str">
        <f ca="1">SUBSTITUTE(CO210,'Formula Name Creation'!$V105,'HB11 Model'!$B105)</f>
        <v>Parameter</v>
      </c>
      <c r="CP211" t="str">
        <f ca="1">SUBSTITUTE(CP210,'Formula Name Creation'!$V105,'HB11 Model'!$B105)</f>
        <v>Parameter</v>
      </c>
      <c r="CQ211" t="str">
        <f ca="1">SUBSTITUTE(CQ210,'Formula Name Creation'!$V105,'HB11 Model'!$B105)</f>
        <v>Parameter</v>
      </c>
      <c r="CR211" t="str">
        <f ca="1">SUBSTITUTE(CR210,'Formula Name Creation'!$V105,'HB11 Model'!$B105)</f>
        <v>Parameter</v>
      </c>
      <c r="CS211" t="str">
        <f ca="1">SUBSTITUTE(CS210,'Formula Name Creation'!$V105,'HB11 Model'!$B105)</f>
        <v>Parameter</v>
      </c>
      <c r="CT211" t="str">
        <f ca="1">SUBSTITUTE(CT210,'Formula Name Creation'!$V105,'HB11 Model'!$B105)</f>
        <v>Parameter</v>
      </c>
      <c r="CU211" t="str">
        <f ca="1">SUBSTITUTE(CU210,'Formula Name Creation'!$V105,'HB11 Model'!$B105)</f>
        <v>=PI()*C97*(C96^2-(C96-C98)^2)*C99</v>
      </c>
      <c r="CV211" t="str">
        <f ca="1">SUBSTITUTE(CV210,'Formula Name Creation'!$V105,'HB11 Model'!$B105)</f>
        <v>Parameter</v>
      </c>
      <c r="CW211" t="str">
        <f ca="1">SUBSTITUTE(CW210,'Formula Name Creation'!$V105,'HB11 Model'!$B105)</f>
        <v>=(90.69*C101 + C95 + 13.04*C102*112.32)/10^6</v>
      </c>
      <c r="CX211" t="str">
        <f ca="1">SUBSTITUTE(CX210,'Formula Name Creation'!$V105,'HB11 Model'!$B105)</f>
        <v>0</v>
      </c>
      <c r="CY211" t="str">
        <f ca="1">SUBSTITUTE(CY210,'Formula Name Creation'!$V105,'HB11 Model'!$B105)</f>
        <v>0</v>
      </c>
      <c r="CZ211" t="str">
        <f ca="1">SUBSTITUTE(CZ210,'Formula Name Creation'!$V105,'HB11 Model'!$B105)</f>
        <v>0</v>
      </c>
      <c r="DA211" t="str">
        <f ca="1">SUBSTITUTE(DA210,'Formula Name Creation'!$V105,'HB11 Model'!$B105)</f>
        <v>0</v>
      </c>
      <c r="DB211" t="str">
        <f ca="1">SUBSTITUTE(DB210,'Formula Name Creation'!$V105,'HB11 Model'!$B105)</f>
        <v>0</v>
      </c>
      <c r="DC211" t="str">
        <f ca="1">SUBSTITUTE(DC210,'Formula Name Creation'!$V105,'HB11 Model'!$B105)</f>
        <v>0</v>
      </c>
      <c r="DD211" t="str">
        <f ca="1">SUBSTITUTE(DD210,'Formula Name Creation'!$V105,'HB11 Model'!$B105)</f>
        <v>0</v>
      </c>
      <c r="DE211" t="str">
        <f ca="1">SUBSTITUTE(DE210,'Formula Name Creation'!$V105,'HB11 Model'!$B105)</f>
        <v>0</v>
      </c>
      <c r="DF211" t="str">
        <f ca="1">SUBSTITUTE(DF210,'Formula Name Creation'!$V105,'HB11 Model'!$B105)</f>
        <v>0</v>
      </c>
      <c r="DG211" t="str">
        <f ca="1">SUBSTITUTE(DG210,'Formula Name Creation'!$V105,'HB11 Model'!$B105)</f>
        <v>0</v>
      </c>
      <c r="DH211" t="str">
        <f ca="1">SUBSTITUTE(DH210,'Formula Name Creation'!$V105,'HB11 Model'!$B105)</f>
        <v>0</v>
      </c>
      <c r="DI211" t="str">
        <f ca="1">SUBSTITUTE(DI210,'Formula Name Creation'!$V105,'HB11 Model'!$B105)</f>
        <v>0</v>
      </c>
      <c r="DJ211" t="str">
        <f ca="1">SUBSTITUTE(DJ210,'Formula Name Creation'!$V105,'HB11 Model'!$B105)</f>
        <v>0</v>
      </c>
      <c r="DK211" t="str">
        <f ca="1">SUBSTITUTE(DK210,'Formula Name Creation'!$V105,'HB11 Model'!$B105)</f>
        <v>0</v>
      </c>
      <c r="DL211" t="str">
        <f ca="1">SUBSTITUTE(DL210,'Formula Name Creation'!$V105,'HB11 Model'!$B105)</f>
        <v>0</v>
      </c>
      <c r="DM211" t="str">
        <f ca="1">SUBSTITUTE(DM210,'Formula Name Creation'!$V105,'HB11 Model'!$B105)</f>
        <v>0</v>
      </c>
      <c r="DN211" t="str">
        <f ca="1">SUBSTITUTE(DN210,'Formula Name Creation'!$V105,'HB11 Model'!$B105)</f>
        <v>0</v>
      </c>
      <c r="DO211" t="str">
        <f ca="1">SUBSTITUTE(DO210,'Formula Name Creation'!$V105,'HB11 Model'!$B105)</f>
        <v>0</v>
      </c>
      <c r="DP211" t="str">
        <f ca="1">SUBSTITUTE(DP210,'Formula Name Creation'!$V105,'HB11 Model'!$B105)</f>
        <v>0</v>
      </c>
      <c r="DQ211" t="str">
        <f ca="1">SUBSTITUTE(DQ210,'Formula Name Creation'!$V105,'HB11 Model'!$B105)</f>
        <v>0</v>
      </c>
      <c r="DR211" t="str">
        <f ca="1">SUBSTITUTE(DR210,'Formula Name Creation'!$V105,'HB11 Model'!$B105)</f>
        <v>0</v>
      </c>
      <c r="DS211" t="str">
        <f ca="1">SUBSTITUTE(DS210,'Formula Name Creation'!$V105,'HB11 Model'!$B105)</f>
        <v>0</v>
      </c>
      <c r="DT211" t="str">
        <f ca="1">SUBSTITUTE(DT210,'Formula Name Creation'!$V105,'HB11 Model'!$B105)</f>
        <v>0</v>
      </c>
      <c r="DU211" t="str">
        <f ca="1">SUBSTITUTE(DU210,'Formula Name Creation'!$V105,'HB11 Model'!$B105)</f>
        <v>0</v>
      </c>
      <c r="DV211" t="str">
        <f ca="1">SUBSTITUTE(DV210,'Formula Name Creation'!$V105,'HB11 Model'!$B105)</f>
        <v>0</v>
      </c>
      <c r="DW211" t="str">
        <f ca="1">SUBSTITUTE(DW210,'Formula Name Creation'!$V105,'HB11 Model'!$B105)</f>
        <v>0</v>
      </c>
      <c r="DX211" t="str">
        <f ca="1">SUBSTITUTE(DX210,'Formula Name Creation'!$V105,'HB11 Model'!$B105)</f>
        <v>0</v>
      </c>
      <c r="DY211" t="str">
        <f ca="1">SUBSTITUTE(DY210,'Formula Name Creation'!$V105,'HB11 Model'!$B105)</f>
        <v>0</v>
      </c>
      <c r="DZ211" t="str">
        <f ca="1">SUBSTITUTE(DZ210,'Formula Name Creation'!$V105,'HB11 Model'!$B105)</f>
        <v>0</v>
      </c>
      <c r="EA211" t="str">
        <f ca="1">SUBSTITUTE(EA210,'Formula Name Creation'!$V105,'HB11 Model'!$B105)</f>
        <v>0</v>
      </c>
      <c r="EB211" t="str">
        <f ca="1">SUBSTITUTE(EB210,'Formula Name Creation'!$V105,'HB11 Model'!$B105)</f>
        <v>0</v>
      </c>
      <c r="EC211" t="str">
        <f ca="1">SUBSTITUTE(EC210,'Formula Name Creation'!$V105,'HB11 Model'!$B105)</f>
        <v>0</v>
      </c>
      <c r="ED211" t="str">
        <f ca="1">SUBSTITUTE(ED210,'Formula Name Creation'!$V105,'HB11 Model'!$B105)</f>
        <v>0</v>
      </c>
      <c r="EE211" t="str">
        <f ca="1">SUBSTITUTE(EE210,'Formula Name Creation'!$V105,'HB11 Model'!$B105)</f>
        <v>0</v>
      </c>
      <c r="EF211" t="str">
        <f ca="1">SUBSTITUTE(EF210,'Formula Name Creation'!$V105,'HB11 Model'!$B105)</f>
        <v>0</v>
      </c>
      <c r="EG211" t="str">
        <f ca="1">SUBSTITUTE(EG210,'Formula Name Creation'!$V105,'HB11 Model'!$B105)</f>
        <v>0</v>
      </c>
      <c r="EH211" t="str">
        <f ca="1">SUBSTITUTE(EH210,'Formula Name Creation'!$V105,'HB11 Model'!$B105)</f>
        <v>0</v>
      </c>
      <c r="EI211" t="str">
        <f ca="1">SUBSTITUTE(EI210,'Formula Name Creation'!$V105,'HB11 Model'!$B105)</f>
        <v>0</v>
      </c>
      <c r="EJ211" t="str">
        <f ca="1">SUBSTITUTE(EJ210,'Formula Name Creation'!$V105,'HB11 Model'!$B105)</f>
        <v>0</v>
      </c>
      <c r="EK211" t="str">
        <f ca="1">SUBSTITUTE(EK210,'Formula Name Creation'!$V105,'HB11 Model'!$B105)</f>
        <v>0</v>
      </c>
      <c r="EL211" t="str">
        <f ca="1">SUBSTITUTE(EL210,'Formula Name Creation'!$V105,'HB11 Model'!$B105)</f>
        <v>0</v>
      </c>
      <c r="EM211" t="str">
        <f ca="1">SUBSTITUTE(EM210,'Formula Name Creation'!$V105,'HB11 Model'!$B105)</f>
        <v>0</v>
      </c>
      <c r="EN211" t="str">
        <f ca="1">SUBSTITUTE(EN210,'Formula Name Creation'!$V105,'HB11 Model'!$B105)</f>
        <v>0</v>
      </c>
      <c r="EO211" t="str">
        <f ca="1">SUBSTITUTE(EO210,'Formula Name Creation'!$V105,'HB11 Model'!$B105)</f>
        <v>0</v>
      </c>
      <c r="EP211" t="str">
        <f ca="1">SUBSTITUTE(EP210,'Formula Name Creation'!$V105,'HB11 Model'!$B105)</f>
        <v>0</v>
      </c>
      <c r="EQ211" t="str">
        <f ca="1">SUBSTITUTE(EQ210,'Formula Name Creation'!$V105,'HB11 Model'!$B105)</f>
        <v>0</v>
      </c>
      <c r="ER211" t="str">
        <f ca="1">SUBSTITUTE(ER210,'Formula Name Creation'!$V105,'HB11 Model'!$B105)</f>
        <v>0</v>
      </c>
      <c r="ES211" t="str">
        <f ca="1">SUBSTITUTE(ES210,'Formula Name Creation'!$V105,'HB11 Model'!$B105)</f>
        <v>0</v>
      </c>
      <c r="ET211" t="str">
        <f ca="1">SUBSTITUTE(ET210,'Formula Name Creation'!$V105,'HB11 Model'!$B105)</f>
        <v>0</v>
      </c>
      <c r="EU211">
        <v>103</v>
      </c>
    </row>
    <row r="212" spans="1:151" x14ac:dyDescent="0.25">
      <c r="A212" t="str">
        <f ca="1">SUBSTITUTE(A211,'Formula Name Creation'!$V104,'HB11 Model'!$B104)</f>
        <v>Parameter</v>
      </c>
      <c r="B212" t="str">
        <f ca="1">SUBSTITUTE(B211,'Formula Name Creation'!$V104,'HB11 Model'!$B104)</f>
        <v>Parameter</v>
      </c>
      <c r="C212" t="str">
        <f ca="1">SUBSTITUTE(C211,'Formula Name Creation'!$V104,'HB11 Model'!$B104)</f>
        <v>=(1400*C22*1000)/10^6</v>
      </c>
      <c r="D212" t="str">
        <f ca="1">SUBSTITUTE(D211,'Formula Name Creation'!$V104,'HB11 Model'!$B104)</f>
        <v>Parameter</v>
      </c>
      <c r="E212" t="str">
        <f ca="1">SUBSTITUTE(E211,'Formula Name Creation'!$V104,'HB11 Model'!$B104)</f>
        <v>=C3*C4</v>
      </c>
      <c r="F212" t="str">
        <f ca="1">SUBSTITUTE(F211,'Formula Name Creation'!$V104,'HB11 Model'!$B104)</f>
        <v>=C7/(C6)</v>
      </c>
      <c r="G212" t="str">
        <f ca="1">SUBSTITUTE(G211,'Formula Name Creation'!$V104,'HB11 Model'!$B104)</f>
        <v>=IF(C36=0,C7*C10,C7*C10*C13)</v>
      </c>
      <c r="H212" t="str">
        <f ca="1">SUBSTITUTE(H211,'Formula Name Creation'!$V104,'HB11 Model'!$B104)</f>
        <v>Parameter</v>
      </c>
      <c r="I212" t="str">
        <f ca="1">SUBSTITUTE(I211,'Formula Name Creation'!$V104,'HB11 Model'!$B104)</f>
        <v>Parameter</v>
      </c>
      <c r="J212" t="str">
        <f ca="1">SUBSTITUTE(J211,'Formula Name Creation'!$V104,'HB11 Model'!$B104)</f>
        <v>Parameter</v>
      </c>
      <c r="K212" t="str">
        <f ca="1">SUBSTITUTE(K211,'Formula Name Creation'!$V104,'HB11 Model'!$B104)</f>
        <v>Parameter</v>
      </c>
      <c r="L212" t="str">
        <f ca="1">SUBSTITUTE(L211,'Formula Name Creation'!$V104,'HB11 Model'!$B104)</f>
        <v>Parameter</v>
      </c>
      <c r="M212" t="str">
        <f ca="1">SUBSTITUTE(M211,'Formula Name Creation'!$V104,'HB11 Model'!$B104)</f>
        <v>=C16/C8</v>
      </c>
      <c r="N212" t="str">
        <f ca="1">SUBSTITUTE(N211,'Formula Name Creation'!$V104,'HB11 Model'!$B104)</f>
        <v>=C9*C17</v>
      </c>
      <c r="O212" t="str">
        <f ca="1">SUBSTITUTE(O211,'Formula Name Creation'!$V104,'HB11 Model'!$B104)</f>
        <v>Parameter</v>
      </c>
      <c r="P212" t="str">
        <f ca="1">SUBSTITUTE(P211,'Formula Name Creation'!$V104,'HB11 Model'!$B104)</f>
        <v>Parameter</v>
      </c>
      <c r="Q212" t="str">
        <f ca="1">SUBSTITUTE(Q211,'Formula Name Creation'!$V104,'HB11 Model'!$B104)</f>
        <v>Parameter</v>
      </c>
      <c r="R212" t="str">
        <f ca="1">SUBSTITUTE(R211,'Formula Name Creation'!$V104,'HB11 Model'!$B104)</f>
        <v>=C8+C84+C100</v>
      </c>
      <c r="S212" t="str">
        <f ca="1">SUBSTITUTE(S211,'Formula Name Creation'!$V104,'HB11 Model'!$B104)</f>
        <v>=C20*C19</v>
      </c>
      <c r="T212" t="str">
        <f ca="1">SUBSTITUTE(T211,'Formula Name Creation'!$V104,'HB11 Model'!$B104)</f>
        <v>=C16-C20</v>
      </c>
      <c r="U212" t="str">
        <f ca="1">SUBSTITUTE(U211,'Formula Name Creation'!$V104,'HB11 Model'!$B104)</f>
        <v>=365*24*C14</v>
      </c>
      <c r="V212" t="str">
        <f ca="1">SUBSTITUTE(V211,'Formula Name Creation'!$V104,'HB11 Model'!$B104)</f>
        <v>=C22*C23</v>
      </c>
      <c r="W212" t="str">
        <f ca="1">SUBSTITUTE(W211,'Formula Name Creation'!$V104,'HB11 Model'!$B104)</f>
        <v>=C26/(1-C27)</v>
      </c>
      <c r="X212" t="str">
        <f ca="1">SUBSTITUTE(X211,'Formula Name Creation'!$V104,'HB11 Model'!$B104)</f>
        <v>=C4*C14*365*24*3600</v>
      </c>
      <c r="Y212" t="str">
        <f ca="1">SUBSTITUTE(Y211,'Formula Name Creation'!$V104,'HB11 Model'!$B104)</f>
        <v>Parameter</v>
      </c>
      <c r="Z212" t="str">
        <f ca="1">SUBSTITUTE(Z211,'Formula Name Creation'!$V104,'HB11 Model'!$B104)</f>
        <v>=C29+C37+C40+C48</v>
      </c>
      <c r="AA212" t="str">
        <f ca="1">SUBSTITUTE(AA211,'Formula Name Creation'!$V104,'HB11 Model'!$B104)</f>
        <v>=C30*(C33*C34)/(1000)+C35</v>
      </c>
      <c r="AB212" t="str">
        <f ca="1">SUBSTITUTE(AB211,'Formula Name Creation'!$V104,'HB11 Model'!$B104)</f>
        <v>Parameter</v>
      </c>
      <c r="AC212" t="str">
        <f ca="1">SUBSTITUTE(AC211,'Formula Name Creation'!$V104,'HB11 Model'!$B104)</f>
        <v>Parameter</v>
      </c>
      <c r="AD212" t="str">
        <f ca="1">SUBSTITUTE(AD211,'Formula Name Creation'!$V104,'HB11 Model'!$B104)</f>
        <v>Parameter</v>
      </c>
      <c r="AE212" t="str">
        <f ca="1">SUBSTITUTE(AE211,'Formula Name Creation'!$V104,'HB11 Model'!$B104)</f>
        <v>Parameter</v>
      </c>
      <c r="AF212" t="str">
        <f ca="1">SUBSTITUTE(AF211,'Formula Name Creation'!$V104,'HB11 Model'!$B104)</f>
        <v>Parameter</v>
      </c>
      <c r="AG212" t="str">
        <f ca="1">SUBSTITUTE(AG211,'Formula Name Creation'!$V104,'HB11 Model'!$B104)</f>
        <v>Parameter</v>
      </c>
      <c r="AH212" t="str">
        <f ca="1">SUBSTITUTE(AH211,'Formula Name Creation'!$V104,'HB11 Model'!$B104)</f>
        <v>Parameter</v>
      </c>
      <c r="AI212" t="str">
        <f ca="1">SUBSTITUTE(AI211,'Formula Name Creation'!$V104,'HB11 Model'!$B104)</f>
        <v>=C36*(C38)</v>
      </c>
      <c r="AJ212" t="str">
        <f ca="1">SUBSTITUTE(AJ211,'Formula Name Creation'!$V104,'HB11 Model'!$B104)</f>
        <v>Parameter</v>
      </c>
      <c r="AK212" t="str">
        <f ca="1">SUBSTITUTE(AK211,'Formula Name Creation'!$V104,'HB11 Model'!$B104)</f>
        <v>Parameter</v>
      </c>
      <c r="AL212" t="str">
        <f ca="1">SUBSTITUTE(AL211,'Formula Name Creation'!$V104,'HB11 Model'!$B104)</f>
        <v>=C39*(C41+C42)</v>
      </c>
      <c r="AM212" t="str">
        <f ca="1">SUBSTITUTE(AM211,'Formula Name Creation'!$V104,'HB11 Model'!$B104)</f>
        <v>=0.04+(C31*C32)/(1000)</v>
      </c>
      <c r="AN212" t="str">
        <f ca="1">SUBSTITUTE(AN211,'Formula Name Creation'!$V104,'HB11 Model'!$B104)</f>
        <v>Parameter</v>
      </c>
      <c r="AO212" t="str">
        <f ca="1">SUBSTITUTE(AO211,'Formula Name Creation'!$V104,'HB11 Model'!$B104)</f>
        <v>Parameter</v>
      </c>
      <c r="AP212" t="str">
        <f ca="1">SUBSTITUTE(AP211,'Formula Name Creation'!$V104,'HB11 Model'!$B104)</f>
        <v>Parameter</v>
      </c>
      <c r="AQ212" t="str">
        <f ca="1">SUBSTITUTE(AQ211,'Formula Name Creation'!$V104,'HB11 Model'!$B104)</f>
        <v>Parameter</v>
      </c>
      <c r="AR212" t="e">
        <f ca="1">SUBSTITUTE(AR211,'Formula Name Creation'!$V104,'HB11 Model'!$B104)</f>
        <v>#N/A</v>
      </c>
      <c r="AS212" t="str">
        <f ca="1">SUBSTITUTE(AS211,'Formula Name Creation'!$V104,'HB11 Model'!$B104)</f>
        <v>=C45+C25*(C28)</v>
      </c>
      <c r="AT212" t="str">
        <f ca="1">SUBSTITUTE(AT211,'Formula Name Creation'!$V104,'HB11 Model'!$B104)</f>
        <v>Parameter</v>
      </c>
      <c r="AU212" t="str">
        <f ca="1">SUBSTITUTE(AU211,'Formula Name Creation'!$V104,'HB11 Model'!$B104)</f>
        <v>Parameter</v>
      </c>
      <c r="AV212" t="str">
        <f ca="1">SUBSTITUTE(AV211,'Formula Name Creation'!$V104,'HB11 Model'!$B104)</f>
        <v>Parameter</v>
      </c>
      <c r="AW212" t="str">
        <f ca="1">SUBSTITUTE(AW211,'Formula Name Creation'!$V104,'HB11 Model'!$B104)</f>
        <v>Parameter</v>
      </c>
      <c r="AX212" t="str">
        <f ca="1">SUBSTITUTE(AX211,'Formula Name Creation'!$V104,'HB11 Model'!$B104)</f>
        <v>Parameter</v>
      </c>
      <c r="AY212" t="str">
        <f ca="1">SUBSTITUTE(AY211,'Formula Name Creation'!$V104,'HB11 Model'!$B104)</f>
        <v>Parameter</v>
      </c>
      <c r="AZ212" t="str">
        <f ca="1">SUBSTITUTE(AZ211,'Formula Name Creation'!$V104,'HB11 Model'!$B104)</f>
        <v>Parameter</v>
      </c>
      <c r="BA212" t="str">
        <f ca="1">SUBSTITUTE(BA211,'Formula Name Creation'!$V104,'HB11 Model'!$B104)</f>
        <v>=(C54+C53)/10^6</v>
      </c>
      <c r="BB212" t="str">
        <f ca="1">SUBSTITUTE(BB211,'Formula Name Creation'!$V104,'HB11 Model'!$B104)</f>
        <v>=C4*((C14*24)*3600)*C51</v>
      </c>
      <c r="BC212" t="str">
        <f ca="1">SUBSTITUTE(BC211,'Formula Name Creation'!$V104,'HB11 Model'!$B104)</f>
        <v>Parameter</v>
      </c>
      <c r="BD212" t="str">
        <f ca="1">SUBSTITUTE(BD211,'Formula Name Creation'!$V104,'HB11 Model'!$B104)</f>
        <v>Parameter</v>
      </c>
      <c r="BE212" t="str">
        <f ca="1">SUBSTITUTE(BE211,'Formula Name Creation'!$V104,'HB11 Model'!$B104)</f>
        <v>Parameter</v>
      </c>
      <c r="BF212" t="str">
        <f ca="1">SUBSTITUTE(BF211,'Formula Name Creation'!$V104,'HB11 Model'!$B104)</f>
        <v>Parameter</v>
      </c>
      <c r="BG212" t="str">
        <f ca="1">SUBSTITUTE(BG211,'Formula Name Creation'!$V104,'HB11 Model'!$B104)</f>
        <v>=ROUNDDOWN(C60/C64,0)*C58+C57*C3*C4*ROUNDDOWN(C60/C66,0)+C59+C87*10^6*ROUNDDOWN(C60/C65,0)+C63*C60</v>
      </c>
      <c r="BH212" t="str">
        <f ca="1">SUBSTITUTE(BH211,'Formula Name Creation'!$V104,'HB11 Model'!$B104)</f>
        <v>Parameter</v>
      </c>
      <c r="BI212" t="str">
        <f ca="1">SUBSTITUTE(BI211,'Formula Name Creation'!$V104,'HB11 Model'!$B104)</f>
        <v>=C62*1000*C24</v>
      </c>
      <c r="BJ212" t="str">
        <f ca="1">SUBSTITUTE(BJ211,'Formula Name Creation'!$V104,'HB11 Model'!$B104)</f>
        <v>Parameter</v>
      </c>
      <c r="BK212" t="str">
        <f ca="1">SUBSTITUTE(BK211,'Formula Name Creation'!$V104,'HB11 Model'!$B104)</f>
        <v>Parameter</v>
      </c>
      <c r="BL212" t="str">
        <f ca="1">SUBSTITUTE(BL211,'Formula Name Creation'!$V104,'HB11 Model'!$B104)</f>
        <v>Parameter</v>
      </c>
      <c r="BM212" t="str">
        <f ca="1">SUBSTITUTE(BM211,'Formula Name Creation'!$V104,'HB11 Model'!$B104)</f>
        <v>Parameter</v>
      </c>
      <c r="BN212" t="str">
        <f ca="1">SUBSTITUTE(BN211,'Formula Name Creation'!$V104,'HB11 Model'!$B104)</f>
        <v>Parameter</v>
      </c>
      <c r="BO212" t="str">
        <f ca="1">SUBSTITUTE(BO211,'Formula Name Creation'!$V104,'HB11 Model'!$B104)</f>
        <v>Parameter</v>
      </c>
      <c r="BP212" t="str">
        <f ca="1">SUBSTITUTE(BP211,'Formula Name Creation'!$V104,'HB11 Model'!$B104)</f>
        <v>Parameter</v>
      </c>
      <c r="BQ212" t="str">
        <f ca="1">SUBSTITUTE(BQ211,'Formula Name Creation'!$V104,'HB11 Model'!$B104)</f>
        <v>Parameter</v>
      </c>
      <c r="BR212" t="str">
        <f ca="1">SUBSTITUTE(BR211,'Formula Name Creation'!$V104,'HB11 Model'!$B104)</f>
        <v>Parameter</v>
      </c>
      <c r="BS212" t="str">
        <f ca="1">SUBSTITUTE(BS211,'Formula Name Creation'!$V104,'HB11 Model'!$B104)</f>
        <v>Parameter</v>
      </c>
      <c r="BT212" t="str">
        <f ca="1">SUBSTITUTE(BT211,'Formula Name Creation'!$V104,'HB11 Model'!$B104)</f>
        <v>Parameter</v>
      </c>
      <c r="BU212" t="str">
        <f ca="1">SUBSTITUTE(BU211,'Formula Name Creation'!$V104,'HB11 Model'!$B104)</f>
        <v>=(C67+C68+C69+C70+C71+C72+C74+C73)</v>
      </c>
      <c r="BV212" t="str">
        <f ca="1">SUBSTITUTE(BV211,'Formula Name Creation'!$V104,'HB11 Model'!$B104)</f>
        <v>Parameter</v>
      </c>
      <c r="BW212" t="str">
        <f ca="1">SUBSTITUTE(BW211,'Formula Name Creation'!$V104,'HB11 Model'!$B104)</f>
        <v>Parameter</v>
      </c>
      <c r="BX212" t="str">
        <f ca="1">SUBSTITUTE(BX211,'Formula Name Creation'!$V104,'HB11 Model'!$B104)</f>
        <v>=C77+C75</v>
      </c>
      <c r="BY212" t="str">
        <f ca="1">SUBSTITUTE(BY211,'Formula Name Creation'!$V104,'HB11 Model'!$B104)</f>
        <v>Parameter</v>
      </c>
      <c r="BZ212" t="str">
        <f ca="1">SUBSTITUTE(BZ211,'Formula Name Creation'!$V104,'HB11 Model'!$B104)</f>
        <v>=C79*C75</v>
      </c>
      <c r="CA212" t="str">
        <f ca="1">SUBSTITUTE(CA211,'Formula Name Creation'!$V104,'HB11 Model'!$B104)</f>
        <v>Parameter</v>
      </c>
      <c r="CB212" t="str">
        <f ca="1">SUBSTITUTE(CB211,'Formula Name Creation'!$V104,'HB11 Model'!$B104)</f>
        <v>Parameter</v>
      </c>
      <c r="CC212" t="str">
        <f ca="1">SUBSTITUTE(CC211,'Formula Name Creation'!$V104,'HB11 Model'!$B104)</f>
        <v>Parameter</v>
      </c>
      <c r="CD212" t="str">
        <f ca="1">SUBSTITUTE(CD211,'Formula Name Creation'!$V104,'HB11 Model'!$B104)</f>
        <v>=32*(C9/2605)</v>
      </c>
      <c r="CE212" t="str">
        <f ca="1">SUBSTITUTE(CE211,'Formula Name Creation'!$V104,'HB11 Model'!$B104)</f>
        <v>Parameter</v>
      </c>
      <c r="CF212" t="str">
        <f ca="1">SUBSTITUTE(CF211,'Formula Name Creation'!$V104,'HB11 Model'!$B104)</f>
        <v>Parameter</v>
      </c>
      <c r="CG212" t="str">
        <f ca="1">SUBSTITUTE(CG211,'Formula Name Creation'!$V104,'HB11 Model'!$B104)</f>
        <v>=(C85*C86*C83)/10^6</v>
      </c>
      <c r="CH212" t="str">
        <f ca="1">SUBSTITUTE(CH211,'Formula Name Creation'!$V104,'HB11 Model'!$B104)</f>
        <v>=C9*10^6/C81/C82</v>
      </c>
      <c r="CI212" t="str">
        <f ca="1">SUBSTITUTE(CI211,'Formula Name Creation'!$V104,'HB11 Model'!$B104)</f>
        <v>Parameter</v>
      </c>
      <c r="CJ212" t="str">
        <f ca="1">SUBSTITUTE(CJ211,'Formula Name Creation'!$V104,'HB11 Model'!$B104)</f>
        <v>Parameter</v>
      </c>
      <c r="CK212" t="str">
        <f ca="1">SUBSTITUTE(CK211,'Formula Name Creation'!$V104,'HB11 Model'!$B104)</f>
        <v>Parameter</v>
      </c>
      <c r="CL212" t="str">
        <f ca="1">SUBSTITUTE(CL211,'Formula Name Creation'!$V104,'HB11 Model'!$B104)</f>
        <v>Parameter</v>
      </c>
      <c r="CM212" t="str">
        <f ca="1">SUBSTITUTE(CM211,'Formula Name Creation'!$V104,'HB11 Model'!$B104)</f>
        <v>=C91*C92</v>
      </c>
      <c r="CN212" t="str">
        <f ca="1">SUBSTITUTE(CN211,'Formula Name Creation'!$V104,'HB11 Model'!$B104)</f>
        <v>=C93*7.6*7*52.18</v>
      </c>
      <c r="CO212" t="str">
        <f ca="1">SUBSTITUTE(CO211,'Formula Name Creation'!$V104,'HB11 Model'!$B104)</f>
        <v>Parameter</v>
      </c>
      <c r="CP212" t="str">
        <f ca="1">SUBSTITUTE(CP211,'Formula Name Creation'!$V104,'HB11 Model'!$B104)</f>
        <v>Parameter</v>
      </c>
      <c r="CQ212" t="str">
        <f ca="1">SUBSTITUTE(CQ211,'Formula Name Creation'!$V104,'HB11 Model'!$B104)</f>
        <v>Parameter</v>
      </c>
      <c r="CR212" t="str">
        <f ca="1">SUBSTITUTE(CR211,'Formula Name Creation'!$V104,'HB11 Model'!$B104)</f>
        <v>Parameter</v>
      </c>
      <c r="CS212" t="str">
        <f ca="1">SUBSTITUTE(CS211,'Formula Name Creation'!$V104,'HB11 Model'!$B104)</f>
        <v>Parameter</v>
      </c>
      <c r="CT212" t="str">
        <f ca="1">SUBSTITUTE(CT211,'Formula Name Creation'!$V104,'HB11 Model'!$B104)</f>
        <v>Parameter</v>
      </c>
      <c r="CU212" t="str">
        <f ca="1">SUBSTITUTE(CU211,'Formula Name Creation'!$V104,'HB11 Model'!$B104)</f>
        <v>=PI()*C97*(C96^2-(C96-C98)^2)*C99</v>
      </c>
      <c r="CV212" t="str">
        <f ca="1">SUBSTITUTE(CV211,'Formula Name Creation'!$V104,'HB11 Model'!$B104)</f>
        <v>Parameter</v>
      </c>
      <c r="CW212" t="str">
        <f ca="1">SUBSTITUTE(CW211,'Formula Name Creation'!$V104,'HB11 Model'!$B104)</f>
        <v>=(90.69*C101 + C95 + 13.04*C102*112.32)/10^6</v>
      </c>
      <c r="CX212" t="str">
        <f ca="1">SUBSTITUTE(CX211,'Formula Name Creation'!$V104,'HB11 Model'!$B104)</f>
        <v>0</v>
      </c>
      <c r="CY212" t="str">
        <f ca="1">SUBSTITUTE(CY211,'Formula Name Creation'!$V104,'HB11 Model'!$B104)</f>
        <v>0</v>
      </c>
      <c r="CZ212" t="str">
        <f ca="1">SUBSTITUTE(CZ211,'Formula Name Creation'!$V104,'HB11 Model'!$B104)</f>
        <v>0</v>
      </c>
      <c r="DA212" t="str">
        <f ca="1">SUBSTITUTE(DA211,'Formula Name Creation'!$V104,'HB11 Model'!$B104)</f>
        <v>0</v>
      </c>
      <c r="DB212" t="str">
        <f ca="1">SUBSTITUTE(DB211,'Formula Name Creation'!$V104,'HB11 Model'!$B104)</f>
        <v>0</v>
      </c>
      <c r="DC212" t="str">
        <f ca="1">SUBSTITUTE(DC211,'Formula Name Creation'!$V104,'HB11 Model'!$B104)</f>
        <v>0</v>
      </c>
      <c r="DD212" t="str">
        <f ca="1">SUBSTITUTE(DD211,'Formula Name Creation'!$V104,'HB11 Model'!$B104)</f>
        <v>0</v>
      </c>
      <c r="DE212" t="str">
        <f ca="1">SUBSTITUTE(DE211,'Formula Name Creation'!$V104,'HB11 Model'!$B104)</f>
        <v>0</v>
      </c>
      <c r="DF212" t="str">
        <f ca="1">SUBSTITUTE(DF211,'Formula Name Creation'!$V104,'HB11 Model'!$B104)</f>
        <v>0</v>
      </c>
      <c r="DG212" t="str">
        <f ca="1">SUBSTITUTE(DG211,'Formula Name Creation'!$V104,'HB11 Model'!$B104)</f>
        <v>0</v>
      </c>
      <c r="DH212" t="str">
        <f ca="1">SUBSTITUTE(DH211,'Formula Name Creation'!$V104,'HB11 Model'!$B104)</f>
        <v>0</v>
      </c>
      <c r="DI212" t="str">
        <f ca="1">SUBSTITUTE(DI211,'Formula Name Creation'!$V104,'HB11 Model'!$B104)</f>
        <v>0</v>
      </c>
      <c r="DJ212" t="str">
        <f ca="1">SUBSTITUTE(DJ211,'Formula Name Creation'!$V104,'HB11 Model'!$B104)</f>
        <v>0</v>
      </c>
      <c r="DK212" t="str">
        <f ca="1">SUBSTITUTE(DK211,'Formula Name Creation'!$V104,'HB11 Model'!$B104)</f>
        <v>0</v>
      </c>
      <c r="DL212" t="str">
        <f ca="1">SUBSTITUTE(DL211,'Formula Name Creation'!$V104,'HB11 Model'!$B104)</f>
        <v>0</v>
      </c>
      <c r="DM212" t="str">
        <f ca="1">SUBSTITUTE(DM211,'Formula Name Creation'!$V104,'HB11 Model'!$B104)</f>
        <v>0</v>
      </c>
      <c r="DN212" t="str">
        <f ca="1">SUBSTITUTE(DN211,'Formula Name Creation'!$V104,'HB11 Model'!$B104)</f>
        <v>0</v>
      </c>
      <c r="DO212" t="str">
        <f ca="1">SUBSTITUTE(DO211,'Formula Name Creation'!$V104,'HB11 Model'!$B104)</f>
        <v>0</v>
      </c>
      <c r="DP212" t="str">
        <f ca="1">SUBSTITUTE(DP211,'Formula Name Creation'!$V104,'HB11 Model'!$B104)</f>
        <v>0</v>
      </c>
      <c r="DQ212" t="str">
        <f ca="1">SUBSTITUTE(DQ211,'Formula Name Creation'!$V104,'HB11 Model'!$B104)</f>
        <v>0</v>
      </c>
      <c r="DR212" t="str">
        <f ca="1">SUBSTITUTE(DR211,'Formula Name Creation'!$V104,'HB11 Model'!$B104)</f>
        <v>0</v>
      </c>
      <c r="DS212" t="str">
        <f ca="1">SUBSTITUTE(DS211,'Formula Name Creation'!$V104,'HB11 Model'!$B104)</f>
        <v>0</v>
      </c>
      <c r="DT212" t="str">
        <f ca="1">SUBSTITUTE(DT211,'Formula Name Creation'!$V104,'HB11 Model'!$B104)</f>
        <v>0</v>
      </c>
      <c r="DU212" t="str">
        <f ca="1">SUBSTITUTE(DU211,'Formula Name Creation'!$V104,'HB11 Model'!$B104)</f>
        <v>0</v>
      </c>
      <c r="DV212" t="str">
        <f ca="1">SUBSTITUTE(DV211,'Formula Name Creation'!$V104,'HB11 Model'!$B104)</f>
        <v>0</v>
      </c>
      <c r="DW212" t="str">
        <f ca="1">SUBSTITUTE(DW211,'Formula Name Creation'!$V104,'HB11 Model'!$B104)</f>
        <v>0</v>
      </c>
      <c r="DX212" t="str">
        <f ca="1">SUBSTITUTE(DX211,'Formula Name Creation'!$V104,'HB11 Model'!$B104)</f>
        <v>0</v>
      </c>
      <c r="DY212" t="str">
        <f ca="1">SUBSTITUTE(DY211,'Formula Name Creation'!$V104,'HB11 Model'!$B104)</f>
        <v>0</v>
      </c>
      <c r="DZ212" t="str">
        <f ca="1">SUBSTITUTE(DZ211,'Formula Name Creation'!$V104,'HB11 Model'!$B104)</f>
        <v>0</v>
      </c>
      <c r="EA212" t="str">
        <f ca="1">SUBSTITUTE(EA211,'Formula Name Creation'!$V104,'HB11 Model'!$B104)</f>
        <v>0</v>
      </c>
      <c r="EB212" t="str">
        <f ca="1">SUBSTITUTE(EB211,'Formula Name Creation'!$V104,'HB11 Model'!$B104)</f>
        <v>0</v>
      </c>
      <c r="EC212" t="str">
        <f ca="1">SUBSTITUTE(EC211,'Formula Name Creation'!$V104,'HB11 Model'!$B104)</f>
        <v>0</v>
      </c>
      <c r="ED212" t="str">
        <f ca="1">SUBSTITUTE(ED211,'Formula Name Creation'!$V104,'HB11 Model'!$B104)</f>
        <v>0</v>
      </c>
      <c r="EE212" t="str">
        <f ca="1">SUBSTITUTE(EE211,'Formula Name Creation'!$V104,'HB11 Model'!$B104)</f>
        <v>0</v>
      </c>
      <c r="EF212" t="str">
        <f ca="1">SUBSTITUTE(EF211,'Formula Name Creation'!$V104,'HB11 Model'!$B104)</f>
        <v>0</v>
      </c>
      <c r="EG212" t="str">
        <f ca="1">SUBSTITUTE(EG211,'Formula Name Creation'!$V104,'HB11 Model'!$B104)</f>
        <v>0</v>
      </c>
      <c r="EH212" t="str">
        <f ca="1">SUBSTITUTE(EH211,'Formula Name Creation'!$V104,'HB11 Model'!$B104)</f>
        <v>0</v>
      </c>
      <c r="EI212" t="str">
        <f ca="1">SUBSTITUTE(EI211,'Formula Name Creation'!$V104,'HB11 Model'!$B104)</f>
        <v>0</v>
      </c>
      <c r="EJ212" t="str">
        <f ca="1">SUBSTITUTE(EJ211,'Formula Name Creation'!$V104,'HB11 Model'!$B104)</f>
        <v>0</v>
      </c>
      <c r="EK212" t="str">
        <f ca="1">SUBSTITUTE(EK211,'Formula Name Creation'!$V104,'HB11 Model'!$B104)</f>
        <v>0</v>
      </c>
      <c r="EL212" t="str">
        <f ca="1">SUBSTITUTE(EL211,'Formula Name Creation'!$V104,'HB11 Model'!$B104)</f>
        <v>0</v>
      </c>
      <c r="EM212" t="str">
        <f ca="1">SUBSTITUTE(EM211,'Formula Name Creation'!$V104,'HB11 Model'!$B104)</f>
        <v>0</v>
      </c>
      <c r="EN212" t="str">
        <f ca="1">SUBSTITUTE(EN211,'Formula Name Creation'!$V104,'HB11 Model'!$B104)</f>
        <v>0</v>
      </c>
      <c r="EO212" t="str">
        <f ca="1">SUBSTITUTE(EO211,'Formula Name Creation'!$V104,'HB11 Model'!$B104)</f>
        <v>0</v>
      </c>
      <c r="EP212" t="str">
        <f ca="1">SUBSTITUTE(EP211,'Formula Name Creation'!$V104,'HB11 Model'!$B104)</f>
        <v>0</v>
      </c>
      <c r="EQ212" t="str">
        <f ca="1">SUBSTITUTE(EQ211,'Formula Name Creation'!$V104,'HB11 Model'!$B104)</f>
        <v>0</v>
      </c>
      <c r="ER212" t="str">
        <f ca="1">SUBSTITUTE(ER211,'Formula Name Creation'!$V104,'HB11 Model'!$B104)</f>
        <v>0</v>
      </c>
      <c r="ES212" t="str">
        <f ca="1">SUBSTITUTE(ES211,'Formula Name Creation'!$V104,'HB11 Model'!$B104)</f>
        <v>0</v>
      </c>
      <c r="ET212" t="str">
        <f ca="1">SUBSTITUTE(ET211,'Formula Name Creation'!$V104,'HB11 Model'!$B104)</f>
        <v>0</v>
      </c>
      <c r="EU212">
        <v>102</v>
      </c>
    </row>
    <row r="213" spans="1:151" x14ac:dyDescent="0.25">
      <c r="A213" t="str">
        <f ca="1">SUBSTITUTE(A212,'Formula Name Creation'!$V103,'HB11 Model'!$B103)</f>
        <v>Parameter</v>
      </c>
      <c r="B213" t="str">
        <f ca="1">SUBSTITUTE(B212,'Formula Name Creation'!$V103,'HB11 Model'!$B103)</f>
        <v>Parameter</v>
      </c>
      <c r="C213" t="str">
        <f ca="1">SUBSTITUTE(C212,'Formula Name Creation'!$V103,'HB11 Model'!$B103)</f>
        <v>=(1400*C22*1000)/10^6</v>
      </c>
      <c r="D213" t="str">
        <f ca="1">SUBSTITUTE(D212,'Formula Name Creation'!$V103,'HB11 Model'!$B103)</f>
        <v>Parameter</v>
      </c>
      <c r="E213" t="str">
        <f ca="1">SUBSTITUTE(E212,'Formula Name Creation'!$V103,'HB11 Model'!$B103)</f>
        <v>=C3*C4</v>
      </c>
      <c r="F213" t="str">
        <f ca="1">SUBSTITUTE(F212,'Formula Name Creation'!$V103,'HB11 Model'!$B103)</f>
        <v>=C7/(C6)</v>
      </c>
      <c r="G213" t="str">
        <f ca="1">SUBSTITUTE(G212,'Formula Name Creation'!$V103,'HB11 Model'!$B103)</f>
        <v>=IF(C36=0,C7*C10,C7*C10*C13)</v>
      </c>
      <c r="H213" t="str">
        <f ca="1">SUBSTITUTE(H212,'Formula Name Creation'!$V103,'HB11 Model'!$B103)</f>
        <v>Parameter</v>
      </c>
      <c r="I213" t="str">
        <f ca="1">SUBSTITUTE(I212,'Formula Name Creation'!$V103,'HB11 Model'!$B103)</f>
        <v>Parameter</v>
      </c>
      <c r="J213" t="str">
        <f ca="1">SUBSTITUTE(J212,'Formula Name Creation'!$V103,'HB11 Model'!$B103)</f>
        <v>Parameter</v>
      </c>
      <c r="K213" t="str">
        <f ca="1">SUBSTITUTE(K212,'Formula Name Creation'!$V103,'HB11 Model'!$B103)</f>
        <v>Parameter</v>
      </c>
      <c r="L213" t="str">
        <f ca="1">SUBSTITUTE(L212,'Formula Name Creation'!$V103,'HB11 Model'!$B103)</f>
        <v>Parameter</v>
      </c>
      <c r="M213" t="str">
        <f ca="1">SUBSTITUTE(M212,'Formula Name Creation'!$V103,'HB11 Model'!$B103)</f>
        <v>=C16/C8</v>
      </c>
      <c r="N213" t="str">
        <f ca="1">SUBSTITUTE(N212,'Formula Name Creation'!$V103,'HB11 Model'!$B103)</f>
        <v>=C9*C17</v>
      </c>
      <c r="O213" t="str">
        <f ca="1">SUBSTITUTE(O212,'Formula Name Creation'!$V103,'HB11 Model'!$B103)</f>
        <v>Parameter</v>
      </c>
      <c r="P213" t="str">
        <f ca="1">SUBSTITUTE(P212,'Formula Name Creation'!$V103,'HB11 Model'!$B103)</f>
        <v>Parameter</v>
      </c>
      <c r="Q213" t="str">
        <f ca="1">SUBSTITUTE(Q212,'Formula Name Creation'!$V103,'HB11 Model'!$B103)</f>
        <v>Parameter</v>
      </c>
      <c r="R213" t="str">
        <f ca="1">SUBSTITUTE(R212,'Formula Name Creation'!$V103,'HB11 Model'!$B103)</f>
        <v>=C8+C84+C100</v>
      </c>
      <c r="S213" t="str">
        <f ca="1">SUBSTITUTE(S212,'Formula Name Creation'!$V103,'HB11 Model'!$B103)</f>
        <v>=C20*C19</v>
      </c>
      <c r="T213" t="str">
        <f ca="1">SUBSTITUTE(T212,'Formula Name Creation'!$V103,'HB11 Model'!$B103)</f>
        <v>=C16-C20</v>
      </c>
      <c r="U213" t="str">
        <f ca="1">SUBSTITUTE(U212,'Formula Name Creation'!$V103,'HB11 Model'!$B103)</f>
        <v>=365*24*C14</v>
      </c>
      <c r="V213" t="str">
        <f ca="1">SUBSTITUTE(V212,'Formula Name Creation'!$V103,'HB11 Model'!$B103)</f>
        <v>=C22*C23</v>
      </c>
      <c r="W213" t="str">
        <f ca="1">SUBSTITUTE(W212,'Formula Name Creation'!$V103,'HB11 Model'!$B103)</f>
        <v>=C26/(1-C27)</v>
      </c>
      <c r="X213" t="str">
        <f ca="1">SUBSTITUTE(X212,'Formula Name Creation'!$V103,'HB11 Model'!$B103)</f>
        <v>=C4*C14*365*24*3600</v>
      </c>
      <c r="Y213" t="str">
        <f ca="1">SUBSTITUTE(Y212,'Formula Name Creation'!$V103,'HB11 Model'!$B103)</f>
        <v>Parameter</v>
      </c>
      <c r="Z213" t="str">
        <f ca="1">SUBSTITUTE(Z212,'Formula Name Creation'!$V103,'HB11 Model'!$B103)</f>
        <v>=C29+C37+C40+C48</v>
      </c>
      <c r="AA213" t="str">
        <f ca="1">SUBSTITUTE(AA212,'Formula Name Creation'!$V103,'HB11 Model'!$B103)</f>
        <v>=C30*(C33*C34)/(1000)+C35</v>
      </c>
      <c r="AB213" t="str">
        <f ca="1">SUBSTITUTE(AB212,'Formula Name Creation'!$V103,'HB11 Model'!$B103)</f>
        <v>Parameter</v>
      </c>
      <c r="AC213" t="str">
        <f ca="1">SUBSTITUTE(AC212,'Formula Name Creation'!$V103,'HB11 Model'!$B103)</f>
        <v>Parameter</v>
      </c>
      <c r="AD213" t="str">
        <f ca="1">SUBSTITUTE(AD212,'Formula Name Creation'!$V103,'HB11 Model'!$B103)</f>
        <v>Parameter</v>
      </c>
      <c r="AE213" t="str">
        <f ca="1">SUBSTITUTE(AE212,'Formula Name Creation'!$V103,'HB11 Model'!$B103)</f>
        <v>Parameter</v>
      </c>
      <c r="AF213" t="str">
        <f ca="1">SUBSTITUTE(AF212,'Formula Name Creation'!$V103,'HB11 Model'!$B103)</f>
        <v>Parameter</v>
      </c>
      <c r="AG213" t="str">
        <f ca="1">SUBSTITUTE(AG212,'Formula Name Creation'!$V103,'HB11 Model'!$B103)</f>
        <v>Parameter</v>
      </c>
      <c r="AH213" t="str">
        <f ca="1">SUBSTITUTE(AH212,'Formula Name Creation'!$V103,'HB11 Model'!$B103)</f>
        <v>Parameter</v>
      </c>
      <c r="AI213" t="str">
        <f ca="1">SUBSTITUTE(AI212,'Formula Name Creation'!$V103,'HB11 Model'!$B103)</f>
        <v>=C36*(C38)</v>
      </c>
      <c r="AJ213" t="str">
        <f ca="1">SUBSTITUTE(AJ212,'Formula Name Creation'!$V103,'HB11 Model'!$B103)</f>
        <v>Parameter</v>
      </c>
      <c r="AK213" t="str">
        <f ca="1">SUBSTITUTE(AK212,'Formula Name Creation'!$V103,'HB11 Model'!$B103)</f>
        <v>Parameter</v>
      </c>
      <c r="AL213" t="str">
        <f ca="1">SUBSTITUTE(AL212,'Formula Name Creation'!$V103,'HB11 Model'!$B103)</f>
        <v>=C39*(C41+C42)</v>
      </c>
      <c r="AM213" t="str">
        <f ca="1">SUBSTITUTE(AM212,'Formula Name Creation'!$V103,'HB11 Model'!$B103)</f>
        <v>=0.04+(C31*C32)/(1000)</v>
      </c>
      <c r="AN213" t="str">
        <f ca="1">SUBSTITUTE(AN212,'Formula Name Creation'!$V103,'HB11 Model'!$B103)</f>
        <v>Parameter</v>
      </c>
      <c r="AO213" t="str">
        <f ca="1">SUBSTITUTE(AO212,'Formula Name Creation'!$V103,'HB11 Model'!$B103)</f>
        <v>Parameter</v>
      </c>
      <c r="AP213" t="str">
        <f ca="1">SUBSTITUTE(AP212,'Formula Name Creation'!$V103,'HB11 Model'!$B103)</f>
        <v>Parameter</v>
      </c>
      <c r="AQ213" t="str">
        <f ca="1">SUBSTITUTE(AQ212,'Formula Name Creation'!$V103,'HB11 Model'!$B103)</f>
        <v>Parameter</v>
      </c>
      <c r="AR213" t="e">
        <f ca="1">SUBSTITUTE(AR212,'Formula Name Creation'!$V103,'HB11 Model'!$B103)</f>
        <v>#N/A</v>
      </c>
      <c r="AS213" t="str">
        <f ca="1">SUBSTITUTE(AS212,'Formula Name Creation'!$V103,'HB11 Model'!$B103)</f>
        <v>=C45+C25*(C28)</v>
      </c>
      <c r="AT213" t="str">
        <f ca="1">SUBSTITUTE(AT212,'Formula Name Creation'!$V103,'HB11 Model'!$B103)</f>
        <v>Parameter</v>
      </c>
      <c r="AU213" t="str">
        <f ca="1">SUBSTITUTE(AU212,'Formula Name Creation'!$V103,'HB11 Model'!$B103)</f>
        <v>Parameter</v>
      </c>
      <c r="AV213" t="str">
        <f ca="1">SUBSTITUTE(AV212,'Formula Name Creation'!$V103,'HB11 Model'!$B103)</f>
        <v>Parameter</v>
      </c>
      <c r="AW213" t="str">
        <f ca="1">SUBSTITUTE(AW212,'Formula Name Creation'!$V103,'HB11 Model'!$B103)</f>
        <v>Parameter</v>
      </c>
      <c r="AX213" t="str">
        <f ca="1">SUBSTITUTE(AX212,'Formula Name Creation'!$V103,'HB11 Model'!$B103)</f>
        <v>Parameter</v>
      </c>
      <c r="AY213" t="str">
        <f ca="1">SUBSTITUTE(AY212,'Formula Name Creation'!$V103,'HB11 Model'!$B103)</f>
        <v>Parameter</v>
      </c>
      <c r="AZ213" t="str">
        <f ca="1">SUBSTITUTE(AZ212,'Formula Name Creation'!$V103,'HB11 Model'!$B103)</f>
        <v>Parameter</v>
      </c>
      <c r="BA213" t="str">
        <f ca="1">SUBSTITUTE(BA212,'Formula Name Creation'!$V103,'HB11 Model'!$B103)</f>
        <v>=(C54+C53)/10^6</v>
      </c>
      <c r="BB213" t="str">
        <f ca="1">SUBSTITUTE(BB212,'Formula Name Creation'!$V103,'HB11 Model'!$B103)</f>
        <v>=C4*((C14*24)*3600)*C51</v>
      </c>
      <c r="BC213" t="str">
        <f ca="1">SUBSTITUTE(BC212,'Formula Name Creation'!$V103,'HB11 Model'!$B103)</f>
        <v>Parameter</v>
      </c>
      <c r="BD213" t="str">
        <f ca="1">SUBSTITUTE(BD212,'Formula Name Creation'!$V103,'HB11 Model'!$B103)</f>
        <v>Parameter</v>
      </c>
      <c r="BE213" t="str">
        <f ca="1">SUBSTITUTE(BE212,'Formula Name Creation'!$V103,'HB11 Model'!$B103)</f>
        <v>Parameter</v>
      </c>
      <c r="BF213" t="str">
        <f ca="1">SUBSTITUTE(BF212,'Formula Name Creation'!$V103,'HB11 Model'!$B103)</f>
        <v>Parameter</v>
      </c>
      <c r="BG213" t="str">
        <f ca="1">SUBSTITUTE(BG212,'Formula Name Creation'!$V103,'HB11 Model'!$B103)</f>
        <v>=ROUNDDOWN(C60/C64,0)*C58+C57*C3*C4*ROUNDDOWN(C60/C66,0)+C59+C87*10^6*ROUNDDOWN(C60/C65,0)+C63*C60</v>
      </c>
      <c r="BH213" t="str">
        <f ca="1">SUBSTITUTE(BH212,'Formula Name Creation'!$V103,'HB11 Model'!$B103)</f>
        <v>Parameter</v>
      </c>
      <c r="BI213" t="str">
        <f ca="1">SUBSTITUTE(BI212,'Formula Name Creation'!$V103,'HB11 Model'!$B103)</f>
        <v>=C62*1000*C24</v>
      </c>
      <c r="BJ213" t="str">
        <f ca="1">SUBSTITUTE(BJ212,'Formula Name Creation'!$V103,'HB11 Model'!$B103)</f>
        <v>Parameter</v>
      </c>
      <c r="BK213" t="str">
        <f ca="1">SUBSTITUTE(BK212,'Formula Name Creation'!$V103,'HB11 Model'!$B103)</f>
        <v>Parameter</v>
      </c>
      <c r="BL213" t="str">
        <f ca="1">SUBSTITUTE(BL212,'Formula Name Creation'!$V103,'HB11 Model'!$B103)</f>
        <v>Parameter</v>
      </c>
      <c r="BM213" t="str">
        <f ca="1">SUBSTITUTE(BM212,'Formula Name Creation'!$V103,'HB11 Model'!$B103)</f>
        <v>Parameter</v>
      </c>
      <c r="BN213" t="str">
        <f ca="1">SUBSTITUTE(BN212,'Formula Name Creation'!$V103,'HB11 Model'!$B103)</f>
        <v>Parameter</v>
      </c>
      <c r="BO213" t="str">
        <f ca="1">SUBSTITUTE(BO212,'Formula Name Creation'!$V103,'HB11 Model'!$B103)</f>
        <v>Parameter</v>
      </c>
      <c r="BP213" t="str">
        <f ca="1">SUBSTITUTE(BP212,'Formula Name Creation'!$V103,'HB11 Model'!$B103)</f>
        <v>Parameter</v>
      </c>
      <c r="BQ213" t="str">
        <f ca="1">SUBSTITUTE(BQ212,'Formula Name Creation'!$V103,'HB11 Model'!$B103)</f>
        <v>Parameter</v>
      </c>
      <c r="BR213" t="str">
        <f ca="1">SUBSTITUTE(BR212,'Formula Name Creation'!$V103,'HB11 Model'!$B103)</f>
        <v>Parameter</v>
      </c>
      <c r="BS213" t="str">
        <f ca="1">SUBSTITUTE(BS212,'Formula Name Creation'!$V103,'HB11 Model'!$B103)</f>
        <v>Parameter</v>
      </c>
      <c r="BT213" t="str">
        <f ca="1">SUBSTITUTE(BT212,'Formula Name Creation'!$V103,'HB11 Model'!$B103)</f>
        <v>Parameter</v>
      </c>
      <c r="BU213" t="str">
        <f ca="1">SUBSTITUTE(BU212,'Formula Name Creation'!$V103,'HB11 Model'!$B103)</f>
        <v>=(C67+C68+C69+C70+C71+C72+C74+C73)</v>
      </c>
      <c r="BV213" t="str">
        <f ca="1">SUBSTITUTE(BV212,'Formula Name Creation'!$V103,'HB11 Model'!$B103)</f>
        <v>Parameter</v>
      </c>
      <c r="BW213" t="str">
        <f ca="1">SUBSTITUTE(BW212,'Formula Name Creation'!$V103,'HB11 Model'!$B103)</f>
        <v>Parameter</v>
      </c>
      <c r="BX213" t="str">
        <f ca="1">SUBSTITUTE(BX212,'Formula Name Creation'!$V103,'HB11 Model'!$B103)</f>
        <v>=C77+C75</v>
      </c>
      <c r="BY213" t="str">
        <f ca="1">SUBSTITUTE(BY212,'Formula Name Creation'!$V103,'HB11 Model'!$B103)</f>
        <v>Parameter</v>
      </c>
      <c r="BZ213" t="str">
        <f ca="1">SUBSTITUTE(BZ212,'Formula Name Creation'!$V103,'HB11 Model'!$B103)</f>
        <v>=C79*C75</v>
      </c>
      <c r="CA213" t="str">
        <f ca="1">SUBSTITUTE(CA212,'Formula Name Creation'!$V103,'HB11 Model'!$B103)</f>
        <v>Parameter</v>
      </c>
      <c r="CB213" t="str">
        <f ca="1">SUBSTITUTE(CB212,'Formula Name Creation'!$V103,'HB11 Model'!$B103)</f>
        <v>Parameter</v>
      </c>
      <c r="CC213" t="str">
        <f ca="1">SUBSTITUTE(CC212,'Formula Name Creation'!$V103,'HB11 Model'!$B103)</f>
        <v>Parameter</v>
      </c>
      <c r="CD213" t="str">
        <f ca="1">SUBSTITUTE(CD212,'Formula Name Creation'!$V103,'HB11 Model'!$B103)</f>
        <v>=32*(C9/2605)</v>
      </c>
      <c r="CE213" t="str">
        <f ca="1">SUBSTITUTE(CE212,'Formula Name Creation'!$V103,'HB11 Model'!$B103)</f>
        <v>Parameter</v>
      </c>
      <c r="CF213" t="str">
        <f ca="1">SUBSTITUTE(CF212,'Formula Name Creation'!$V103,'HB11 Model'!$B103)</f>
        <v>Parameter</v>
      </c>
      <c r="CG213" t="str">
        <f ca="1">SUBSTITUTE(CG212,'Formula Name Creation'!$V103,'HB11 Model'!$B103)</f>
        <v>=(C85*C86*C83)/10^6</v>
      </c>
      <c r="CH213" t="str">
        <f ca="1">SUBSTITUTE(CH212,'Formula Name Creation'!$V103,'HB11 Model'!$B103)</f>
        <v>=C9*10^6/C81/C82</v>
      </c>
      <c r="CI213" t="str">
        <f ca="1">SUBSTITUTE(CI212,'Formula Name Creation'!$V103,'HB11 Model'!$B103)</f>
        <v>Parameter</v>
      </c>
      <c r="CJ213" t="str">
        <f ca="1">SUBSTITUTE(CJ212,'Formula Name Creation'!$V103,'HB11 Model'!$B103)</f>
        <v>Parameter</v>
      </c>
      <c r="CK213" t="str">
        <f ca="1">SUBSTITUTE(CK212,'Formula Name Creation'!$V103,'HB11 Model'!$B103)</f>
        <v>Parameter</v>
      </c>
      <c r="CL213" t="str">
        <f ca="1">SUBSTITUTE(CL212,'Formula Name Creation'!$V103,'HB11 Model'!$B103)</f>
        <v>Parameter</v>
      </c>
      <c r="CM213" t="str">
        <f ca="1">SUBSTITUTE(CM212,'Formula Name Creation'!$V103,'HB11 Model'!$B103)</f>
        <v>=C91*C92</v>
      </c>
      <c r="CN213" t="str">
        <f ca="1">SUBSTITUTE(CN212,'Formula Name Creation'!$V103,'HB11 Model'!$B103)</f>
        <v>=C93*7.6*7*52.18</v>
      </c>
      <c r="CO213" t="str">
        <f ca="1">SUBSTITUTE(CO212,'Formula Name Creation'!$V103,'HB11 Model'!$B103)</f>
        <v>Parameter</v>
      </c>
      <c r="CP213" t="str">
        <f ca="1">SUBSTITUTE(CP212,'Formula Name Creation'!$V103,'HB11 Model'!$B103)</f>
        <v>Parameter</v>
      </c>
      <c r="CQ213" t="str">
        <f ca="1">SUBSTITUTE(CQ212,'Formula Name Creation'!$V103,'HB11 Model'!$B103)</f>
        <v>Parameter</v>
      </c>
      <c r="CR213" t="str">
        <f ca="1">SUBSTITUTE(CR212,'Formula Name Creation'!$V103,'HB11 Model'!$B103)</f>
        <v>Parameter</v>
      </c>
      <c r="CS213" t="str">
        <f ca="1">SUBSTITUTE(CS212,'Formula Name Creation'!$V103,'HB11 Model'!$B103)</f>
        <v>Parameter</v>
      </c>
      <c r="CT213" t="str">
        <f ca="1">SUBSTITUTE(CT212,'Formula Name Creation'!$V103,'HB11 Model'!$B103)</f>
        <v>Parameter</v>
      </c>
      <c r="CU213" t="str">
        <f ca="1">SUBSTITUTE(CU212,'Formula Name Creation'!$V103,'HB11 Model'!$B103)</f>
        <v>=PI()*C97*(C96^2-(C96-C98)^2)*C99</v>
      </c>
      <c r="CV213" t="str">
        <f ca="1">SUBSTITUTE(CV212,'Formula Name Creation'!$V103,'HB11 Model'!$B103)</f>
        <v>Parameter</v>
      </c>
      <c r="CW213" t="str">
        <f ca="1">SUBSTITUTE(CW212,'Formula Name Creation'!$V103,'HB11 Model'!$B103)</f>
        <v>=(90.69*C101 + C95 + 13.04*C102*112.32)/10^6</v>
      </c>
      <c r="CX213" t="str">
        <f ca="1">SUBSTITUTE(CX212,'Formula Name Creation'!$V103,'HB11 Model'!$B103)</f>
        <v>0</v>
      </c>
      <c r="CY213" t="str">
        <f ca="1">SUBSTITUTE(CY212,'Formula Name Creation'!$V103,'HB11 Model'!$B103)</f>
        <v>0</v>
      </c>
      <c r="CZ213" t="str">
        <f ca="1">SUBSTITUTE(CZ212,'Formula Name Creation'!$V103,'HB11 Model'!$B103)</f>
        <v>0</v>
      </c>
      <c r="DA213" t="str">
        <f ca="1">SUBSTITUTE(DA212,'Formula Name Creation'!$V103,'HB11 Model'!$B103)</f>
        <v>0</v>
      </c>
      <c r="DB213" t="str">
        <f ca="1">SUBSTITUTE(DB212,'Formula Name Creation'!$V103,'HB11 Model'!$B103)</f>
        <v>0</v>
      </c>
      <c r="DC213" t="str">
        <f ca="1">SUBSTITUTE(DC212,'Formula Name Creation'!$V103,'HB11 Model'!$B103)</f>
        <v>0</v>
      </c>
      <c r="DD213" t="str">
        <f ca="1">SUBSTITUTE(DD212,'Formula Name Creation'!$V103,'HB11 Model'!$B103)</f>
        <v>0</v>
      </c>
      <c r="DE213" t="str">
        <f ca="1">SUBSTITUTE(DE212,'Formula Name Creation'!$V103,'HB11 Model'!$B103)</f>
        <v>0</v>
      </c>
      <c r="DF213" t="str">
        <f ca="1">SUBSTITUTE(DF212,'Formula Name Creation'!$V103,'HB11 Model'!$B103)</f>
        <v>0</v>
      </c>
      <c r="DG213" t="str">
        <f ca="1">SUBSTITUTE(DG212,'Formula Name Creation'!$V103,'HB11 Model'!$B103)</f>
        <v>0</v>
      </c>
      <c r="DH213" t="str">
        <f ca="1">SUBSTITUTE(DH212,'Formula Name Creation'!$V103,'HB11 Model'!$B103)</f>
        <v>0</v>
      </c>
      <c r="DI213" t="str">
        <f ca="1">SUBSTITUTE(DI212,'Formula Name Creation'!$V103,'HB11 Model'!$B103)</f>
        <v>0</v>
      </c>
      <c r="DJ213" t="str">
        <f ca="1">SUBSTITUTE(DJ212,'Formula Name Creation'!$V103,'HB11 Model'!$B103)</f>
        <v>0</v>
      </c>
      <c r="DK213" t="str">
        <f ca="1">SUBSTITUTE(DK212,'Formula Name Creation'!$V103,'HB11 Model'!$B103)</f>
        <v>0</v>
      </c>
      <c r="DL213" t="str">
        <f ca="1">SUBSTITUTE(DL212,'Formula Name Creation'!$V103,'HB11 Model'!$B103)</f>
        <v>0</v>
      </c>
      <c r="DM213" t="str">
        <f ca="1">SUBSTITUTE(DM212,'Formula Name Creation'!$V103,'HB11 Model'!$B103)</f>
        <v>0</v>
      </c>
      <c r="DN213" t="str">
        <f ca="1">SUBSTITUTE(DN212,'Formula Name Creation'!$V103,'HB11 Model'!$B103)</f>
        <v>0</v>
      </c>
      <c r="DO213" t="str">
        <f ca="1">SUBSTITUTE(DO212,'Formula Name Creation'!$V103,'HB11 Model'!$B103)</f>
        <v>0</v>
      </c>
      <c r="DP213" t="str">
        <f ca="1">SUBSTITUTE(DP212,'Formula Name Creation'!$V103,'HB11 Model'!$B103)</f>
        <v>0</v>
      </c>
      <c r="DQ213" t="str">
        <f ca="1">SUBSTITUTE(DQ212,'Formula Name Creation'!$V103,'HB11 Model'!$B103)</f>
        <v>0</v>
      </c>
      <c r="DR213" t="str">
        <f ca="1">SUBSTITUTE(DR212,'Formula Name Creation'!$V103,'HB11 Model'!$B103)</f>
        <v>0</v>
      </c>
      <c r="DS213" t="str">
        <f ca="1">SUBSTITUTE(DS212,'Formula Name Creation'!$V103,'HB11 Model'!$B103)</f>
        <v>0</v>
      </c>
      <c r="DT213" t="str">
        <f ca="1">SUBSTITUTE(DT212,'Formula Name Creation'!$V103,'HB11 Model'!$B103)</f>
        <v>0</v>
      </c>
      <c r="DU213" t="str">
        <f ca="1">SUBSTITUTE(DU212,'Formula Name Creation'!$V103,'HB11 Model'!$B103)</f>
        <v>0</v>
      </c>
      <c r="DV213" t="str">
        <f ca="1">SUBSTITUTE(DV212,'Formula Name Creation'!$V103,'HB11 Model'!$B103)</f>
        <v>0</v>
      </c>
      <c r="DW213" t="str">
        <f ca="1">SUBSTITUTE(DW212,'Formula Name Creation'!$V103,'HB11 Model'!$B103)</f>
        <v>0</v>
      </c>
      <c r="DX213" t="str">
        <f ca="1">SUBSTITUTE(DX212,'Formula Name Creation'!$V103,'HB11 Model'!$B103)</f>
        <v>0</v>
      </c>
      <c r="DY213" t="str">
        <f ca="1">SUBSTITUTE(DY212,'Formula Name Creation'!$V103,'HB11 Model'!$B103)</f>
        <v>0</v>
      </c>
      <c r="DZ213" t="str">
        <f ca="1">SUBSTITUTE(DZ212,'Formula Name Creation'!$V103,'HB11 Model'!$B103)</f>
        <v>0</v>
      </c>
      <c r="EA213" t="str">
        <f ca="1">SUBSTITUTE(EA212,'Formula Name Creation'!$V103,'HB11 Model'!$B103)</f>
        <v>0</v>
      </c>
      <c r="EB213" t="str">
        <f ca="1">SUBSTITUTE(EB212,'Formula Name Creation'!$V103,'HB11 Model'!$B103)</f>
        <v>0</v>
      </c>
      <c r="EC213" t="str">
        <f ca="1">SUBSTITUTE(EC212,'Formula Name Creation'!$V103,'HB11 Model'!$B103)</f>
        <v>0</v>
      </c>
      <c r="ED213" t="str">
        <f ca="1">SUBSTITUTE(ED212,'Formula Name Creation'!$V103,'HB11 Model'!$B103)</f>
        <v>0</v>
      </c>
      <c r="EE213" t="str">
        <f ca="1">SUBSTITUTE(EE212,'Formula Name Creation'!$V103,'HB11 Model'!$B103)</f>
        <v>0</v>
      </c>
      <c r="EF213" t="str">
        <f ca="1">SUBSTITUTE(EF212,'Formula Name Creation'!$V103,'HB11 Model'!$B103)</f>
        <v>0</v>
      </c>
      <c r="EG213" t="str">
        <f ca="1">SUBSTITUTE(EG212,'Formula Name Creation'!$V103,'HB11 Model'!$B103)</f>
        <v>0</v>
      </c>
      <c r="EH213" t="str">
        <f ca="1">SUBSTITUTE(EH212,'Formula Name Creation'!$V103,'HB11 Model'!$B103)</f>
        <v>0</v>
      </c>
      <c r="EI213" t="str">
        <f ca="1">SUBSTITUTE(EI212,'Formula Name Creation'!$V103,'HB11 Model'!$B103)</f>
        <v>0</v>
      </c>
      <c r="EJ213" t="str">
        <f ca="1">SUBSTITUTE(EJ212,'Formula Name Creation'!$V103,'HB11 Model'!$B103)</f>
        <v>0</v>
      </c>
      <c r="EK213" t="str">
        <f ca="1">SUBSTITUTE(EK212,'Formula Name Creation'!$V103,'HB11 Model'!$B103)</f>
        <v>0</v>
      </c>
      <c r="EL213" t="str">
        <f ca="1">SUBSTITUTE(EL212,'Formula Name Creation'!$V103,'HB11 Model'!$B103)</f>
        <v>0</v>
      </c>
      <c r="EM213" t="str">
        <f ca="1">SUBSTITUTE(EM212,'Formula Name Creation'!$V103,'HB11 Model'!$B103)</f>
        <v>0</v>
      </c>
      <c r="EN213" t="str">
        <f ca="1">SUBSTITUTE(EN212,'Formula Name Creation'!$V103,'HB11 Model'!$B103)</f>
        <v>0</v>
      </c>
      <c r="EO213" t="str">
        <f ca="1">SUBSTITUTE(EO212,'Formula Name Creation'!$V103,'HB11 Model'!$B103)</f>
        <v>0</v>
      </c>
      <c r="EP213" t="str">
        <f ca="1">SUBSTITUTE(EP212,'Formula Name Creation'!$V103,'HB11 Model'!$B103)</f>
        <v>0</v>
      </c>
      <c r="EQ213" t="str">
        <f ca="1">SUBSTITUTE(EQ212,'Formula Name Creation'!$V103,'HB11 Model'!$B103)</f>
        <v>0</v>
      </c>
      <c r="ER213" t="str">
        <f ca="1">SUBSTITUTE(ER212,'Formula Name Creation'!$V103,'HB11 Model'!$B103)</f>
        <v>0</v>
      </c>
      <c r="ES213" t="str">
        <f ca="1">SUBSTITUTE(ES212,'Formula Name Creation'!$V103,'HB11 Model'!$B103)</f>
        <v>0</v>
      </c>
      <c r="ET213" t="str">
        <f ca="1">SUBSTITUTE(ET212,'Formula Name Creation'!$V103,'HB11 Model'!$B103)</f>
        <v>0</v>
      </c>
      <c r="EU213">
        <v>101</v>
      </c>
    </row>
    <row r="214" spans="1:151" x14ac:dyDescent="0.25">
      <c r="A214" t="str">
        <f ca="1">SUBSTITUTE(A213,'Formula Name Creation'!$V102,'HB11 Model'!$B102)</f>
        <v>Parameter</v>
      </c>
      <c r="B214" t="str">
        <f ca="1">SUBSTITUTE(B213,'Formula Name Creation'!$V102,'HB11 Model'!$B102)</f>
        <v>Parameter</v>
      </c>
      <c r="C214" t="str">
        <f ca="1">SUBSTITUTE(C213,'Formula Name Creation'!$V102,'HB11 Model'!$B102)</f>
        <v>=(1400*C22*1000)/10^6</v>
      </c>
      <c r="D214" t="str">
        <f ca="1">SUBSTITUTE(D213,'Formula Name Creation'!$V102,'HB11 Model'!$B102)</f>
        <v>Parameter</v>
      </c>
      <c r="E214" t="str">
        <f ca="1">SUBSTITUTE(E213,'Formula Name Creation'!$V102,'HB11 Model'!$B102)</f>
        <v>=C3*C4</v>
      </c>
      <c r="F214" t="str">
        <f ca="1">SUBSTITUTE(F213,'Formula Name Creation'!$V102,'HB11 Model'!$B102)</f>
        <v>=C7/(C6)</v>
      </c>
      <c r="G214" t="str">
        <f ca="1">SUBSTITUTE(G213,'Formula Name Creation'!$V102,'HB11 Model'!$B102)</f>
        <v>=IF(C36=0,C7*C10,C7*C10*C13)</v>
      </c>
      <c r="H214" t="str">
        <f ca="1">SUBSTITUTE(H213,'Formula Name Creation'!$V102,'HB11 Model'!$B102)</f>
        <v>Parameter</v>
      </c>
      <c r="I214" t="str">
        <f ca="1">SUBSTITUTE(I213,'Formula Name Creation'!$V102,'HB11 Model'!$B102)</f>
        <v>Parameter</v>
      </c>
      <c r="J214" t="str">
        <f ca="1">SUBSTITUTE(J213,'Formula Name Creation'!$V102,'HB11 Model'!$B102)</f>
        <v>Parameter</v>
      </c>
      <c r="K214" t="str">
        <f ca="1">SUBSTITUTE(K213,'Formula Name Creation'!$V102,'HB11 Model'!$B102)</f>
        <v>Parameter</v>
      </c>
      <c r="L214" t="str">
        <f ca="1">SUBSTITUTE(L213,'Formula Name Creation'!$V102,'HB11 Model'!$B102)</f>
        <v>Parameter</v>
      </c>
      <c r="M214" t="str">
        <f ca="1">SUBSTITUTE(M213,'Formula Name Creation'!$V102,'HB11 Model'!$B102)</f>
        <v>=C16/C8</v>
      </c>
      <c r="N214" t="str">
        <f ca="1">SUBSTITUTE(N213,'Formula Name Creation'!$V102,'HB11 Model'!$B102)</f>
        <v>=C9*C17</v>
      </c>
      <c r="O214" t="str">
        <f ca="1">SUBSTITUTE(O213,'Formula Name Creation'!$V102,'HB11 Model'!$B102)</f>
        <v>Parameter</v>
      </c>
      <c r="P214" t="str">
        <f ca="1">SUBSTITUTE(P213,'Formula Name Creation'!$V102,'HB11 Model'!$B102)</f>
        <v>Parameter</v>
      </c>
      <c r="Q214" t="str">
        <f ca="1">SUBSTITUTE(Q213,'Formula Name Creation'!$V102,'HB11 Model'!$B102)</f>
        <v>Parameter</v>
      </c>
      <c r="R214" t="str">
        <f ca="1">SUBSTITUTE(R213,'Formula Name Creation'!$V102,'HB11 Model'!$B102)</f>
        <v>=C8+C84+C100</v>
      </c>
      <c r="S214" t="str">
        <f ca="1">SUBSTITUTE(S213,'Formula Name Creation'!$V102,'HB11 Model'!$B102)</f>
        <v>=C20*C19</v>
      </c>
      <c r="T214" t="str">
        <f ca="1">SUBSTITUTE(T213,'Formula Name Creation'!$V102,'HB11 Model'!$B102)</f>
        <v>=C16-C20</v>
      </c>
      <c r="U214" t="str">
        <f ca="1">SUBSTITUTE(U213,'Formula Name Creation'!$V102,'HB11 Model'!$B102)</f>
        <v>=365*24*C14</v>
      </c>
      <c r="V214" t="str">
        <f ca="1">SUBSTITUTE(V213,'Formula Name Creation'!$V102,'HB11 Model'!$B102)</f>
        <v>=C22*C23</v>
      </c>
      <c r="W214" t="str">
        <f ca="1">SUBSTITUTE(W213,'Formula Name Creation'!$V102,'HB11 Model'!$B102)</f>
        <v>=C26/(1-C27)</v>
      </c>
      <c r="X214" t="str">
        <f ca="1">SUBSTITUTE(X213,'Formula Name Creation'!$V102,'HB11 Model'!$B102)</f>
        <v>=C4*C14*365*24*3600</v>
      </c>
      <c r="Y214" t="str">
        <f ca="1">SUBSTITUTE(Y213,'Formula Name Creation'!$V102,'HB11 Model'!$B102)</f>
        <v>Parameter</v>
      </c>
      <c r="Z214" t="str">
        <f ca="1">SUBSTITUTE(Z213,'Formula Name Creation'!$V102,'HB11 Model'!$B102)</f>
        <v>=C29+C37+C40+C48</v>
      </c>
      <c r="AA214" t="str">
        <f ca="1">SUBSTITUTE(AA213,'Formula Name Creation'!$V102,'HB11 Model'!$B102)</f>
        <v>=C30*(C33*C34)/(1000)+C35</v>
      </c>
      <c r="AB214" t="str">
        <f ca="1">SUBSTITUTE(AB213,'Formula Name Creation'!$V102,'HB11 Model'!$B102)</f>
        <v>Parameter</v>
      </c>
      <c r="AC214" t="str">
        <f ca="1">SUBSTITUTE(AC213,'Formula Name Creation'!$V102,'HB11 Model'!$B102)</f>
        <v>Parameter</v>
      </c>
      <c r="AD214" t="str">
        <f ca="1">SUBSTITUTE(AD213,'Formula Name Creation'!$V102,'HB11 Model'!$B102)</f>
        <v>Parameter</v>
      </c>
      <c r="AE214" t="str">
        <f ca="1">SUBSTITUTE(AE213,'Formula Name Creation'!$V102,'HB11 Model'!$B102)</f>
        <v>Parameter</v>
      </c>
      <c r="AF214" t="str">
        <f ca="1">SUBSTITUTE(AF213,'Formula Name Creation'!$V102,'HB11 Model'!$B102)</f>
        <v>Parameter</v>
      </c>
      <c r="AG214" t="str">
        <f ca="1">SUBSTITUTE(AG213,'Formula Name Creation'!$V102,'HB11 Model'!$B102)</f>
        <v>Parameter</v>
      </c>
      <c r="AH214" t="str">
        <f ca="1">SUBSTITUTE(AH213,'Formula Name Creation'!$V102,'HB11 Model'!$B102)</f>
        <v>Parameter</v>
      </c>
      <c r="AI214" t="str">
        <f ca="1">SUBSTITUTE(AI213,'Formula Name Creation'!$V102,'HB11 Model'!$B102)</f>
        <v>=C36*(C38)</v>
      </c>
      <c r="AJ214" t="str">
        <f ca="1">SUBSTITUTE(AJ213,'Formula Name Creation'!$V102,'HB11 Model'!$B102)</f>
        <v>Parameter</v>
      </c>
      <c r="AK214" t="str">
        <f ca="1">SUBSTITUTE(AK213,'Formula Name Creation'!$V102,'HB11 Model'!$B102)</f>
        <v>Parameter</v>
      </c>
      <c r="AL214" t="str">
        <f ca="1">SUBSTITUTE(AL213,'Formula Name Creation'!$V102,'HB11 Model'!$B102)</f>
        <v>=C39*(C41+C42)</v>
      </c>
      <c r="AM214" t="str">
        <f ca="1">SUBSTITUTE(AM213,'Formula Name Creation'!$V102,'HB11 Model'!$B102)</f>
        <v>=0.04+(C31*C32)/(1000)</v>
      </c>
      <c r="AN214" t="str">
        <f ca="1">SUBSTITUTE(AN213,'Formula Name Creation'!$V102,'HB11 Model'!$B102)</f>
        <v>Parameter</v>
      </c>
      <c r="AO214" t="str">
        <f ca="1">SUBSTITUTE(AO213,'Formula Name Creation'!$V102,'HB11 Model'!$B102)</f>
        <v>Parameter</v>
      </c>
      <c r="AP214" t="str">
        <f ca="1">SUBSTITUTE(AP213,'Formula Name Creation'!$V102,'HB11 Model'!$B102)</f>
        <v>Parameter</v>
      </c>
      <c r="AQ214" t="str">
        <f ca="1">SUBSTITUTE(AQ213,'Formula Name Creation'!$V102,'HB11 Model'!$B102)</f>
        <v>Parameter</v>
      </c>
      <c r="AR214" t="e">
        <f ca="1">SUBSTITUTE(AR213,'Formula Name Creation'!$V102,'HB11 Model'!$B102)</f>
        <v>#N/A</v>
      </c>
      <c r="AS214" t="str">
        <f ca="1">SUBSTITUTE(AS213,'Formula Name Creation'!$V102,'HB11 Model'!$B102)</f>
        <v>=C45+C25*(C28)</v>
      </c>
      <c r="AT214" t="str">
        <f ca="1">SUBSTITUTE(AT213,'Formula Name Creation'!$V102,'HB11 Model'!$B102)</f>
        <v>Parameter</v>
      </c>
      <c r="AU214" t="str">
        <f ca="1">SUBSTITUTE(AU213,'Formula Name Creation'!$V102,'HB11 Model'!$B102)</f>
        <v>Parameter</v>
      </c>
      <c r="AV214" t="str">
        <f ca="1">SUBSTITUTE(AV213,'Formula Name Creation'!$V102,'HB11 Model'!$B102)</f>
        <v>Parameter</v>
      </c>
      <c r="AW214" t="str">
        <f ca="1">SUBSTITUTE(AW213,'Formula Name Creation'!$V102,'HB11 Model'!$B102)</f>
        <v>Parameter</v>
      </c>
      <c r="AX214" t="str">
        <f ca="1">SUBSTITUTE(AX213,'Formula Name Creation'!$V102,'HB11 Model'!$B102)</f>
        <v>Parameter</v>
      </c>
      <c r="AY214" t="str">
        <f ca="1">SUBSTITUTE(AY213,'Formula Name Creation'!$V102,'HB11 Model'!$B102)</f>
        <v>Parameter</v>
      </c>
      <c r="AZ214" t="str">
        <f ca="1">SUBSTITUTE(AZ213,'Formula Name Creation'!$V102,'HB11 Model'!$B102)</f>
        <v>Parameter</v>
      </c>
      <c r="BA214" t="str">
        <f ca="1">SUBSTITUTE(BA213,'Formula Name Creation'!$V102,'HB11 Model'!$B102)</f>
        <v>=(C54+C53)/10^6</v>
      </c>
      <c r="BB214" t="str">
        <f ca="1">SUBSTITUTE(BB213,'Formula Name Creation'!$V102,'HB11 Model'!$B102)</f>
        <v>=C4*((C14*24)*3600)*C51</v>
      </c>
      <c r="BC214" t="str">
        <f ca="1">SUBSTITUTE(BC213,'Formula Name Creation'!$V102,'HB11 Model'!$B102)</f>
        <v>Parameter</v>
      </c>
      <c r="BD214" t="str">
        <f ca="1">SUBSTITUTE(BD213,'Formula Name Creation'!$V102,'HB11 Model'!$B102)</f>
        <v>Parameter</v>
      </c>
      <c r="BE214" t="str">
        <f ca="1">SUBSTITUTE(BE213,'Formula Name Creation'!$V102,'HB11 Model'!$B102)</f>
        <v>Parameter</v>
      </c>
      <c r="BF214" t="str">
        <f ca="1">SUBSTITUTE(BF213,'Formula Name Creation'!$V102,'HB11 Model'!$B102)</f>
        <v>Parameter</v>
      </c>
      <c r="BG214" t="str">
        <f ca="1">SUBSTITUTE(BG213,'Formula Name Creation'!$V102,'HB11 Model'!$B102)</f>
        <v>=ROUNDDOWN(C60/C64,0)*C58+C57*C3*C4*ROUNDDOWN(C60/C66,0)+C59+C87*10^6*ROUNDDOWN(C60/C65,0)+C63*C60</v>
      </c>
      <c r="BH214" t="str">
        <f ca="1">SUBSTITUTE(BH213,'Formula Name Creation'!$V102,'HB11 Model'!$B102)</f>
        <v>Parameter</v>
      </c>
      <c r="BI214" t="str">
        <f ca="1">SUBSTITUTE(BI213,'Formula Name Creation'!$V102,'HB11 Model'!$B102)</f>
        <v>=C62*1000*C24</v>
      </c>
      <c r="BJ214" t="str">
        <f ca="1">SUBSTITUTE(BJ213,'Formula Name Creation'!$V102,'HB11 Model'!$B102)</f>
        <v>Parameter</v>
      </c>
      <c r="BK214" t="str">
        <f ca="1">SUBSTITUTE(BK213,'Formula Name Creation'!$V102,'HB11 Model'!$B102)</f>
        <v>Parameter</v>
      </c>
      <c r="BL214" t="str">
        <f ca="1">SUBSTITUTE(BL213,'Formula Name Creation'!$V102,'HB11 Model'!$B102)</f>
        <v>Parameter</v>
      </c>
      <c r="BM214" t="str">
        <f ca="1">SUBSTITUTE(BM213,'Formula Name Creation'!$V102,'HB11 Model'!$B102)</f>
        <v>Parameter</v>
      </c>
      <c r="BN214" t="str">
        <f ca="1">SUBSTITUTE(BN213,'Formula Name Creation'!$V102,'HB11 Model'!$B102)</f>
        <v>Parameter</v>
      </c>
      <c r="BO214" t="str">
        <f ca="1">SUBSTITUTE(BO213,'Formula Name Creation'!$V102,'HB11 Model'!$B102)</f>
        <v>Parameter</v>
      </c>
      <c r="BP214" t="str">
        <f ca="1">SUBSTITUTE(BP213,'Formula Name Creation'!$V102,'HB11 Model'!$B102)</f>
        <v>Parameter</v>
      </c>
      <c r="BQ214" t="str">
        <f ca="1">SUBSTITUTE(BQ213,'Formula Name Creation'!$V102,'HB11 Model'!$B102)</f>
        <v>Parameter</v>
      </c>
      <c r="BR214" t="str">
        <f ca="1">SUBSTITUTE(BR213,'Formula Name Creation'!$V102,'HB11 Model'!$B102)</f>
        <v>Parameter</v>
      </c>
      <c r="BS214" t="str">
        <f ca="1">SUBSTITUTE(BS213,'Formula Name Creation'!$V102,'HB11 Model'!$B102)</f>
        <v>Parameter</v>
      </c>
      <c r="BT214" t="str">
        <f ca="1">SUBSTITUTE(BT213,'Formula Name Creation'!$V102,'HB11 Model'!$B102)</f>
        <v>Parameter</v>
      </c>
      <c r="BU214" t="str">
        <f ca="1">SUBSTITUTE(BU213,'Formula Name Creation'!$V102,'HB11 Model'!$B102)</f>
        <v>=(C67+C68+C69+C70+C71+C72+C74+C73)</v>
      </c>
      <c r="BV214" t="str">
        <f ca="1">SUBSTITUTE(BV213,'Formula Name Creation'!$V102,'HB11 Model'!$B102)</f>
        <v>Parameter</v>
      </c>
      <c r="BW214" t="str">
        <f ca="1">SUBSTITUTE(BW213,'Formula Name Creation'!$V102,'HB11 Model'!$B102)</f>
        <v>Parameter</v>
      </c>
      <c r="BX214" t="str">
        <f ca="1">SUBSTITUTE(BX213,'Formula Name Creation'!$V102,'HB11 Model'!$B102)</f>
        <v>=C77+C75</v>
      </c>
      <c r="BY214" t="str">
        <f ca="1">SUBSTITUTE(BY213,'Formula Name Creation'!$V102,'HB11 Model'!$B102)</f>
        <v>Parameter</v>
      </c>
      <c r="BZ214" t="str">
        <f ca="1">SUBSTITUTE(BZ213,'Formula Name Creation'!$V102,'HB11 Model'!$B102)</f>
        <v>=C79*C75</v>
      </c>
      <c r="CA214" t="str">
        <f ca="1">SUBSTITUTE(CA213,'Formula Name Creation'!$V102,'HB11 Model'!$B102)</f>
        <v>Parameter</v>
      </c>
      <c r="CB214" t="str">
        <f ca="1">SUBSTITUTE(CB213,'Formula Name Creation'!$V102,'HB11 Model'!$B102)</f>
        <v>Parameter</v>
      </c>
      <c r="CC214" t="str">
        <f ca="1">SUBSTITUTE(CC213,'Formula Name Creation'!$V102,'HB11 Model'!$B102)</f>
        <v>Parameter</v>
      </c>
      <c r="CD214" t="str">
        <f ca="1">SUBSTITUTE(CD213,'Formula Name Creation'!$V102,'HB11 Model'!$B102)</f>
        <v>=32*(C9/2605)</v>
      </c>
      <c r="CE214" t="str">
        <f ca="1">SUBSTITUTE(CE213,'Formula Name Creation'!$V102,'HB11 Model'!$B102)</f>
        <v>Parameter</v>
      </c>
      <c r="CF214" t="str">
        <f ca="1">SUBSTITUTE(CF213,'Formula Name Creation'!$V102,'HB11 Model'!$B102)</f>
        <v>Parameter</v>
      </c>
      <c r="CG214" t="str">
        <f ca="1">SUBSTITUTE(CG213,'Formula Name Creation'!$V102,'HB11 Model'!$B102)</f>
        <v>=(C85*C86*C83)/10^6</v>
      </c>
      <c r="CH214" t="str">
        <f ca="1">SUBSTITUTE(CH213,'Formula Name Creation'!$V102,'HB11 Model'!$B102)</f>
        <v>=C9*10^6/C81/C82</v>
      </c>
      <c r="CI214" t="str">
        <f ca="1">SUBSTITUTE(CI213,'Formula Name Creation'!$V102,'HB11 Model'!$B102)</f>
        <v>Parameter</v>
      </c>
      <c r="CJ214" t="str">
        <f ca="1">SUBSTITUTE(CJ213,'Formula Name Creation'!$V102,'HB11 Model'!$B102)</f>
        <v>Parameter</v>
      </c>
      <c r="CK214" t="str">
        <f ca="1">SUBSTITUTE(CK213,'Formula Name Creation'!$V102,'HB11 Model'!$B102)</f>
        <v>Parameter</v>
      </c>
      <c r="CL214" t="str">
        <f ca="1">SUBSTITUTE(CL213,'Formula Name Creation'!$V102,'HB11 Model'!$B102)</f>
        <v>Parameter</v>
      </c>
      <c r="CM214" t="str">
        <f ca="1">SUBSTITUTE(CM213,'Formula Name Creation'!$V102,'HB11 Model'!$B102)</f>
        <v>=C91*C92</v>
      </c>
      <c r="CN214" t="str">
        <f ca="1">SUBSTITUTE(CN213,'Formula Name Creation'!$V102,'HB11 Model'!$B102)</f>
        <v>=C93*7.6*7*52.18</v>
      </c>
      <c r="CO214" t="str">
        <f ca="1">SUBSTITUTE(CO213,'Formula Name Creation'!$V102,'HB11 Model'!$B102)</f>
        <v>Parameter</v>
      </c>
      <c r="CP214" t="str">
        <f ca="1">SUBSTITUTE(CP213,'Formula Name Creation'!$V102,'HB11 Model'!$B102)</f>
        <v>Parameter</v>
      </c>
      <c r="CQ214" t="str">
        <f ca="1">SUBSTITUTE(CQ213,'Formula Name Creation'!$V102,'HB11 Model'!$B102)</f>
        <v>Parameter</v>
      </c>
      <c r="CR214" t="str">
        <f ca="1">SUBSTITUTE(CR213,'Formula Name Creation'!$V102,'HB11 Model'!$B102)</f>
        <v>Parameter</v>
      </c>
      <c r="CS214" t="str">
        <f ca="1">SUBSTITUTE(CS213,'Formula Name Creation'!$V102,'HB11 Model'!$B102)</f>
        <v>Parameter</v>
      </c>
      <c r="CT214" t="str">
        <f ca="1">SUBSTITUTE(CT213,'Formula Name Creation'!$V102,'HB11 Model'!$B102)</f>
        <v>Parameter</v>
      </c>
      <c r="CU214" t="str">
        <f ca="1">SUBSTITUTE(CU213,'Formula Name Creation'!$V102,'HB11 Model'!$B102)</f>
        <v>=PI()*C97*(C96^2-(C96-C98)^2)*C99</v>
      </c>
      <c r="CV214" t="str">
        <f ca="1">SUBSTITUTE(CV213,'Formula Name Creation'!$V102,'HB11 Model'!$B102)</f>
        <v>Parameter</v>
      </c>
      <c r="CW214" t="str">
        <f ca="1">SUBSTITUTE(CW213,'Formula Name Creation'!$V102,'HB11 Model'!$B102)</f>
        <v>=(90.69*C101 + C95 + 13.04*Mass Flow Rate*112.32)/10^6</v>
      </c>
      <c r="CX214" t="str">
        <f ca="1">SUBSTITUTE(CX213,'Formula Name Creation'!$V102,'HB11 Model'!$B102)</f>
        <v>0</v>
      </c>
      <c r="CY214" t="str">
        <f ca="1">SUBSTITUTE(CY213,'Formula Name Creation'!$V102,'HB11 Model'!$B102)</f>
        <v>0</v>
      </c>
      <c r="CZ214" t="str">
        <f ca="1">SUBSTITUTE(CZ213,'Formula Name Creation'!$V102,'HB11 Model'!$B102)</f>
        <v>0</v>
      </c>
      <c r="DA214" t="str">
        <f ca="1">SUBSTITUTE(DA213,'Formula Name Creation'!$V102,'HB11 Model'!$B102)</f>
        <v>0</v>
      </c>
      <c r="DB214" t="str">
        <f ca="1">SUBSTITUTE(DB213,'Formula Name Creation'!$V102,'HB11 Model'!$B102)</f>
        <v>0</v>
      </c>
      <c r="DC214" t="str">
        <f ca="1">SUBSTITUTE(DC213,'Formula Name Creation'!$V102,'HB11 Model'!$B102)</f>
        <v>0</v>
      </c>
      <c r="DD214" t="str">
        <f ca="1">SUBSTITUTE(DD213,'Formula Name Creation'!$V102,'HB11 Model'!$B102)</f>
        <v>0</v>
      </c>
      <c r="DE214" t="str">
        <f ca="1">SUBSTITUTE(DE213,'Formula Name Creation'!$V102,'HB11 Model'!$B102)</f>
        <v>0</v>
      </c>
      <c r="DF214" t="str">
        <f ca="1">SUBSTITUTE(DF213,'Formula Name Creation'!$V102,'HB11 Model'!$B102)</f>
        <v>0</v>
      </c>
      <c r="DG214" t="str">
        <f ca="1">SUBSTITUTE(DG213,'Formula Name Creation'!$V102,'HB11 Model'!$B102)</f>
        <v>0</v>
      </c>
      <c r="DH214" t="str">
        <f ca="1">SUBSTITUTE(DH213,'Formula Name Creation'!$V102,'HB11 Model'!$B102)</f>
        <v>0</v>
      </c>
      <c r="DI214" t="str">
        <f ca="1">SUBSTITUTE(DI213,'Formula Name Creation'!$V102,'HB11 Model'!$B102)</f>
        <v>0</v>
      </c>
      <c r="DJ214" t="str">
        <f ca="1">SUBSTITUTE(DJ213,'Formula Name Creation'!$V102,'HB11 Model'!$B102)</f>
        <v>0</v>
      </c>
      <c r="DK214" t="str">
        <f ca="1">SUBSTITUTE(DK213,'Formula Name Creation'!$V102,'HB11 Model'!$B102)</f>
        <v>0</v>
      </c>
      <c r="DL214" t="str">
        <f ca="1">SUBSTITUTE(DL213,'Formula Name Creation'!$V102,'HB11 Model'!$B102)</f>
        <v>0</v>
      </c>
      <c r="DM214" t="str">
        <f ca="1">SUBSTITUTE(DM213,'Formula Name Creation'!$V102,'HB11 Model'!$B102)</f>
        <v>0</v>
      </c>
      <c r="DN214" t="str">
        <f ca="1">SUBSTITUTE(DN213,'Formula Name Creation'!$V102,'HB11 Model'!$B102)</f>
        <v>0</v>
      </c>
      <c r="DO214" t="str">
        <f ca="1">SUBSTITUTE(DO213,'Formula Name Creation'!$V102,'HB11 Model'!$B102)</f>
        <v>0</v>
      </c>
      <c r="DP214" t="str">
        <f ca="1">SUBSTITUTE(DP213,'Formula Name Creation'!$V102,'HB11 Model'!$B102)</f>
        <v>0</v>
      </c>
      <c r="DQ214" t="str">
        <f ca="1">SUBSTITUTE(DQ213,'Formula Name Creation'!$V102,'HB11 Model'!$B102)</f>
        <v>0</v>
      </c>
      <c r="DR214" t="str">
        <f ca="1">SUBSTITUTE(DR213,'Formula Name Creation'!$V102,'HB11 Model'!$B102)</f>
        <v>0</v>
      </c>
      <c r="DS214" t="str">
        <f ca="1">SUBSTITUTE(DS213,'Formula Name Creation'!$V102,'HB11 Model'!$B102)</f>
        <v>0</v>
      </c>
      <c r="DT214" t="str">
        <f ca="1">SUBSTITUTE(DT213,'Formula Name Creation'!$V102,'HB11 Model'!$B102)</f>
        <v>0</v>
      </c>
      <c r="DU214" t="str">
        <f ca="1">SUBSTITUTE(DU213,'Formula Name Creation'!$V102,'HB11 Model'!$B102)</f>
        <v>0</v>
      </c>
      <c r="DV214" t="str">
        <f ca="1">SUBSTITUTE(DV213,'Formula Name Creation'!$V102,'HB11 Model'!$B102)</f>
        <v>0</v>
      </c>
      <c r="DW214" t="str">
        <f ca="1">SUBSTITUTE(DW213,'Formula Name Creation'!$V102,'HB11 Model'!$B102)</f>
        <v>0</v>
      </c>
      <c r="DX214" t="str">
        <f ca="1">SUBSTITUTE(DX213,'Formula Name Creation'!$V102,'HB11 Model'!$B102)</f>
        <v>0</v>
      </c>
      <c r="DY214" t="str">
        <f ca="1">SUBSTITUTE(DY213,'Formula Name Creation'!$V102,'HB11 Model'!$B102)</f>
        <v>0</v>
      </c>
      <c r="DZ214" t="str">
        <f ca="1">SUBSTITUTE(DZ213,'Formula Name Creation'!$V102,'HB11 Model'!$B102)</f>
        <v>0</v>
      </c>
      <c r="EA214" t="str">
        <f ca="1">SUBSTITUTE(EA213,'Formula Name Creation'!$V102,'HB11 Model'!$B102)</f>
        <v>0</v>
      </c>
      <c r="EB214" t="str">
        <f ca="1">SUBSTITUTE(EB213,'Formula Name Creation'!$V102,'HB11 Model'!$B102)</f>
        <v>0</v>
      </c>
      <c r="EC214" t="str">
        <f ca="1">SUBSTITUTE(EC213,'Formula Name Creation'!$V102,'HB11 Model'!$B102)</f>
        <v>0</v>
      </c>
      <c r="ED214" t="str">
        <f ca="1">SUBSTITUTE(ED213,'Formula Name Creation'!$V102,'HB11 Model'!$B102)</f>
        <v>0</v>
      </c>
      <c r="EE214" t="str">
        <f ca="1">SUBSTITUTE(EE213,'Formula Name Creation'!$V102,'HB11 Model'!$B102)</f>
        <v>0</v>
      </c>
      <c r="EF214" t="str">
        <f ca="1">SUBSTITUTE(EF213,'Formula Name Creation'!$V102,'HB11 Model'!$B102)</f>
        <v>0</v>
      </c>
      <c r="EG214" t="str">
        <f ca="1">SUBSTITUTE(EG213,'Formula Name Creation'!$V102,'HB11 Model'!$B102)</f>
        <v>0</v>
      </c>
      <c r="EH214" t="str">
        <f ca="1">SUBSTITUTE(EH213,'Formula Name Creation'!$V102,'HB11 Model'!$B102)</f>
        <v>0</v>
      </c>
      <c r="EI214" t="str">
        <f ca="1">SUBSTITUTE(EI213,'Formula Name Creation'!$V102,'HB11 Model'!$B102)</f>
        <v>0</v>
      </c>
      <c r="EJ214" t="str">
        <f ca="1">SUBSTITUTE(EJ213,'Formula Name Creation'!$V102,'HB11 Model'!$B102)</f>
        <v>0</v>
      </c>
      <c r="EK214" t="str">
        <f ca="1">SUBSTITUTE(EK213,'Formula Name Creation'!$V102,'HB11 Model'!$B102)</f>
        <v>0</v>
      </c>
      <c r="EL214" t="str">
        <f ca="1">SUBSTITUTE(EL213,'Formula Name Creation'!$V102,'HB11 Model'!$B102)</f>
        <v>0</v>
      </c>
      <c r="EM214" t="str">
        <f ca="1">SUBSTITUTE(EM213,'Formula Name Creation'!$V102,'HB11 Model'!$B102)</f>
        <v>0</v>
      </c>
      <c r="EN214" t="str">
        <f ca="1">SUBSTITUTE(EN213,'Formula Name Creation'!$V102,'HB11 Model'!$B102)</f>
        <v>0</v>
      </c>
      <c r="EO214" t="str">
        <f ca="1">SUBSTITUTE(EO213,'Formula Name Creation'!$V102,'HB11 Model'!$B102)</f>
        <v>0</v>
      </c>
      <c r="EP214" t="str">
        <f ca="1">SUBSTITUTE(EP213,'Formula Name Creation'!$V102,'HB11 Model'!$B102)</f>
        <v>0</v>
      </c>
      <c r="EQ214" t="str">
        <f ca="1">SUBSTITUTE(EQ213,'Formula Name Creation'!$V102,'HB11 Model'!$B102)</f>
        <v>0</v>
      </c>
      <c r="ER214" t="str">
        <f ca="1">SUBSTITUTE(ER213,'Formula Name Creation'!$V102,'HB11 Model'!$B102)</f>
        <v>0</v>
      </c>
      <c r="ES214" t="str">
        <f ca="1">SUBSTITUTE(ES213,'Formula Name Creation'!$V102,'HB11 Model'!$B102)</f>
        <v>0</v>
      </c>
      <c r="ET214" t="str">
        <f ca="1">SUBSTITUTE(ET213,'Formula Name Creation'!$V102,'HB11 Model'!$B102)</f>
        <v>0</v>
      </c>
      <c r="EU214">
        <v>100</v>
      </c>
    </row>
    <row r="215" spans="1:151" x14ac:dyDescent="0.25">
      <c r="A215" t="str">
        <f ca="1">SUBSTITUTE(A214,'Formula Name Creation'!$V101,'HB11 Model'!$B101)</f>
        <v>Parameter</v>
      </c>
      <c r="B215" t="str">
        <f ca="1">SUBSTITUTE(B214,'Formula Name Creation'!$V101,'HB11 Model'!$B101)</f>
        <v>Parameter</v>
      </c>
      <c r="C215" t="str">
        <f ca="1">SUBSTITUTE(C214,'Formula Name Creation'!$V101,'HB11 Model'!$B101)</f>
        <v>=(1400*C22*1000)/10^6</v>
      </c>
      <c r="D215" t="str">
        <f ca="1">SUBSTITUTE(D214,'Formula Name Creation'!$V101,'HB11 Model'!$B101)</f>
        <v>Parameter</v>
      </c>
      <c r="E215" t="str">
        <f ca="1">SUBSTITUTE(E214,'Formula Name Creation'!$V101,'HB11 Model'!$B101)</f>
        <v>=C3*C4</v>
      </c>
      <c r="F215" t="str">
        <f ca="1">SUBSTITUTE(F214,'Formula Name Creation'!$V101,'HB11 Model'!$B101)</f>
        <v>=C7/(C6)</v>
      </c>
      <c r="G215" t="str">
        <f ca="1">SUBSTITUTE(G214,'Formula Name Creation'!$V101,'HB11 Model'!$B101)</f>
        <v>=IF(C36=0,C7*C10,C7*C10*C13)</v>
      </c>
      <c r="H215" t="str">
        <f ca="1">SUBSTITUTE(H214,'Formula Name Creation'!$V101,'HB11 Model'!$B101)</f>
        <v>Parameter</v>
      </c>
      <c r="I215" t="str">
        <f ca="1">SUBSTITUTE(I214,'Formula Name Creation'!$V101,'HB11 Model'!$B101)</f>
        <v>Parameter</v>
      </c>
      <c r="J215" t="str">
        <f ca="1">SUBSTITUTE(J214,'Formula Name Creation'!$V101,'HB11 Model'!$B101)</f>
        <v>Parameter</v>
      </c>
      <c r="K215" t="str">
        <f ca="1">SUBSTITUTE(K214,'Formula Name Creation'!$V101,'HB11 Model'!$B101)</f>
        <v>Parameter</v>
      </c>
      <c r="L215" t="str">
        <f ca="1">SUBSTITUTE(L214,'Formula Name Creation'!$V101,'HB11 Model'!$B101)</f>
        <v>Parameter</v>
      </c>
      <c r="M215" t="str">
        <f ca="1">SUBSTITUTE(M214,'Formula Name Creation'!$V101,'HB11 Model'!$B101)</f>
        <v>=C16/C8</v>
      </c>
      <c r="N215" t="str">
        <f ca="1">SUBSTITUTE(N214,'Formula Name Creation'!$V101,'HB11 Model'!$B101)</f>
        <v>=C9*C17</v>
      </c>
      <c r="O215" t="str">
        <f ca="1">SUBSTITUTE(O214,'Formula Name Creation'!$V101,'HB11 Model'!$B101)</f>
        <v>Parameter</v>
      </c>
      <c r="P215" t="str">
        <f ca="1">SUBSTITUTE(P214,'Formula Name Creation'!$V101,'HB11 Model'!$B101)</f>
        <v>Parameter</v>
      </c>
      <c r="Q215" t="str">
        <f ca="1">SUBSTITUTE(Q214,'Formula Name Creation'!$V101,'HB11 Model'!$B101)</f>
        <v>Parameter</v>
      </c>
      <c r="R215" t="str">
        <f ca="1">SUBSTITUTE(R214,'Formula Name Creation'!$V101,'HB11 Model'!$B101)</f>
        <v>=C8+C84+C100</v>
      </c>
      <c r="S215" t="str">
        <f ca="1">SUBSTITUTE(S214,'Formula Name Creation'!$V101,'HB11 Model'!$B101)</f>
        <v>=C20*C19</v>
      </c>
      <c r="T215" t="str">
        <f ca="1">SUBSTITUTE(T214,'Formula Name Creation'!$V101,'HB11 Model'!$B101)</f>
        <v>=C16-C20</v>
      </c>
      <c r="U215" t="str">
        <f ca="1">SUBSTITUTE(U214,'Formula Name Creation'!$V101,'HB11 Model'!$B101)</f>
        <v>=365*24*C14</v>
      </c>
      <c r="V215" t="str">
        <f ca="1">SUBSTITUTE(V214,'Formula Name Creation'!$V101,'HB11 Model'!$B101)</f>
        <v>=C22*C23</v>
      </c>
      <c r="W215" t="str">
        <f ca="1">SUBSTITUTE(W214,'Formula Name Creation'!$V101,'HB11 Model'!$B101)</f>
        <v>=C26/(1-C27)</v>
      </c>
      <c r="X215" t="str">
        <f ca="1">SUBSTITUTE(X214,'Formula Name Creation'!$V101,'HB11 Model'!$B101)</f>
        <v>=C4*C14*365*24*3600</v>
      </c>
      <c r="Y215" t="str">
        <f ca="1">SUBSTITUTE(Y214,'Formula Name Creation'!$V101,'HB11 Model'!$B101)</f>
        <v>Parameter</v>
      </c>
      <c r="Z215" t="str">
        <f ca="1">SUBSTITUTE(Z214,'Formula Name Creation'!$V101,'HB11 Model'!$B101)</f>
        <v>=C29+C37+C40+C48</v>
      </c>
      <c r="AA215" t="str">
        <f ca="1">SUBSTITUTE(AA214,'Formula Name Creation'!$V101,'HB11 Model'!$B101)</f>
        <v>=C30*(C33*C34)/(1000)+C35</v>
      </c>
      <c r="AB215" t="str">
        <f ca="1">SUBSTITUTE(AB214,'Formula Name Creation'!$V101,'HB11 Model'!$B101)</f>
        <v>Parameter</v>
      </c>
      <c r="AC215" t="str">
        <f ca="1">SUBSTITUTE(AC214,'Formula Name Creation'!$V101,'HB11 Model'!$B101)</f>
        <v>Parameter</v>
      </c>
      <c r="AD215" t="str">
        <f ca="1">SUBSTITUTE(AD214,'Formula Name Creation'!$V101,'HB11 Model'!$B101)</f>
        <v>Parameter</v>
      </c>
      <c r="AE215" t="str">
        <f ca="1">SUBSTITUTE(AE214,'Formula Name Creation'!$V101,'HB11 Model'!$B101)</f>
        <v>Parameter</v>
      </c>
      <c r="AF215" t="str">
        <f ca="1">SUBSTITUTE(AF214,'Formula Name Creation'!$V101,'HB11 Model'!$B101)</f>
        <v>Parameter</v>
      </c>
      <c r="AG215" t="str">
        <f ca="1">SUBSTITUTE(AG214,'Formula Name Creation'!$V101,'HB11 Model'!$B101)</f>
        <v>Parameter</v>
      </c>
      <c r="AH215" t="str">
        <f ca="1">SUBSTITUTE(AH214,'Formula Name Creation'!$V101,'HB11 Model'!$B101)</f>
        <v>Parameter</v>
      </c>
      <c r="AI215" t="str">
        <f ca="1">SUBSTITUTE(AI214,'Formula Name Creation'!$V101,'HB11 Model'!$B101)</f>
        <v>=C36*(C38)</v>
      </c>
      <c r="AJ215" t="str">
        <f ca="1">SUBSTITUTE(AJ214,'Formula Name Creation'!$V101,'HB11 Model'!$B101)</f>
        <v>Parameter</v>
      </c>
      <c r="AK215" t="str">
        <f ca="1">SUBSTITUTE(AK214,'Formula Name Creation'!$V101,'HB11 Model'!$B101)</f>
        <v>Parameter</v>
      </c>
      <c r="AL215" t="str">
        <f ca="1">SUBSTITUTE(AL214,'Formula Name Creation'!$V101,'HB11 Model'!$B101)</f>
        <v>=C39*(C41+C42)</v>
      </c>
      <c r="AM215" t="str">
        <f ca="1">SUBSTITUTE(AM214,'Formula Name Creation'!$V101,'HB11 Model'!$B101)</f>
        <v>=0.04+(C31*C32)/(1000)</v>
      </c>
      <c r="AN215" t="str">
        <f ca="1">SUBSTITUTE(AN214,'Formula Name Creation'!$V101,'HB11 Model'!$B101)</f>
        <v>Parameter</v>
      </c>
      <c r="AO215" t="str">
        <f ca="1">SUBSTITUTE(AO214,'Formula Name Creation'!$V101,'HB11 Model'!$B101)</f>
        <v>Parameter</v>
      </c>
      <c r="AP215" t="str">
        <f ca="1">SUBSTITUTE(AP214,'Formula Name Creation'!$V101,'HB11 Model'!$B101)</f>
        <v>Parameter</v>
      </c>
      <c r="AQ215" t="str">
        <f ca="1">SUBSTITUTE(AQ214,'Formula Name Creation'!$V101,'HB11 Model'!$B101)</f>
        <v>Parameter</v>
      </c>
      <c r="AR215" t="e">
        <f ca="1">SUBSTITUTE(AR214,'Formula Name Creation'!$V101,'HB11 Model'!$B101)</f>
        <v>#N/A</v>
      </c>
      <c r="AS215" t="str">
        <f ca="1">SUBSTITUTE(AS214,'Formula Name Creation'!$V101,'HB11 Model'!$B101)</f>
        <v>=C45+C25*(C28)</v>
      </c>
      <c r="AT215" t="str">
        <f ca="1">SUBSTITUTE(AT214,'Formula Name Creation'!$V101,'HB11 Model'!$B101)</f>
        <v>Parameter</v>
      </c>
      <c r="AU215" t="str">
        <f ca="1">SUBSTITUTE(AU214,'Formula Name Creation'!$V101,'HB11 Model'!$B101)</f>
        <v>Parameter</v>
      </c>
      <c r="AV215" t="str">
        <f ca="1">SUBSTITUTE(AV214,'Formula Name Creation'!$V101,'HB11 Model'!$B101)</f>
        <v>Parameter</v>
      </c>
      <c r="AW215" t="str">
        <f ca="1">SUBSTITUTE(AW214,'Formula Name Creation'!$V101,'HB11 Model'!$B101)</f>
        <v>Parameter</v>
      </c>
      <c r="AX215" t="str">
        <f ca="1">SUBSTITUTE(AX214,'Formula Name Creation'!$V101,'HB11 Model'!$B101)</f>
        <v>Parameter</v>
      </c>
      <c r="AY215" t="str">
        <f ca="1">SUBSTITUTE(AY214,'Formula Name Creation'!$V101,'HB11 Model'!$B101)</f>
        <v>Parameter</v>
      </c>
      <c r="AZ215" t="str">
        <f ca="1">SUBSTITUTE(AZ214,'Formula Name Creation'!$V101,'HB11 Model'!$B101)</f>
        <v>Parameter</v>
      </c>
      <c r="BA215" t="str">
        <f ca="1">SUBSTITUTE(BA214,'Formula Name Creation'!$V101,'HB11 Model'!$B101)</f>
        <v>=(C54+C53)/10^6</v>
      </c>
      <c r="BB215" t="str">
        <f ca="1">SUBSTITUTE(BB214,'Formula Name Creation'!$V101,'HB11 Model'!$B101)</f>
        <v>=C4*((C14*24)*3600)*C51</v>
      </c>
      <c r="BC215" t="str">
        <f ca="1">SUBSTITUTE(BC214,'Formula Name Creation'!$V101,'HB11 Model'!$B101)</f>
        <v>Parameter</v>
      </c>
      <c r="BD215" t="str">
        <f ca="1">SUBSTITUTE(BD214,'Formula Name Creation'!$V101,'HB11 Model'!$B101)</f>
        <v>Parameter</v>
      </c>
      <c r="BE215" t="str">
        <f ca="1">SUBSTITUTE(BE214,'Formula Name Creation'!$V101,'HB11 Model'!$B101)</f>
        <v>Parameter</v>
      </c>
      <c r="BF215" t="str">
        <f ca="1">SUBSTITUTE(BF214,'Formula Name Creation'!$V101,'HB11 Model'!$B101)</f>
        <v>Parameter</v>
      </c>
      <c r="BG215" t="str">
        <f ca="1">SUBSTITUTE(BG214,'Formula Name Creation'!$V101,'HB11 Model'!$B101)</f>
        <v>=ROUNDDOWN(C60/C64,0)*C58+C57*C3*C4*ROUNDDOWN(C60/C66,0)+C59+C87*10^6*ROUNDDOWN(C60/C65,0)+C63*C60</v>
      </c>
      <c r="BH215" t="str">
        <f ca="1">SUBSTITUTE(BH214,'Formula Name Creation'!$V101,'HB11 Model'!$B101)</f>
        <v>Parameter</v>
      </c>
      <c r="BI215" t="str">
        <f ca="1">SUBSTITUTE(BI214,'Formula Name Creation'!$V101,'HB11 Model'!$B101)</f>
        <v>=C62*1000*C24</v>
      </c>
      <c r="BJ215" t="str">
        <f ca="1">SUBSTITUTE(BJ214,'Formula Name Creation'!$V101,'HB11 Model'!$B101)</f>
        <v>Parameter</v>
      </c>
      <c r="BK215" t="str">
        <f ca="1">SUBSTITUTE(BK214,'Formula Name Creation'!$V101,'HB11 Model'!$B101)</f>
        <v>Parameter</v>
      </c>
      <c r="BL215" t="str">
        <f ca="1">SUBSTITUTE(BL214,'Formula Name Creation'!$V101,'HB11 Model'!$B101)</f>
        <v>Parameter</v>
      </c>
      <c r="BM215" t="str">
        <f ca="1">SUBSTITUTE(BM214,'Formula Name Creation'!$V101,'HB11 Model'!$B101)</f>
        <v>Parameter</v>
      </c>
      <c r="BN215" t="str">
        <f ca="1">SUBSTITUTE(BN214,'Formula Name Creation'!$V101,'HB11 Model'!$B101)</f>
        <v>Parameter</v>
      </c>
      <c r="BO215" t="str">
        <f ca="1">SUBSTITUTE(BO214,'Formula Name Creation'!$V101,'HB11 Model'!$B101)</f>
        <v>Parameter</v>
      </c>
      <c r="BP215" t="str">
        <f ca="1">SUBSTITUTE(BP214,'Formula Name Creation'!$V101,'HB11 Model'!$B101)</f>
        <v>Parameter</v>
      </c>
      <c r="BQ215" t="str">
        <f ca="1">SUBSTITUTE(BQ214,'Formula Name Creation'!$V101,'HB11 Model'!$B101)</f>
        <v>Parameter</v>
      </c>
      <c r="BR215" t="str">
        <f ca="1">SUBSTITUTE(BR214,'Formula Name Creation'!$V101,'HB11 Model'!$B101)</f>
        <v>Parameter</v>
      </c>
      <c r="BS215" t="str">
        <f ca="1">SUBSTITUTE(BS214,'Formula Name Creation'!$V101,'HB11 Model'!$B101)</f>
        <v>Parameter</v>
      </c>
      <c r="BT215" t="str">
        <f ca="1">SUBSTITUTE(BT214,'Formula Name Creation'!$V101,'HB11 Model'!$B101)</f>
        <v>Parameter</v>
      </c>
      <c r="BU215" t="str">
        <f ca="1">SUBSTITUTE(BU214,'Formula Name Creation'!$V101,'HB11 Model'!$B101)</f>
        <v>=(C67+C68+C69+C70+C71+C72+C74+C73)</v>
      </c>
      <c r="BV215" t="str">
        <f ca="1">SUBSTITUTE(BV214,'Formula Name Creation'!$V101,'HB11 Model'!$B101)</f>
        <v>Parameter</v>
      </c>
      <c r="BW215" t="str">
        <f ca="1">SUBSTITUTE(BW214,'Formula Name Creation'!$V101,'HB11 Model'!$B101)</f>
        <v>Parameter</v>
      </c>
      <c r="BX215" t="str">
        <f ca="1">SUBSTITUTE(BX214,'Formula Name Creation'!$V101,'HB11 Model'!$B101)</f>
        <v>=C77+C75</v>
      </c>
      <c r="BY215" t="str">
        <f ca="1">SUBSTITUTE(BY214,'Formula Name Creation'!$V101,'HB11 Model'!$B101)</f>
        <v>Parameter</v>
      </c>
      <c r="BZ215" t="str">
        <f ca="1">SUBSTITUTE(BZ214,'Formula Name Creation'!$V101,'HB11 Model'!$B101)</f>
        <v>=C79*C75</v>
      </c>
      <c r="CA215" t="str">
        <f ca="1">SUBSTITUTE(CA214,'Formula Name Creation'!$V101,'HB11 Model'!$B101)</f>
        <v>Parameter</v>
      </c>
      <c r="CB215" t="str">
        <f ca="1">SUBSTITUTE(CB214,'Formula Name Creation'!$V101,'HB11 Model'!$B101)</f>
        <v>Parameter</v>
      </c>
      <c r="CC215" t="str">
        <f ca="1">SUBSTITUTE(CC214,'Formula Name Creation'!$V101,'HB11 Model'!$B101)</f>
        <v>Parameter</v>
      </c>
      <c r="CD215" t="str">
        <f ca="1">SUBSTITUTE(CD214,'Formula Name Creation'!$V101,'HB11 Model'!$B101)</f>
        <v>=32*(C9/2605)</v>
      </c>
      <c r="CE215" t="str">
        <f ca="1">SUBSTITUTE(CE214,'Formula Name Creation'!$V101,'HB11 Model'!$B101)</f>
        <v>Parameter</v>
      </c>
      <c r="CF215" t="str">
        <f ca="1">SUBSTITUTE(CF214,'Formula Name Creation'!$V101,'HB11 Model'!$B101)</f>
        <v>Parameter</v>
      </c>
      <c r="CG215" t="str">
        <f ca="1">SUBSTITUTE(CG214,'Formula Name Creation'!$V101,'HB11 Model'!$B101)</f>
        <v>=(C85*C86*C83)/10^6</v>
      </c>
      <c r="CH215" t="str">
        <f ca="1">SUBSTITUTE(CH214,'Formula Name Creation'!$V101,'HB11 Model'!$B101)</f>
        <v>=C9*10^6/C81/C82</v>
      </c>
      <c r="CI215" t="str">
        <f ca="1">SUBSTITUTE(CI214,'Formula Name Creation'!$V101,'HB11 Model'!$B101)</f>
        <v>Parameter</v>
      </c>
      <c r="CJ215" t="str">
        <f ca="1">SUBSTITUTE(CJ214,'Formula Name Creation'!$V101,'HB11 Model'!$B101)</f>
        <v>Parameter</v>
      </c>
      <c r="CK215" t="str">
        <f ca="1">SUBSTITUTE(CK214,'Formula Name Creation'!$V101,'HB11 Model'!$B101)</f>
        <v>Parameter</v>
      </c>
      <c r="CL215" t="str">
        <f ca="1">SUBSTITUTE(CL214,'Formula Name Creation'!$V101,'HB11 Model'!$B101)</f>
        <v>Parameter</v>
      </c>
      <c r="CM215" t="str">
        <f ca="1">SUBSTITUTE(CM214,'Formula Name Creation'!$V101,'HB11 Model'!$B101)</f>
        <v>=C91*C92</v>
      </c>
      <c r="CN215" t="str">
        <f ca="1">SUBSTITUTE(CN214,'Formula Name Creation'!$V101,'HB11 Model'!$B101)</f>
        <v>=C93*7.6*7*52.18</v>
      </c>
      <c r="CO215" t="str">
        <f ca="1">SUBSTITUTE(CO214,'Formula Name Creation'!$V101,'HB11 Model'!$B101)</f>
        <v>Parameter</v>
      </c>
      <c r="CP215" t="str">
        <f ca="1">SUBSTITUTE(CP214,'Formula Name Creation'!$V101,'HB11 Model'!$B101)</f>
        <v>Parameter</v>
      </c>
      <c r="CQ215" t="str">
        <f ca="1">SUBSTITUTE(CQ214,'Formula Name Creation'!$V101,'HB11 Model'!$B101)</f>
        <v>Parameter</v>
      </c>
      <c r="CR215" t="str">
        <f ca="1">SUBSTITUTE(CR214,'Formula Name Creation'!$V101,'HB11 Model'!$B101)</f>
        <v>Parameter</v>
      </c>
      <c r="CS215" t="str">
        <f ca="1">SUBSTITUTE(CS214,'Formula Name Creation'!$V101,'HB11 Model'!$B101)</f>
        <v>Parameter</v>
      </c>
      <c r="CT215" t="str">
        <f ca="1">SUBSTITUTE(CT214,'Formula Name Creation'!$V101,'HB11 Model'!$B101)</f>
        <v>Parameter</v>
      </c>
      <c r="CU215" t="str">
        <f ca="1">SUBSTITUTE(CU214,'Formula Name Creation'!$V101,'HB11 Model'!$B101)</f>
        <v>=PI()*C97*(C96^2-(C96-C98)^2)*C99</v>
      </c>
      <c r="CV215" t="str">
        <f ca="1">SUBSTITUTE(CV214,'Formula Name Creation'!$V101,'HB11 Model'!$B101)</f>
        <v>Parameter</v>
      </c>
      <c r="CW215" t="str">
        <f ca="1">SUBSTITUTE(CW214,'Formula Name Creation'!$V101,'HB11 Model'!$B101)</f>
        <v>=(90.69*Mass of Vacuum Vessel + C95 + 13.04*Mass Flow Rate*112.32)/10^6</v>
      </c>
      <c r="CX215" t="str">
        <f ca="1">SUBSTITUTE(CX214,'Formula Name Creation'!$V101,'HB11 Model'!$B101)</f>
        <v>0</v>
      </c>
      <c r="CY215" t="str">
        <f ca="1">SUBSTITUTE(CY214,'Formula Name Creation'!$V101,'HB11 Model'!$B101)</f>
        <v>0</v>
      </c>
      <c r="CZ215" t="str">
        <f ca="1">SUBSTITUTE(CZ214,'Formula Name Creation'!$V101,'HB11 Model'!$B101)</f>
        <v>0</v>
      </c>
      <c r="DA215" t="str">
        <f ca="1">SUBSTITUTE(DA214,'Formula Name Creation'!$V101,'HB11 Model'!$B101)</f>
        <v>0</v>
      </c>
      <c r="DB215" t="str">
        <f ca="1">SUBSTITUTE(DB214,'Formula Name Creation'!$V101,'HB11 Model'!$B101)</f>
        <v>0</v>
      </c>
      <c r="DC215" t="str">
        <f ca="1">SUBSTITUTE(DC214,'Formula Name Creation'!$V101,'HB11 Model'!$B101)</f>
        <v>0</v>
      </c>
      <c r="DD215" t="str">
        <f ca="1">SUBSTITUTE(DD214,'Formula Name Creation'!$V101,'HB11 Model'!$B101)</f>
        <v>0</v>
      </c>
      <c r="DE215" t="str">
        <f ca="1">SUBSTITUTE(DE214,'Formula Name Creation'!$V101,'HB11 Model'!$B101)</f>
        <v>0</v>
      </c>
      <c r="DF215" t="str">
        <f ca="1">SUBSTITUTE(DF214,'Formula Name Creation'!$V101,'HB11 Model'!$B101)</f>
        <v>0</v>
      </c>
      <c r="DG215" t="str">
        <f ca="1">SUBSTITUTE(DG214,'Formula Name Creation'!$V101,'HB11 Model'!$B101)</f>
        <v>0</v>
      </c>
      <c r="DH215" t="str">
        <f ca="1">SUBSTITUTE(DH214,'Formula Name Creation'!$V101,'HB11 Model'!$B101)</f>
        <v>0</v>
      </c>
      <c r="DI215" t="str">
        <f ca="1">SUBSTITUTE(DI214,'Formula Name Creation'!$V101,'HB11 Model'!$B101)</f>
        <v>0</v>
      </c>
      <c r="DJ215" t="str">
        <f ca="1">SUBSTITUTE(DJ214,'Formula Name Creation'!$V101,'HB11 Model'!$B101)</f>
        <v>0</v>
      </c>
      <c r="DK215" t="str">
        <f ca="1">SUBSTITUTE(DK214,'Formula Name Creation'!$V101,'HB11 Model'!$B101)</f>
        <v>0</v>
      </c>
      <c r="DL215" t="str">
        <f ca="1">SUBSTITUTE(DL214,'Formula Name Creation'!$V101,'HB11 Model'!$B101)</f>
        <v>0</v>
      </c>
      <c r="DM215" t="str">
        <f ca="1">SUBSTITUTE(DM214,'Formula Name Creation'!$V101,'HB11 Model'!$B101)</f>
        <v>0</v>
      </c>
      <c r="DN215" t="str">
        <f ca="1">SUBSTITUTE(DN214,'Formula Name Creation'!$V101,'HB11 Model'!$B101)</f>
        <v>0</v>
      </c>
      <c r="DO215" t="str">
        <f ca="1">SUBSTITUTE(DO214,'Formula Name Creation'!$V101,'HB11 Model'!$B101)</f>
        <v>0</v>
      </c>
      <c r="DP215" t="str">
        <f ca="1">SUBSTITUTE(DP214,'Formula Name Creation'!$V101,'HB11 Model'!$B101)</f>
        <v>0</v>
      </c>
      <c r="DQ215" t="str">
        <f ca="1">SUBSTITUTE(DQ214,'Formula Name Creation'!$V101,'HB11 Model'!$B101)</f>
        <v>0</v>
      </c>
      <c r="DR215" t="str">
        <f ca="1">SUBSTITUTE(DR214,'Formula Name Creation'!$V101,'HB11 Model'!$B101)</f>
        <v>0</v>
      </c>
      <c r="DS215" t="str">
        <f ca="1">SUBSTITUTE(DS214,'Formula Name Creation'!$V101,'HB11 Model'!$B101)</f>
        <v>0</v>
      </c>
      <c r="DT215" t="str">
        <f ca="1">SUBSTITUTE(DT214,'Formula Name Creation'!$V101,'HB11 Model'!$B101)</f>
        <v>0</v>
      </c>
      <c r="DU215" t="str">
        <f ca="1">SUBSTITUTE(DU214,'Formula Name Creation'!$V101,'HB11 Model'!$B101)</f>
        <v>0</v>
      </c>
      <c r="DV215" t="str">
        <f ca="1">SUBSTITUTE(DV214,'Formula Name Creation'!$V101,'HB11 Model'!$B101)</f>
        <v>0</v>
      </c>
      <c r="DW215" t="str">
        <f ca="1">SUBSTITUTE(DW214,'Formula Name Creation'!$V101,'HB11 Model'!$B101)</f>
        <v>0</v>
      </c>
      <c r="DX215" t="str">
        <f ca="1">SUBSTITUTE(DX214,'Formula Name Creation'!$V101,'HB11 Model'!$B101)</f>
        <v>0</v>
      </c>
      <c r="DY215" t="str">
        <f ca="1">SUBSTITUTE(DY214,'Formula Name Creation'!$V101,'HB11 Model'!$B101)</f>
        <v>0</v>
      </c>
      <c r="DZ215" t="str">
        <f ca="1">SUBSTITUTE(DZ214,'Formula Name Creation'!$V101,'HB11 Model'!$B101)</f>
        <v>0</v>
      </c>
      <c r="EA215" t="str">
        <f ca="1">SUBSTITUTE(EA214,'Formula Name Creation'!$V101,'HB11 Model'!$B101)</f>
        <v>0</v>
      </c>
      <c r="EB215" t="str">
        <f ca="1">SUBSTITUTE(EB214,'Formula Name Creation'!$V101,'HB11 Model'!$B101)</f>
        <v>0</v>
      </c>
      <c r="EC215" t="str">
        <f ca="1">SUBSTITUTE(EC214,'Formula Name Creation'!$V101,'HB11 Model'!$B101)</f>
        <v>0</v>
      </c>
      <c r="ED215" t="str">
        <f ca="1">SUBSTITUTE(ED214,'Formula Name Creation'!$V101,'HB11 Model'!$B101)</f>
        <v>0</v>
      </c>
      <c r="EE215" t="str">
        <f ca="1">SUBSTITUTE(EE214,'Formula Name Creation'!$V101,'HB11 Model'!$B101)</f>
        <v>0</v>
      </c>
      <c r="EF215" t="str">
        <f ca="1">SUBSTITUTE(EF214,'Formula Name Creation'!$V101,'HB11 Model'!$B101)</f>
        <v>0</v>
      </c>
      <c r="EG215" t="str">
        <f ca="1">SUBSTITUTE(EG214,'Formula Name Creation'!$V101,'HB11 Model'!$B101)</f>
        <v>0</v>
      </c>
      <c r="EH215" t="str">
        <f ca="1">SUBSTITUTE(EH214,'Formula Name Creation'!$V101,'HB11 Model'!$B101)</f>
        <v>0</v>
      </c>
      <c r="EI215" t="str">
        <f ca="1">SUBSTITUTE(EI214,'Formula Name Creation'!$V101,'HB11 Model'!$B101)</f>
        <v>0</v>
      </c>
      <c r="EJ215" t="str">
        <f ca="1">SUBSTITUTE(EJ214,'Formula Name Creation'!$V101,'HB11 Model'!$B101)</f>
        <v>0</v>
      </c>
      <c r="EK215" t="str">
        <f ca="1">SUBSTITUTE(EK214,'Formula Name Creation'!$V101,'HB11 Model'!$B101)</f>
        <v>0</v>
      </c>
      <c r="EL215" t="str">
        <f ca="1">SUBSTITUTE(EL214,'Formula Name Creation'!$V101,'HB11 Model'!$B101)</f>
        <v>0</v>
      </c>
      <c r="EM215" t="str">
        <f ca="1">SUBSTITUTE(EM214,'Formula Name Creation'!$V101,'HB11 Model'!$B101)</f>
        <v>0</v>
      </c>
      <c r="EN215" t="str">
        <f ca="1">SUBSTITUTE(EN214,'Formula Name Creation'!$V101,'HB11 Model'!$B101)</f>
        <v>0</v>
      </c>
      <c r="EO215" t="str">
        <f ca="1">SUBSTITUTE(EO214,'Formula Name Creation'!$V101,'HB11 Model'!$B101)</f>
        <v>0</v>
      </c>
      <c r="EP215" t="str">
        <f ca="1">SUBSTITUTE(EP214,'Formula Name Creation'!$V101,'HB11 Model'!$B101)</f>
        <v>0</v>
      </c>
      <c r="EQ215" t="str">
        <f ca="1">SUBSTITUTE(EQ214,'Formula Name Creation'!$V101,'HB11 Model'!$B101)</f>
        <v>0</v>
      </c>
      <c r="ER215" t="str">
        <f ca="1">SUBSTITUTE(ER214,'Formula Name Creation'!$V101,'HB11 Model'!$B101)</f>
        <v>0</v>
      </c>
      <c r="ES215" t="str">
        <f ca="1">SUBSTITUTE(ES214,'Formula Name Creation'!$V101,'HB11 Model'!$B101)</f>
        <v>0</v>
      </c>
      <c r="ET215" t="str">
        <f ca="1">SUBSTITUTE(ET214,'Formula Name Creation'!$V101,'HB11 Model'!$B101)</f>
        <v>0</v>
      </c>
      <c r="EU215">
        <v>99</v>
      </c>
    </row>
    <row r="216" spans="1:151" x14ac:dyDescent="0.25">
      <c r="A216" t="str">
        <f ca="1">SUBSTITUTE(A215,'Formula Name Creation'!$V100,'HB11 Model'!$B100)</f>
        <v>Parameter</v>
      </c>
      <c r="B216" t="str">
        <f ca="1">SUBSTITUTE(B215,'Formula Name Creation'!$V100,'HB11 Model'!$B100)</f>
        <v>Parameter</v>
      </c>
      <c r="C216" t="str">
        <f ca="1">SUBSTITUTE(C215,'Formula Name Creation'!$V100,'HB11 Model'!$B100)</f>
        <v>=(1400*C22*1000)/10^6</v>
      </c>
      <c r="D216" t="str">
        <f ca="1">SUBSTITUTE(D215,'Formula Name Creation'!$V100,'HB11 Model'!$B100)</f>
        <v>Parameter</v>
      </c>
      <c r="E216" t="str">
        <f ca="1">SUBSTITUTE(E215,'Formula Name Creation'!$V100,'HB11 Model'!$B100)</f>
        <v>=C3*C4</v>
      </c>
      <c r="F216" t="str">
        <f ca="1">SUBSTITUTE(F215,'Formula Name Creation'!$V100,'HB11 Model'!$B100)</f>
        <v>=C7/(C6)</v>
      </c>
      <c r="G216" t="str">
        <f ca="1">SUBSTITUTE(G215,'Formula Name Creation'!$V100,'HB11 Model'!$B100)</f>
        <v>=IF(C36=0,C7*C10,C7*C10*C13)</v>
      </c>
      <c r="H216" t="str">
        <f ca="1">SUBSTITUTE(H215,'Formula Name Creation'!$V100,'HB11 Model'!$B100)</f>
        <v>Parameter</v>
      </c>
      <c r="I216" t="str">
        <f ca="1">SUBSTITUTE(I215,'Formula Name Creation'!$V100,'HB11 Model'!$B100)</f>
        <v>Parameter</v>
      </c>
      <c r="J216" t="str">
        <f ca="1">SUBSTITUTE(J215,'Formula Name Creation'!$V100,'HB11 Model'!$B100)</f>
        <v>Parameter</v>
      </c>
      <c r="K216" t="str">
        <f ca="1">SUBSTITUTE(K215,'Formula Name Creation'!$V100,'HB11 Model'!$B100)</f>
        <v>Parameter</v>
      </c>
      <c r="L216" t="str">
        <f ca="1">SUBSTITUTE(L215,'Formula Name Creation'!$V100,'HB11 Model'!$B100)</f>
        <v>Parameter</v>
      </c>
      <c r="M216" t="str">
        <f ca="1">SUBSTITUTE(M215,'Formula Name Creation'!$V100,'HB11 Model'!$B100)</f>
        <v>=C16/C8</v>
      </c>
      <c r="N216" t="str">
        <f ca="1">SUBSTITUTE(N215,'Formula Name Creation'!$V100,'HB11 Model'!$B100)</f>
        <v>=C9*C17</v>
      </c>
      <c r="O216" t="str">
        <f ca="1">SUBSTITUTE(O215,'Formula Name Creation'!$V100,'HB11 Model'!$B100)</f>
        <v>Parameter</v>
      </c>
      <c r="P216" t="str">
        <f ca="1">SUBSTITUTE(P215,'Formula Name Creation'!$V100,'HB11 Model'!$B100)</f>
        <v>Parameter</v>
      </c>
      <c r="Q216" t="str">
        <f ca="1">SUBSTITUTE(Q215,'Formula Name Creation'!$V100,'HB11 Model'!$B100)</f>
        <v>Parameter</v>
      </c>
      <c r="R216" t="str">
        <f ca="1">SUBSTITUTE(R215,'Formula Name Creation'!$V100,'HB11 Model'!$B100)</f>
        <v>=C8+C84+Vacuum System Power Usage</v>
      </c>
      <c r="S216" t="str">
        <f ca="1">SUBSTITUTE(S215,'Formula Name Creation'!$V100,'HB11 Model'!$B100)</f>
        <v>=C20*C19</v>
      </c>
      <c r="T216" t="str">
        <f ca="1">SUBSTITUTE(T215,'Formula Name Creation'!$V100,'HB11 Model'!$B100)</f>
        <v>=C16-C20</v>
      </c>
      <c r="U216" t="str">
        <f ca="1">SUBSTITUTE(U215,'Formula Name Creation'!$V100,'HB11 Model'!$B100)</f>
        <v>=365*24*C14</v>
      </c>
      <c r="V216" t="str">
        <f ca="1">SUBSTITUTE(V215,'Formula Name Creation'!$V100,'HB11 Model'!$B100)</f>
        <v>=C22*C23</v>
      </c>
      <c r="W216" t="str">
        <f ca="1">SUBSTITUTE(W215,'Formula Name Creation'!$V100,'HB11 Model'!$B100)</f>
        <v>=C26/(1-C27)</v>
      </c>
      <c r="X216" t="str">
        <f ca="1">SUBSTITUTE(X215,'Formula Name Creation'!$V100,'HB11 Model'!$B100)</f>
        <v>=C4*C14*365*24*3600</v>
      </c>
      <c r="Y216" t="str">
        <f ca="1">SUBSTITUTE(Y215,'Formula Name Creation'!$V100,'HB11 Model'!$B100)</f>
        <v>Parameter</v>
      </c>
      <c r="Z216" t="str">
        <f ca="1">SUBSTITUTE(Z215,'Formula Name Creation'!$V100,'HB11 Model'!$B100)</f>
        <v>=C29+C37+C40+C48</v>
      </c>
      <c r="AA216" t="str">
        <f ca="1">SUBSTITUTE(AA215,'Formula Name Creation'!$V100,'HB11 Model'!$B100)</f>
        <v>=C30*(C33*C34)/(1000)+C35</v>
      </c>
      <c r="AB216" t="str">
        <f ca="1">SUBSTITUTE(AB215,'Formula Name Creation'!$V100,'HB11 Model'!$B100)</f>
        <v>Parameter</v>
      </c>
      <c r="AC216" t="str">
        <f ca="1">SUBSTITUTE(AC215,'Formula Name Creation'!$V100,'HB11 Model'!$B100)</f>
        <v>Parameter</v>
      </c>
      <c r="AD216" t="str">
        <f ca="1">SUBSTITUTE(AD215,'Formula Name Creation'!$V100,'HB11 Model'!$B100)</f>
        <v>Parameter</v>
      </c>
      <c r="AE216" t="str">
        <f ca="1">SUBSTITUTE(AE215,'Formula Name Creation'!$V100,'HB11 Model'!$B100)</f>
        <v>Parameter</v>
      </c>
      <c r="AF216" t="str">
        <f ca="1">SUBSTITUTE(AF215,'Formula Name Creation'!$V100,'HB11 Model'!$B100)</f>
        <v>Parameter</v>
      </c>
      <c r="AG216" t="str">
        <f ca="1">SUBSTITUTE(AG215,'Formula Name Creation'!$V100,'HB11 Model'!$B100)</f>
        <v>Parameter</v>
      </c>
      <c r="AH216" t="str">
        <f ca="1">SUBSTITUTE(AH215,'Formula Name Creation'!$V100,'HB11 Model'!$B100)</f>
        <v>Parameter</v>
      </c>
      <c r="AI216" t="str">
        <f ca="1">SUBSTITUTE(AI215,'Formula Name Creation'!$V100,'HB11 Model'!$B100)</f>
        <v>=C36*(C38)</v>
      </c>
      <c r="AJ216" t="str">
        <f ca="1">SUBSTITUTE(AJ215,'Formula Name Creation'!$V100,'HB11 Model'!$B100)</f>
        <v>Parameter</v>
      </c>
      <c r="AK216" t="str">
        <f ca="1">SUBSTITUTE(AK215,'Formula Name Creation'!$V100,'HB11 Model'!$B100)</f>
        <v>Parameter</v>
      </c>
      <c r="AL216" t="str">
        <f ca="1">SUBSTITUTE(AL215,'Formula Name Creation'!$V100,'HB11 Model'!$B100)</f>
        <v>=C39*(C41+C42)</v>
      </c>
      <c r="AM216" t="str">
        <f ca="1">SUBSTITUTE(AM215,'Formula Name Creation'!$V100,'HB11 Model'!$B100)</f>
        <v>=0.04+(C31*C32)/(1000)</v>
      </c>
      <c r="AN216" t="str">
        <f ca="1">SUBSTITUTE(AN215,'Formula Name Creation'!$V100,'HB11 Model'!$B100)</f>
        <v>Parameter</v>
      </c>
      <c r="AO216" t="str">
        <f ca="1">SUBSTITUTE(AO215,'Formula Name Creation'!$V100,'HB11 Model'!$B100)</f>
        <v>Parameter</v>
      </c>
      <c r="AP216" t="str">
        <f ca="1">SUBSTITUTE(AP215,'Formula Name Creation'!$V100,'HB11 Model'!$B100)</f>
        <v>Parameter</v>
      </c>
      <c r="AQ216" t="str">
        <f ca="1">SUBSTITUTE(AQ215,'Formula Name Creation'!$V100,'HB11 Model'!$B100)</f>
        <v>Parameter</v>
      </c>
      <c r="AR216" t="e">
        <f ca="1">SUBSTITUTE(AR215,'Formula Name Creation'!$V100,'HB11 Model'!$B100)</f>
        <v>#N/A</v>
      </c>
      <c r="AS216" t="str">
        <f ca="1">SUBSTITUTE(AS215,'Formula Name Creation'!$V100,'HB11 Model'!$B100)</f>
        <v>=C45+C25*(C28)</v>
      </c>
      <c r="AT216" t="str">
        <f ca="1">SUBSTITUTE(AT215,'Formula Name Creation'!$V100,'HB11 Model'!$B100)</f>
        <v>Parameter</v>
      </c>
      <c r="AU216" t="str">
        <f ca="1">SUBSTITUTE(AU215,'Formula Name Creation'!$V100,'HB11 Model'!$B100)</f>
        <v>Parameter</v>
      </c>
      <c r="AV216" t="str">
        <f ca="1">SUBSTITUTE(AV215,'Formula Name Creation'!$V100,'HB11 Model'!$B100)</f>
        <v>Parameter</v>
      </c>
      <c r="AW216" t="str">
        <f ca="1">SUBSTITUTE(AW215,'Formula Name Creation'!$V100,'HB11 Model'!$B100)</f>
        <v>Parameter</v>
      </c>
      <c r="AX216" t="str">
        <f ca="1">SUBSTITUTE(AX215,'Formula Name Creation'!$V100,'HB11 Model'!$B100)</f>
        <v>Parameter</v>
      </c>
      <c r="AY216" t="str">
        <f ca="1">SUBSTITUTE(AY215,'Formula Name Creation'!$V100,'HB11 Model'!$B100)</f>
        <v>Parameter</v>
      </c>
      <c r="AZ216" t="str">
        <f ca="1">SUBSTITUTE(AZ215,'Formula Name Creation'!$V100,'HB11 Model'!$B100)</f>
        <v>Parameter</v>
      </c>
      <c r="BA216" t="str">
        <f ca="1">SUBSTITUTE(BA215,'Formula Name Creation'!$V100,'HB11 Model'!$B100)</f>
        <v>=(C54+C53)/10^6</v>
      </c>
      <c r="BB216" t="str">
        <f ca="1">SUBSTITUTE(BB215,'Formula Name Creation'!$V100,'HB11 Model'!$B100)</f>
        <v>=C4*((C14*24)*3600)*C51</v>
      </c>
      <c r="BC216" t="str">
        <f ca="1">SUBSTITUTE(BC215,'Formula Name Creation'!$V100,'HB11 Model'!$B100)</f>
        <v>Parameter</v>
      </c>
      <c r="BD216" t="str">
        <f ca="1">SUBSTITUTE(BD215,'Formula Name Creation'!$V100,'HB11 Model'!$B100)</f>
        <v>Parameter</v>
      </c>
      <c r="BE216" t="str">
        <f ca="1">SUBSTITUTE(BE215,'Formula Name Creation'!$V100,'HB11 Model'!$B100)</f>
        <v>Parameter</v>
      </c>
      <c r="BF216" t="str">
        <f ca="1">SUBSTITUTE(BF215,'Formula Name Creation'!$V100,'HB11 Model'!$B100)</f>
        <v>Parameter</v>
      </c>
      <c r="BG216" t="str">
        <f ca="1">SUBSTITUTE(BG215,'Formula Name Creation'!$V100,'HB11 Model'!$B100)</f>
        <v>=ROUNDDOWN(C60/C64,0)*C58+C57*C3*C4*ROUNDDOWN(C60/C66,0)+C59+C87*10^6*ROUNDDOWN(C60/C65,0)+C63*C60</v>
      </c>
      <c r="BH216" t="str">
        <f ca="1">SUBSTITUTE(BH215,'Formula Name Creation'!$V100,'HB11 Model'!$B100)</f>
        <v>Parameter</v>
      </c>
      <c r="BI216" t="str">
        <f ca="1">SUBSTITUTE(BI215,'Formula Name Creation'!$V100,'HB11 Model'!$B100)</f>
        <v>=C62*1000*C24</v>
      </c>
      <c r="BJ216" t="str">
        <f ca="1">SUBSTITUTE(BJ215,'Formula Name Creation'!$V100,'HB11 Model'!$B100)</f>
        <v>Parameter</v>
      </c>
      <c r="BK216" t="str">
        <f ca="1">SUBSTITUTE(BK215,'Formula Name Creation'!$V100,'HB11 Model'!$B100)</f>
        <v>Parameter</v>
      </c>
      <c r="BL216" t="str">
        <f ca="1">SUBSTITUTE(BL215,'Formula Name Creation'!$V100,'HB11 Model'!$B100)</f>
        <v>Parameter</v>
      </c>
      <c r="BM216" t="str">
        <f ca="1">SUBSTITUTE(BM215,'Formula Name Creation'!$V100,'HB11 Model'!$B100)</f>
        <v>Parameter</v>
      </c>
      <c r="BN216" t="str">
        <f ca="1">SUBSTITUTE(BN215,'Formula Name Creation'!$V100,'HB11 Model'!$B100)</f>
        <v>Parameter</v>
      </c>
      <c r="BO216" t="str">
        <f ca="1">SUBSTITUTE(BO215,'Formula Name Creation'!$V100,'HB11 Model'!$B100)</f>
        <v>Parameter</v>
      </c>
      <c r="BP216" t="str">
        <f ca="1">SUBSTITUTE(BP215,'Formula Name Creation'!$V100,'HB11 Model'!$B100)</f>
        <v>Parameter</v>
      </c>
      <c r="BQ216" t="str">
        <f ca="1">SUBSTITUTE(BQ215,'Formula Name Creation'!$V100,'HB11 Model'!$B100)</f>
        <v>Parameter</v>
      </c>
      <c r="BR216" t="str">
        <f ca="1">SUBSTITUTE(BR215,'Formula Name Creation'!$V100,'HB11 Model'!$B100)</f>
        <v>Parameter</v>
      </c>
      <c r="BS216" t="str">
        <f ca="1">SUBSTITUTE(BS215,'Formula Name Creation'!$V100,'HB11 Model'!$B100)</f>
        <v>Parameter</v>
      </c>
      <c r="BT216" t="str">
        <f ca="1">SUBSTITUTE(BT215,'Formula Name Creation'!$V100,'HB11 Model'!$B100)</f>
        <v>Parameter</v>
      </c>
      <c r="BU216" t="str">
        <f ca="1">SUBSTITUTE(BU215,'Formula Name Creation'!$V100,'HB11 Model'!$B100)</f>
        <v>=(C67+C68+C69+C70+C71+C72+C74+C73)</v>
      </c>
      <c r="BV216" t="str">
        <f ca="1">SUBSTITUTE(BV215,'Formula Name Creation'!$V100,'HB11 Model'!$B100)</f>
        <v>Parameter</v>
      </c>
      <c r="BW216" t="str">
        <f ca="1">SUBSTITUTE(BW215,'Formula Name Creation'!$V100,'HB11 Model'!$B100)</f>
        <v>Parameter</v>
      </c>
      <c r="BX216" t="str">
        <f ca="1">SUBSTITUTE(BX215,'Formula Name Creation'!$V100,'HB11 Model'!$B100)</f>
        <v>=C77+C75</v>
      </c>
      <c r="BY216" t="str">
        <f ca="1">SUBSTITUTE(BY215,'Formula Name Creation'!$V100,'HB11 Model'!$B100)</f>
        <v>Parameter</v>
      </c>
      <c r="BZ216" t="str">
        <f ca="1">SUBSTITUTE(BZ215,'Formula Name Creation'!$V100,'HB11 Model'!$B100)</f>
        <v>=C79*C75</v>
      </c>
      <c r="CA216" t="str">
        <f ca="1">SUBSTITUTE(CA215,'Formula Name Creation'!$V100,'HB11 Model'!$B100)</f>
        <v>Parameter</v>
      </c>
      <c r="CB216" t="str">
        <f ca="1">SUBSTITUTE(CB215,'Formula Name Creation'!$V100,'HB11 Model'!$B100)</f>
        <v>Parameter</v>
      </c>
      <c r="CC216" t="str">
        <f ca="1">SUBSTITUTE(CC215,'Formula Name Creation'!$V100,'HB11 Model'!$B100)</f>
        <v>Parameter</v>
      </c>
      <c r="CD216" t="str">
        <f ca="1">SUBSTITUTE(CD215,'Formula Name Creation'!$V100,'HB11 Model'!$B100)</f>
        <v>=32*(C9/2605)</v>
      </c>
      <c r="CE216" t="str">
        <f ca="1">SUBSTITUTE(CE215,'Formula Name Creation'!$V100,'HB11 Model'!$B100)</f>
        <v>Parameter</v>
      </c>
      <c r="CF216" t="str">
        <f ca="1">SUBSTITUTE(CF215,'Formula Name Creation'!$V100,'HB11 Model'!$B100)</f>
        <v>Parameter</v>
      </c>
      <c r="CG216" t="str">
        <f ca="1">SUBSTITUTE(CG215,'Formula Name Creation'!$V100,'HB11 Model'!$B100)</f>
        <v>=(C85*C86*C83)/10^6</v>
      </c>
      <c r="CH216" t="str">
        <f ca="1">SUBSTITUTE(CH215,'Formula Name Creation'!$V100,'HB11 Model'!$B100)</f>
        <v>=C9*10^6/C81/C82</v>
      </c>
      <c r="CI216" t="str">
        <f ca="1">SUBSTITUTE(CI215,'Formula Name Creation'!$V100,'HB11 Model'!$B100)</f>
        <v>Parameter</v>
      </c>
      <c r="CJ216" t="str">
        <f ca="1">SUBSTITUTE(CJ215,'Formula Name Creation'!$V100,'HB11 Model'!$B100)</f>
        <v>Parameter</v>
      </c>
      <c r="CK216" t="str">
        <f ca="1">SUBSTITUTE(CK215,'Formula Name Creation'!$V100,'HB11 Model'!$B100)</f>
        <v>Parameter</v>
      </c>
      <c r="CL216" t="str">
        <f ca="1">SUBSTITUTE(CL215,'Formula Name Creation'!$V100,'HB11 Model'!$B100)</f>
        <v>Parameter</v>
      </c>
      <c r="CM216" t="str">
        <f ca="1">SUBSTITUTE(CM215,'Formula Name Creation'!$V100,'HB11 Model'!$B100)</f>
        <v>=C91*C92</v>
      </c>
      <c r="CN216" t="str">
        <f ca="1">SUBSTITUTE(CN215,'Formula Name Creation'!$V100,'HB11 Model'!$B100)</f>
        <v>=C93*7.6*7*52.18</v>
      </c>
      <c r="CO216" t="str">
        <f ca="1">SUBSTITUTE(CO215,'Formula Name Creation'!$V100,'HB11 Model'!$B100)</f>
        <v>Parameter</v>
      </c>
      <c r="CP216" t="str">
        <f ca="1">SUBSTITUTE(CP215,'Formula Name Creation'!$V100,'HB11 Model'!$B100)</f>
        <v>Parameter</v>
      </c>
      <c r="CQ216" t="str">
        <f ca="1">SUBSTITUTE(CQ215,'Formula Name Creation'!$V100,'HB11 Model'!$B100)</f>
        <v>Parameter</v>
      </c>
      <c r="CR216" t="str">
        <f ca="1">SUBSTITUTE(CR215,'Formula Name Creation'!$V100,'HB11 Model'!$B100)</f>
        <v>Parameter</v>
      </c>
      <c r="CS216" t="str">
        <f ca="1">SUBSTITUTE(CS215,'Formula Name Creation'!$V100,'HB11 Model'!$B100)</f>
        <v>Parameter</v>
      </c>
      <c r="CT216" t="str">
        <f ca="1">SUBSTITUTE(CT215,'Formula Name Creation'!$V100,'HB11 Model'!$B100)</f>
        <v>Parameter</v>
      </c>
      <c r="CU216" t="str">
        <f ca="1">SUBSTITUTE(CU215,'Formula Name Creation'!$V100,'HB11 Model'!$B100)</f>
        <v>=PI()*C97*(C96^2-(C96-C98)^2)*C99</v>
      </c>
      <c r="CV216" t="str">
        <f ca="1">SUBSTITUTE(CV215,'Formula Name Creation'!$V100,'HB11 Model'!$B100)</f>
        <v>Parameter</v>
      </c>
      <c r="CW216" t="str">
        <f ca="1">SUBSTITUTE(CW215,'Formula Name Creation'!$V100,'HB11 Model'!$B100)</f>
        <v>=(90.69*Mass of Vacuum Vessel + C95 + 13.04*Mass Flow Rate*112.32)/10^6</v>
      </c>
      <c r="CX216" t="str">
        <f ca="1">SUBSTITUTE(CX215,'Formula Name Creation'!$V100,'HB11 Model'!$B100)</f>
        <v>0</v>
      </c>
      <c r="CY216" t="str">
        <f ca="1">SUBSTITUTE(CY215,'Formula Name Creation'!$V100,'HB11 Model'!$B100)</f>
        <v>0</v>
      </c>
      <c r="CZ216" t="str">
        <f ca="1">SUBSTITUTE(CZ215,'Formula Name Creation'!$V100,'HB11 Model'!$B100)</f>
        <v>0</v>
      </c>
      <c r="DA216" t="str">
        <f ca="1">SUBSTITUTE(DA215,'Formula Name Creation'!$V100,'HB11 Model'!$B100)</f>
        <v>0</v>
      </c>
      <c r="DB216" t="str">
        <f ca="1">SUBSTITUTE(DB215,'Formula Name Creation'!$V100,'HB11 Model'!$B100)</f>
        <v>0</v>
      </c>
      <c r="DC216" t="str">
        <f ca="1">SUBSTITUTE(DC215,'Formula Name Creation'!$V100,'HB11 Model'!$B100)</f>
        <v>0</v>
      </c>
      <c r="DD216" t="str">
        <f ca="1">SUBSTITUTE(DD215,'Formula Name Creation'!$V100,'HB11 Model'!$B100)</f>
        <v>0</v>
      </c>
      <c r="DE216" t="str">
        <f ca="1">SUBSTITUTE(DE215,'Formula Name Creation'!$V100,'HB11 Model'!$B100)</f>
        <v>0</v>
      </c>
      <c r="DF216" t="str">
        <f ca="1">SUBSTITUTE(DF215,'Formula Name Creation'!$V100,'HB11 Model'!$B100)</f>
        <v>0</v>
      </c>
      <c r="DG216" t="str">
        <f ca="1">SUBSTITUTE(DG215,'Formula Name Creation'!$V100,'HB11 Model'!$B100)</f>
        <v>0</v>
      </c>
      <c r="DH216" t="str">
        <f ca="1">SUBSTITUTE(DH215,'Formula Name Creation'!$V100,'HB11 Model'!$B100)</f>
        <v>0</v>
      </c>
      <c r="DI216" t="str">
        <f ca="1">SUBSTITUTE(DI215,'Formula Name Creation'!$V100,'HB11 Model'!$B100)</f>
        <v>0</v>
      </c>
      <c r="DJ216" t="str">
        <f ca="1">SUBSTITUTE(DJ215,'Formula Name Creation'!$V100,'HB11 Model'!$B100)</f>
        <v>0</v>
      </c>
      <c r="DK216" t="str">
        <f ca="1">SUBSTITUTE(DK215,'Formula Name Creation'!$V100,'HB11 Model'!$B100)</f>
        <v>0</v>
      </c>
      <c r="DL216" t="str">
        <f ca="1">SUBSTITUTE(DL215,'Formula Name Creation'!$V100,'HB11 Model'!$B100)</f>
        <v>0</v>
      </c>
      <c r="DM216" t="str">
        <f ca="1">SUBSTITUTE(DM215,'Formula Name Creation'!$V100,'HB11 Model'!$B100)</f>
        <v>0</v>
      </c>
      <c r="DN216" t="str">
        <f ca="1">SUBSTITUTE(DN215,'Formula Name Creation'!$V100,'HB11 Model'!$B100)</f>
        <v>0</v>
      </c>
      <c r="DO216" t="str">
        <f ca="1">SUBSTITUTE(DO215,'Formula Name Creation'!$V100,'HB11 Model'!$B100)</f>
        <v>0</v>
      </c>
      <c r="DP216" t="str">
        <f ca="1">SUBSTITUTE(DP215,'Formula Name Creation'!$V100,'HB11 Model'!$B100)</f>
        <v>0</v>
      </c>
      <c r="DQ216" t="str">
        <f ca="1">SUBSTITUTE(DQ215,'Formula Name Creation'!$V100,'HB11 Model'!$B100)</f>
        <v>0</v>
      </c>
      <c r="DR216" t="str">
        <f ca="1">SUBSTITUTE(DR215,'Formula Name Creation'!$V100,'HB11 Model'!$B100)</f>
        <v>0</v>
      </c>
      <c r="DS216" t="str">
        <f ca="1">SUBSTITUTE(DS215,'Formula Name Creation'!$V100,'HB11 Model'!$B100)</f>
        <v>0</v>
      </c>
      <c r="DT216" t="str">
        <f ca="1">SUBSTITUTE(DT215,'Formula Name Creation'!$V100,'HB11 Model'!$B100)</f>
        <v>0</v>
      </c>
      <c r="DU216" t="str">
        <f ca="1">SUBSTITUTE(DU215,'Formula Name Creation'!$V100,'HB11 Model'!$B100)</f>
        <v>0</v>
      </c>
      <c r="DV216" t="str">
        <f ca="1">SUBSTITUTE(DV215,'Formula Name Creation'!$V100,'HB11 Model'!$B100)</f>
        <v>0</v>
      </c>
      <c r="DW216" t="str">
        <f ca="1">SUBSTITUTE(DW215,'Formula Name Creation'!$V100,'HB11 Model'!$B100)</f>
        <v>0</v>
      </c>
      <c r="DX216" t="str">
        <f ca="1">SUBSTITUTE(DX215,'Formula Name Creation'!$V100,'HB11 Model'!$B100)</f>
        <v>0</v>
      </c>
      <c r="DY216" t="str">
        <f ca="1">SUBSTITUTE(DY215,'Formula Name Creation'!$V100,'HB11 Model'!$B100)</f>
        <v>0</v>
      </c>
      <c r="DZ216" t="str">
        <f ca="1">SUBSTITUTE(DZ215,'Formula Name Creation'!$V100,'HB11 Model'!$B100)</f>
        <v>0</v>
      </c>
      <c r="EA216" t="str">
        <f ca="1">SUBSTITUTE(EA215,'Formula Name Creation'!$V100,'HB11 Model'!$B100)</f>
        <v>0</v>
      </c>
      <c r="EB216" t="str">
        <f ca="1">SUBSTITUTE(EB215,'Formula Name Creation'!$V100,'HB11 Model'!$B100)</f>
        <v>0</v>
      </c>
      <c r="EC216" t="str">
        <f ca="1">SUBSTITUTE(EC215,'Formula Name Creation'!$V100,'HB11 Model'!$B100)</f>
        <v>0</v>
      </c>
      <c r="ED216" t="str">
        <f ca="1">SUBSTITUTE(ED215,'Formula Name Creation'!$V100,'HB11 Model'!$B100)</f>
        <v>0</v>
      </c>
      <c r="EE216" t="str">
        <f ca="1">SUBSTITUTE(EE215,'Formula Name Creation'!$V100,'HB11 Model'!$B100)</f>
        <v>0</v>
      </c>
      <c r="EF216" t="str">
        <f ca="1">SUBSTITUTE(EF215,'Formula Name Creation'!$V100,'HB11 Model'!$B100)</f>
        <v>0</v>
      </c>
      <c r="EG216" t="str">
        <f ca="1">SUBSTITUTE(EG215,'Formula Name Creation'!$V100,'HB11 Model'!$B100)</f>
        <v>0</v>
      </c>
      <c r="EH216" t="str">
        <f ca="1">SUBSTITUTE(EH215,'Formula Name Creation'!$V100,'HB11 Model'!$B100)</f>
        <v>0</v>
      </c>
      <c r="EI216" t="str">
        <f ca="1">SUBSTITUTE(EI215,'Formula Name Creation'!$V100,'HB11 Model'!$B100)</f>
        <v>0</v>
      </c>
      <c r="EJ216" t="str">
        <f ca="1">SUBSTITUTE(EJ215,'Formula Name Creation'!$V100,'HB11 Model'!$B100)</f>
        <v>0</v>
      </c>
      <c r="EK216" t="str">
        <f ca="1">SUBSTITUTE(EK215,'Formula Name Creation'!$V100,'HB11 Model'!$B100)</f>
        <v>0</v>
      </c>
      <c r="EL216" t="str">
        <f ca="1">SUBSTITUTE(EL215,'Formula Name Creation'!$V100,'HB11 Model'!$B100)</f>
        <v>0</v>
      </c>
      <c r="EM216" t="str">
        <f ca="1">SUBSTITUTE(EM215,'Formula Name Creation'!$V100,'HB11 Model'!$B100)</f>
        <v>0</v>
      </c>
      <c r="EN216" t="str">
        <f ca="1">SUBSTITUTE(EN215,'Formula Name Creation'!$V100,'HB11 Model'!$B100)</f>
        <v>0</v>
      </c>
      <c r="EO216" t="str">
        <f ca="1">SUBSTITUTE(EO215,'Formula Name Creation'!$V100,'HB11 Model'!$B100)</f>
        <v>0</v>
      </c>
      <c r="EP216" t="str">
        <f ca="1">SUBSTITUTE(EP215,'Formula Name Creation'!$V100,'HB11 Model'!$B100)</f>
        <v>0</v>
      </c>
      <c r="EQ216" t="str">
        <f ca="1">SUBSTITUTE(EQ215,'Formula Name Creation'!$V100,'HB11 Model'!$B100)</f>
        <v>0</v>
      </c>
      <c r="ER216" t="str">
        <f ca="1">SUBSTITUTE(ER215,'Formula Name Creation'!$V100,'HB11 Model'!$B100)</f>
        <v>0</v>
      </c>
      <c r="ES216" t="str">
        <f ca="1">SUBSTITUTE(ES215,'Formula Name Creation'!$V100,'HB11 Model'!$B100)</f>
        <v>0</v>
      </c>
      <c r="ET216" t="str">
        <f ca="1">SUBSTITUTE(ET215,'Formula Name Creation'!$V100,'HB11 Model'!$B100)</f>
        <v>0</v>
      </c>
      <c r="EU216">
        <v>98</v>
      </c>
    </row>
    <row r="217" spans="1:151" x14ac:dyDescent="0.25">
      <c r="A217" t="str">
        <f ca="1">SUBSTITUTE(A216,'Formula Name Creation'!$V99,'HB11 Model'!$B99)</f>
        <v>Parameter</v>
      </c>
      <c r="B217" t="str">
        <f ca="1">SUBSTITUTE(B216,'Formula Name Creation'!$V99,'HB11 Model'!$B99)</f>
        <v>Parameter</v>
      </c>
      <c r="C217" t="str">
        <f ca="1">SUBSTITUTE(C216,'Formula Name Creation'!$V99,'HB11 Model'!$B99)</f>
        <v>=(1400*C22*1000)/10^6</v>
      </c>
      <c r="D217" t="str">
        <f ca="1">SUBSTITUTE(D216,'Formula Name Creation'!$V99,'HB11 Model'!$B99)</f>
        <v>Parameter</v>
      </c>
      <c r="E217" t="str">
        <f ca="1">SUBSTITUTE(E216,'Formula Name Creation'!$V99,'HB11 Model'!$B99)</f>
        <v>=C3*C4</v>
      </c>
      <c r="F217" t="str">
        <f ca="1">SUBSTITUTE(F216,'Formula Name Creation'!$V99,'HB11 Model'!$B99)</f>
        <v>=C7/(C6)</v>
      </c>
      <c r="G217" t="str">
        <f ca="1">SUBSTITUTE(G216,'Formula Name Creation'!$V99,'HB11 Model'!$B99)</f>
        <v>=IF(C36=0,C7*C10,C7*C10*C13)</v>
      </c>
      <c r="H217" t="str">
        <f ca="1">SUBSTITUTE(H216,'Formula Name Creation'!$V99,'HB11 Model'!$B99)</f>
        <v>Parameter</v>
      </c>
      <c r="I217" t="str">
        <f ca="1">SUBSTITUTE(I216,'Formula Name Creation'!$V99,'HB11 Model'!$B99)</f>
        <v>Parameter</v>
      </c>
      <c r="J217" t="str">
        <f ca="1">SUBSTITUTE(J216,'Formula Name Creation'!$V99,'HB11 Model'!$B99)</f>
        <v>Parameter</v>
      </c>
      <c r="K217" t="str">
        <f ca="1">SUBSTITUTE(K216,'Formula Name Creation'!$V99,'HB11 Model'!$B99)</f>
        <v>Parameter</v>
      </c>
      <c r="L217" t="str">
        <f ca="1">SUBSTITUTE(L216,'Formula Name Creation'!$V99,'HB11 Model'!$B99)</f>
        <v>Parameter</v>
      </c>
      <c r="M217" t="str">
        <f ca="1">SUBSTITUTE(M216,'Formula Name Creation'!$V99,'HB11 Model'!$B99)</f>
        <v>=C16/C8</v>
      </c>
      <c r="N217" t="str">
        <f ca="1">SUBSTITUTE(N216,'Formula Name Creation'!$V99,'HB11 Model'!$B99)</f>
        <v>=C9*C17</v>
      </c>
      <c r="O217" t="str">
        <f ca="1">SUBSTITUTE(O216,'Formula Name Creation'!$V99,'HB11 Model'!$B99)</f>
        <v>Parameter</v>
      </c>
      <c r="P217" t="str">
        <f ca="1">SUBSTITUTE(P216,'Formula Name Creation'!$V99,'HB11 Model'!$B99)</f>
        <v>Parameter</v>
      </c>
      <c r="Q217" t="str">
        <f ca="1">SUBSTITUTE(Q216,'Formula Name Creation'!$V99,'HB11 Model'!$B99)</f>
        <v>Parameter</v>
      </c>
      <c r="R217" t="str">
        <f ca="1">SUBSTITUTE(R216,'Formula Name Creation'!$V99,'HB11 Model'!$B99)</f>
        <v>=C8+C84+Vacuum System Power Usage</v>
      </c>
      <c r="S217" t="str">
        <f ca="1">SUBSTITUTE(S216,'Formula Name Creation'!$V99,'HB11 Model'!$B99)</f>
        <v>=C20*C19</v>
      </c>
      <c r="T217" t="str">
        <f ca="1">SUBSTITUTE(T216,'Formula Name Creation'!$V99,'HB11 Model'!$B99)</f>
        <v>=C16-C20</v>
      </c>
      <c r="U217" t="str">
        <f ca="1">SUBSTITUTE(U216,'Formula Name Creation'!$V99,'HB11 Model'!$B99)</f>
        <v>=365*24*C14</v>
      </c>
      <c r="V217" t="str">
        <f ca="1">SUBSTITUTE(V216,'Formula Name Creation'!$V99,'HB11 Model'!$B99)</f>
        <v>=C22*C23</v>
      </c>
      <c r="W217" t="str">
        <f ca="1">SUBSTITUTE(W216,'Formula Name Creation'!$V99,'HB11 Model'!$B99)</f>
        <v>=C26/(1-C27)</v>
      </c>
      <c r="X217" t="str">
        <f ca="1">SUBSTITUTE(X216,'Formula Name Creation'!$V99,'HB11 Model'!$B99)</f>
        <v>=C4*C14*365*24*3600</v>
      </c>
      <c r="Y217" t="str">
        <f ca="1">SUBSTITUTE(Y216,'Formula Name Creation'!$V99,'HB11 Model'!$B99)</f>
        <v>Parameter</v>
      </c>
      <c r="Z217" t="str">
        <f ca="1">SUBSTITUTE(Z216,'Formula Name Creation'!$V99,'HB11 Model'!$B99)</f>
        <v>=C29+C37+C40+C48</v>
      </c>
      <c r="AA217" t="str">
        <f ca="1">SUBSTITUTE(AA216,'Formula Name Creation'!$V99,'HB11 Model'!$B99)</f>
        <v>=C30*(C33*C34)/(1000)+C35</v>
      </c>
      <c r="AB217" t="str">
        <f ca="1">SUBSTITUTE(AB216,'Formula Name Creation'!$V99,'HB11 Model'!$B99)</f>
        <v>Parameter</v>
      </c>
      <c r="AC217" t="str">
        <f ca="1">SUBSTITUTE(AC216,'Formula Name Creation'!$V99,'HB11 Model'!$B99)</f>
        <v>Parameter</v>
      </c>
      <c r="AD217" t="str">
        <f ca="1">SUBSTITUTE(AD216,'Formula Name Creation'!$V99,'HB11 Model'!$B99)</f>
        <v>Parameter</v>
      </c>
      <c r="AE217" t="str">
        <f ca="1">SUBSTITUTE(AE216,'Formula Name Creation'!$V99,'HB11 Model'!$B99)</f>
        <v>Parameter</v>
      </c>
      <c r="AF217" t="str">
        <f ca="1">SUBSTITUTE(AF216,'Formula Name Creation'!$V99,'HB11 Model'!$B99)</f>
        <v>Parameter</v>
      </c>
      <c r="AG217" t="str">
        <f ca="1">SUBSTITUTE(AG216,'Formula Name Creation'!$V99,'HB11 Model'!$B99)</f>
        <v>Parameter</v>
      </c>
      <c r="AH217" t="str">
        <f ca="1">SUBSTITUTE(AH216,'Formula Name Creation'!$V99,'HB11 Model'!$B99)</f>
        <v>Parameter</v>
      </c>
      <c r="AI217" t="str">
        <f ca="1">SUBSTITUTE(AI216,'Formula Name Creation'!$V99,'HB11 Model'!$B99)</f>
        <v>=C36*(C38)</v>
      </c>
      <c r="AJ217" t="str">
        <f ca="1">SUBSTITUTE(AJ216,'Formula Name Creation'!$V99,'HB11 Model'!$B99)</f>
        <v>Parameter</v>
      </c>
      <c r="AK217" t="str">
        <f ca="1">SUBSTITUTE(AK216,'Formula Name Creation'!$V99,'HB11 Model'!$B99)</f>
        <v>Parameter</v>
      </c>
      <c r="AL217" t="str">
        <f ca="1">SUBSTITUTE(AL216,'Formula Name Creation'!$V99,'HB11 Model'!$B99)</f>
        <v>=C39*(C41+C42)</v>
      </c>
      <c r="AM217" t="str">
        <f ca="1">SUBSTITUTE(AM216,'Formula Name Creation'!$V99,'HB11 Model'!$B99)</f>
        <v>=0.04+(C31*C32)/(1000)</v>
      </c>
      <c r="AN217" t="str">
        <f ca="1">SUBSTITUTE(AN216,'Formula Name Creation'!$V99,'HB11 Model'!$B99)</f>
        <v>Parameter</v>
      </c>
      <c r="AO217" t="str">
        <f ca="1">SUBSTITUTE(AO216,'Formula Name Creation'!$V99,'HB11 Model'!$B99)</f>
        <v>Parameter</v>
      </c>
      <c r="AP217" t="str">
        <f ca="1">SUBSTITUTE(AP216,'Formula Name Creation'!$V99,'HB11 Model'!$B99)</f>
        <v>Parameter</v>
      </c>
      <c r="AQ217" t="str">
        <f ca="1">SUBSTITUTE(AQ216,'Formula Name Creation'!$V99,'HB11 Model'!$B99)</f>
        <v>Parameter</v>
      </c>
      <c r="AR217" t="e">
        <f ca="1">SUBSTITUTE(AR216,'Formula Name Creation'!$V99,'HB11 Model'!$B99)</f>
        <v>#N/A</v>
      </c>
      <c r="AS217" t="str">
        <f ca="1">SUBSTITUTE(AS216,'Formula Name Creation'!$V99,'HB11 Model'!$B99)</f>
        <v>=C45+C25*(C28)</v>
      </c>
      <c r="AT217" t="str">
        <f ca="1">SUBSTITUTE(AT216,'Formula Name Creation'!$V99,'HB11 Model'!$B99)</f>
        <v>Parameter</v>
      </c>
      <c r="AU217" t="str">
        <f ca="1">SUBSTITUTE(AU216,'Formula Name Creation'!$V99,'HB11 Model'!$B99)</f>
        <v>Parameter</v>
      </c>
      <c r="AV217" t="str">
        <f ca="1">SUBSTITUTE(AV216,'Formula Name Creation'!$V99,'HB11 Model'!$B99)</f>
        <v>Parameter</v>
      </c>
      <c r="AW217" t="str">
        <f ca="1">SUBSTITUTE(AW216,'Formula Name Creation'!$V99,'HB11 Model'!$B99)</f>
        <v>Parameter</v>
      </c>
      <c r="AX217" t="str">
        <f ca="1">SUBSTITUTE(AX216,'Formula Name Creation'!$V99,'HB11 Model'!$B99)</f>
        <v>Parameter</v>
      </c>
      <c r="AY217" t="str">
        <f ca="1">SUBSTITUTE(AY216,'Formula Name Creation'!$V99,'HB11 Model'!$B99)</f>
        <v>Parameter</v>
      </c>
      <c r="AZ217" t="str">
        <f ca="1">SUBSTITUTE(AZ216,'Formula Name Creation'!$V99,'HB11 Model'!$B99)</f>
        <v>Parameter</v>
      </c>
      <c r="BA217" t="str">
        <f ca="1">SUBSTITUTE(BA216,'Formula Name Creation'!$V99,'HB11 Model'!$B99)</f>
        <v>=(C54+C53)/10^6</v>
      </c>
      <c r="BB217" t="str">
        <f ca="1">SUBSTITUTE(BB216,'Formula Name Creation'!$V99,'HB11 Model'!$B99)</f>
        <v>=C4*((C14*24)*3600)*C51</v>
      </c>
      <c r="BC217" t="str">
        <f ca="1">SUBSTITUTE(BC216,'Formula Name Creation'!$V99,'HB11 Model'!$B99)</f>
        <v>Parameter</v>
      </c>
      <c r="BD217" t="str">
        <f ca="1">SUBSTITUTE(BD216,'Formula Name Creation'!$V99,'HB11 Model'!$B99)</f>
        <v>Parameter</v>
      </c>
      <c r="BE217" t="str">
        <f ca="1">SUBSTITUTE(BE216,'Formula Name Creation'!$V99,'HB11 Model'!$B99)</f>
        <v>Parameter</v>
      </c>
      <c r="BF217" t="str">
        <f ca="1">SUBSTITUTE(BF216,'Formula Name Creation'!$V99,'HB11 Model'!$B99)</f>
        <v>Parameter</v>
      </c>
      <c r="BG217" t="str">
        <f ca="1">SUBSTITUTE(BG216,'Formula Name Creation'!$V99,'HB11 Model'!$B99)</f>
        <v>=ROUNDDOWN(C60/C64,0)*C58+C57*C3*C4*ROUNDDOWN(C60/C66,0)+C59+C87*10^6*ROUNDDOWN(C60/C65,0)+C63*C60</v>
      </c>
      <c r="BH217" t="str">
        <f ca="1">SUBSTITUTE(BH216,'Formula Name Creation'!$V99,'HB11 Model'!$B99)</f>
        <v>Parameter</v>
      </c>
      <c r="BI217" t="str">
        <f ca="1">SUBSTITUTE(BI216,'Formula Name Creation'!$V99,'HB11 Model'!$B99)</f>
        <v>=C62*1000*C24</v>
      </c>
      <c r="BJ217" t="str">
        <f ca="1">SUBSTITUTE(BJ216,'Formula Name Creation'!$V99,'HB11 Model'!$B99)</f>
        <v>Parameter</v>
      </c>
      <c r="BK217" t="str">
        <f ca="1">SUBSTITUTE(BK216,'Formula Name Creation'!$V99,'HB11 Model'!$B99)</f>
        <v>Parameter</v>
      </c>
      <c r="BL217" t="str">
        <f ca="1">SUBSTITUTE(BL216,'Formula Name Creation'!$V99,'HB11 Model'!$B99)</f>
        <v>Parameter</v>
      </c>
      <c r="BM217" t="str">
        <f ca="1">SUBSTITUTE(BM216,'Formula Name Creation'!$V99,'HB11 Model'!$B99)</f>
        <v>Parameter</v>
      </c>
      <c r="BN217" t="str">
        <f ca="1">SUBSTITUTE(BN216,'Formula Name Creation'!$V99,'HB11 Model'!$B99)</f>
        <v>Parameter</v>
      </c>
      <c r="BO217" t="str">
        <f ca="1">SUBSTITUTE(BO216,'Formula Name Creation'!$V99,'HB11 Model'!$B99)</f>
        <v>Parameter</v>
      </c>
      <c r="BP217" t="str">
        <f ca="1">SUBSTITUTE(BP216,'Formula Name Creation'!$V99,'HB11 Model'!$B99)</f>
        <v>Parameter</v>
      </c>
      <c r="BQ217" t="str">
        <f ca="1">SUBSTITUTE(BQ216,'Formula Name Creation'!$V99,'HB11 Model'!$B99)</f>
        <v>Parameter</v>
      </c>
      <c r="BR217" t="str">
        <f ca="1">SUBSTITUTE(BR216,'Formula Name Creation'!$V99,'HB11 Model'!$B99)</f>
        <v>Parameter</v>
      </c>
      <c r="BS217" t="str">
        <f ca="1">SUBSTITUTE(BS216,'Formula Name Creation'!$V99,'HB11 Model'!$B99)</f>
        <v>Parameter</v>
      </c>
      <c r="BT217" t="str">
        <f ca="1">SUBSTITUTE(BT216,'Formula Name Creation'!$V99,'HB11 Model'!$B99)</f>
        <v>Parameter</v>
      </c>
      <c r="BU217" t="str">
        <f ca="1">SUBSTITUTE(BU216,'Formula Name Creation'!$V99,'HB11 Model'!$B99)</f>
        <v>=(C67+C68+C69+C70+C71+C72+C74+C73)</v>
      </c>
      <c r="BV217" t="str">
        <f ca="1">SUBSTITUTE(BV216,'Formula Name Creation'!$V99,'HB11 Model'!$B99)</f>
        <v>Parameter</v>
      </c>
      <c r="BW217" t="str">
        <f ca="1">SUBSTITUTE(BW216,'Formula Name Creation'!$V99,'HB11 Model'!$B99)</f>
        <v>Parameter</v>
      </c>
      <c r="BX217" t="str">
        <f ca="1">SUBSTITUTE(BX216,'Formula Name Creation'!$V99,'HB11 Model'!$B99)</f>
        <v>=C77+C75</v>
      </c>
      <c r="BY217" t="str">
        <f ca="1">SUBSTITUTE(BY216,'Formula Name Creation'!$V99,'HB11 Model'!$B99)</f>
        <v>Parameter</v>
      </c>
      <c r="BZ217" t="str">
        <f ca="1">SUBSTITUTE(BZ216,'Formula Name Creation'!$V99,'HB11 Model'!$B99)</f>
        <v>=C79*C75</v>
      </c>
      <c r="CA217" t="str">
        <f ca="1">SUBSTITUTE(CA216,'Formula Name Creation'!$V99,'HB11 Model'!$B99)</f>
        <v>Parameter</v>
      </c>
      <c r="CB217" t="str">
        <f ca="1">SUBSTITUTE(CB216,'Formula Name Creation'!$V99,'HB11 Model'!$B99)</f>
        <v>Parameter</v>
      </c>
      <c r="CC217" t="str">
        <f ca="1">SUBSTITUTE(CC216,'Formula Name Creation'!$V99,'HB11 Model'!$B99)</f>
        <v>Parameter</v>
      </c>
      <c r="CD217" t="str">
        <f ca="1">SUBSTITUTE(CD216,'Formula Name Creation'!$V99,'HB11 Model'!$B99)</f>
        <v>=32*(C9/2605)</v>
      </c>
      <c r="CE217" t="str">
        <f ca="1">SUBSTITUTE(CE216,'Formula Name Creation'!$V99,'HB11 Model'!$B99)</f>
        <v>Parameter</v>
      </c>
      <c r="CF217" t="str">
        <f ca="1">SUBSTITUTE(CF216,'Formula Name Creation'!$V99,'HB11 Model'!$B99)</f>
        <v>Parameter</v>
      </c>
      <c r="CG217" t="str">
        <f ca="1">SUBSTITUTE(CG216,'Formula Name Creation'!$V99,'HB11 Model'!$B99)</f>
        <v>=(C85*C86*C83)/10^6</v>
      </c>
      <c r="CH217" t="str">
        <f ca="1">SUBSTITUTE(CH216,'Formula Name Creation'!$V99,'HB11 Model'!$B99)</f>
        <v>=C9*10^6/C81/C82</v>
      </c>
      <c r="CI217" t="str">
        <f ca="1">SUBSTITUTE(CI216,'Formula Name Creation'!$V99,'HB11 Model'!$B99)</f>
        <v>Parameter</v>
      </c>
      <c r="CJ217" t="str">
        <f ca="1">SUBSTITUTE(CJ216,'Formula Name Creation'!$V99,'HB11 Model'!$B99)</f>
        <v>Parameter</v>
      </c>
      <c r="CK217" t="str">
        <f ca="1">SUBSTITUTE(CK216,'Formula Name Creation'!$V99,'HB11 Model'!$B99)</f>
        <v>Parameter</v>
      </c>
      <c r="CL217" t="str">
        <f ca="1">SUBSTITUTE(CL216,'Formula Name Creation'!$V99,'HB11 Model'!$B99)</f>
        <v>Parameter</v>
      </c>
      <c r="CM217" t="str">
        <f ca="1">SUBSTITUTE(CM216,'Formula Name Creation'!$V99,'HB11 Model'!$B99)</f>
        <v>=C91*C92</v>
      </c>
      <c r="CN217" t="str">
        <f ca="1">SUBSTITUTE(CN216,'Formula Name Creation'!$V99,'HB11 Model'!$B99)</f>
        <v>=C93*7.6*7*52.18</v>
      </c>
      <c r="CO217" t="str">
        <f ca="1">SUBSTITUTE(CO216,'Formula Name Creation'!$V99,'HB11 Model'!$B99)</f>
        <v>Parameter</v>
      </c>
      <c r="CP217" t="str">
        <f ca="1">SUBSTITUTE(CP216,'Formula Name Creation'!$V99,'HB11 Model'!$B99)</f>
        <v>Parameter</v>
      </c>
      <c r="CQ217" t="str">
        <f ca="1">SUBSTITUTE(CQ216,'Formula Name Creation'!$V99,'HB11 Model'!$B99)</f>
        <v>Parameter</v>
      </c>
      <c r="CR217" t="str">
        <f ca="1">SUBSTITUTE(CR216,'Formula Name Creation'!$V99,'HB11 Model'!$B99)</f>
        <v>Parameter</v>
      </c>
      <c r="CS217" t="str">
        <f ca="1">SUBSTITUTE(CS216,'Formula Name Creation'!$V99,'HB11 Model'!$B99)</f>
        <v>Parameter</v>
      </c>
      <c r="CT217" t="str">
        <f ca="1">SUBSTITUTE(CT216,'Formula Name Creation'!$V99,'HB11 Model'!$B99)</f>
        <v>Parameter</v>
      </c>
      <c r="CU217" t="str">
        <f ca="1">SUBSTITUTE(CU216,'Formula Name Creation'!$V99,'HB11 Model'!$B99)</f>
        <v>=PI()*C97*(C96^2-(C96-C98)^2)*Density of Vacuum Vessel Material</v>
      </c>
      <c r="CV217" t="str">
        <f ca="1">SUBSTITUTE(CV216,'Formula Name Creation'!$V99,'HB11 Model'!$B99)</f>
        <v>Parameter</v>
      </c>
      <c r="CW217" t="str">
        <f ca="1">SUBSTITUTE(CW216,'Formula Name Creation'!$V99,'HB11 Model'!$B99)</f>
        <v>=(90.69*Mass of Vacuum Vessel + C95 + 13.04*Mass Flow Rate*112.32)/10^6</v>
      </c>
      <c r="CX217" t="str">
        <f ca="1">SUBSTITUTE(CX216,'Formula Name Creation'!$V99,'HB11 Model'!$B99)</f>
        <v>0</v>
      </c>
      <c r="CY217" t="str">
        <f ca="1">SUBSTITUTE(CY216,'Formula Name Creation'!$V99,'HB11 Model'!$B99)</f>
        <v>0</v>
      </c>
      <c r="CZ217" t="str">
        <f ca="1">SUBSTITUTE(CZ216,'Formula Name Creation'!$V99,'HB11 Model'!$B99)</f>
        <v>0</v>
      </c>
      <c r="DA217" t="str">
        <f ca="1">SUBSTITUTE(DA216,'Formula Name Creation'!$V99,'HB11 Model'!$B99)</f>
        <v>0</v>
      </c>
      <c r="DB217" t="str">
        <f ca="1">SUBSTITUTE(DB216,'Formula Name Creation'!$V99,'HB11 Model'!$B99)</f>
        <v>0</v>
      </c>
      <c r="DC217" t="str">
        <f ca="1">SUBSTITUTE(DC216,'Formula Name Creation'!$V99,'HB11 Model'!$B99)</f>
        <v>0</v>
      </c>
      <c r="DD217" t="str">
        <f ca="1">SUBSTITUTE(DD216,'Formula Name Creation'!$V99,'HB11 Model'!$B99)</f>
        <v>0</v>
      </c>
      <c r="DE217" t="str">
        <f ca="1">SUBSTITUTE(DE216,'Formula Name Creation'!$V99,'HB11 Model'!$B99)</f>
        <v>0</v>
      </c>
      <c r="DF217" t="str">
        <f ca="1">SUBSTITUTE(DF216,'Formula Name Creation'!$V99,'HB11 Model'!$B99)</f>
        <v>0</v>
      </c>
      <c r="DG217" t="str">
        <f ca="1">SUBSTITUTE(DG216,'Formula Name Creation'!$V99,'HB11 Model'!$B99)</f>
        <v>0</v>
      </c>
      <c r="DH217" t="str">
        <f ca="1">SUBSTITUTE(DH216,'Formula Name Creation'!$V99,'HB11 Model'!$B99)</f>
        <v>0</v>
      </c>
      <c r="DI217" t="str">
        <f ca="1">SUBSTITUTE(DI216,'Formula Name Creation'!$V99,'HB11 Model'!$B99)</f>
        <v>0</v>
      </c>
      <c r="DJ217" t="str">
        <f ca="1">SUBSTITUTE(DJ216,'Formula Name Creation'!$V99,'HB11 Model'!$B99)</f>
        <v>0</v>
      </c>
      <c r="DK217" t="str">
        <f ca="1">SUBSTITUTE(DK216,'Formula Name Creation'!$V99,'HB11 Model'!$B99)</f>
        <v>0</v>
      </c>
      <c r="DL217" t="str">
        <f ca="1">SUBSTITUTE(DL216,'Formula Name Creation'!$V99,'HB11 Model'!$B99)</f>
        <v>0</v>
      </c>
      <c r="DM217" t="str">
        <f ca="1">SUBSTITUTE(DM216,'Formula Name Creation'!$V99,'HB11 Model'!$B99)</f>
        <v>0</v>
      </c>
      <c r="DN217" t="str">
        <f ca="1">SUBSTITUTE(DN216,'Formula Name Creation'!$V99,'HB11 Model'!$B99)</f>
        <v>0</v>
      </c>
      <c r="DO217" t="str">
        <f ca="1">SUBSTITUTE(DO216,'Formula Name Creation'!$V99,'HB11 Model'!$B99)</f>
        <v>0</v>
      </c>
      <c r="DP217" t="str">
        <f ca="1">SUBSTITUTE(DP216,'Formula Name Creation'!$V99,'HB11 Model'!$B99)</f>
        <v>0</v>
      </c>
      <c r="DQ217" t="str">
        <f ca="1">SUBSTITUTE(DQ216,'Formula Name Creation'!$V99,'HB11 Model'!$B99)</f>
        <v>0</v>
      </c>
      <c r="DR217" t="str">
        <f ca="1">SUBSTITUTE(DR216,'Formula Name Creation'!$V99,'HB11 Model'!$B99)</f>
        <v>0</v>
      </c>
      <c r="DS217" t="str">
        <f ca="1">SUBSTITUTE(DS216,'Formula Name Creation'!$V99,'HB11 Model'!$B99)</f>
        <v>0</v>
      </c>
      <c r="DT217" t="str">
        <f ca="1">SUBSTITUTE(DT216,'Formula Name Creation'!$V99,'HB11 Model'!$B99)</f>
        <v>0</v>
      </c>
      <c r="DU217" t="str">
        <f ca="1">SUBSTITUTE(DU216,'Formula Name Creation'!$V99,'HB11 Model'!$B99)</f>
        <v>0</v>
      </c>
      <c r="DV217" t="str">
        <f ca="1">SUBSTITUTE(DV216,'Formula Name Creation'!$V99,'HB11 Model'!$B99)</f>
        <v>0</v>
      </c>
      <c r="DW217" t="str">
        <f ca="1">SUBSTITUTE(DW216,'Formula Name Creation'!$V99,'HB11 Model'!$B99)</f>
        <v>0</v>
      </c>
      <c r="DX217" t="str">
        <f ca="1">SUBSTITUTE(DX216,'Formula Name Creation'!$V99,'HB11 Model'!$B99)</f>
        <v>0</v>
      </c>
      <c r="DY217" t="str">
        <f ca="1">SUBSTITUTE(DY216,'Formula Name Creation'!$V99,'HB11 Model'!$B99)</f>
        <v>0</v>
      </c>
      <c r="DZ217" t="str">
        <f ca="1">SUBSTITUTE(DZ216,'Formula Name Creation'!$V99,'HB11 Model'!$B99)</f>
        <v>0</v>
      </c>
      <c r="EA217" t="str">
        <f ca="1">SUBSTITUTE(EA216,'Formula Name Creation'!$V99,'HB11 Model'!$B99)</f>
        <v>0</v>
      </c>
      <c r="EB217" t="str">
        <f ca="1">SUBSTITUTE(EB216,'Formula Name Creation'!$V99,'HB11 Model'!$B99)</f>
        <v>0</v>
      </c>
      <c r="EC217" t="str">
        <f ca="1">SUBSTITUTE(EC216,'Formula Name Creation'!$V99,'HB11 Model'!$B99)</f>
        <v>0</v>
      </c>
      <c r="ED217" t="str">
        <f ca="1">SUBSTITUTE(ED216,'Formula Name Creation'!$V99,'HB11 Model'!$B99)</f>
        <v>0</v>
      </c>
      <c r="EE217" t="str">
        <f ca="1">SUBSTITUTE(EE216,'Formula Name Creation'!$V99,'HB11 Model'!$B99)</f>
        <v>0</v>
      </c>
      <c r="EF217" t="str">
        <f ca="1">SUBSTITUTE(EF216,'Formula Name Creation'!$V99,'HB11 Model'!$B99)</f>
        <v>0</v>
      </c>
      <c r="EG217" t="str">
        <f ca="1">SUBSTITUTE(EG216,'Formula Name Creation'!$V99,'HB11 Model'!$B99)</f>
        <v>0</v>
      </c>
      <c r="EH217" t="str">
        <f ca="1">SUBSTITUTE(EH216,'Formula Name Creation'!$V99,'HB11 Model'!$B99)</f>
        <v>0</v>
      </c>
      <c r="EI217" t="str">
        <f ca="1">SUBSTITUTE(EI216,'Formula Name Creation'!$V99,'HB11 Model'!$B99)</f>
        <v>0</v>
      </c>
      <c r="EJ217" t="str">
        <f ca="1">SUBSTITUTE(EJ216,'Formula Name Creation'!$V99,'HB11 Model'!$B99)</f>
        <v>0</v>
      </c>
      <c r="EK217" t="str">
        <f ca="1">SUBSTITUTE(EK216,'Formula Name Creation'!$V99,'HB11 Model'!$B99)</f>
        <v>0</v>
      </c>
      <c r="EL217" t="str">
        <f ca="1">SUBSTITUTE(EL216,'Formula Name Creation'!$V99,'HB11 Model'!$B99)</f>
        <v>0</v>
      </c>
      <c r="EM217" t="str">
        <f ca="1">SUBSTITUTE(EM216,'Formula Name Creation'!$V99,'HB11 Model'!$B99)</f>
        <v>0</v>
      </c>
      <c r="EN217" t="str">
        <f ca="1">SUBSTITUTE(EN216,'Formula Name Creation'!$V99,'HB11 Model'!$B99)</f>
        <v>0</v>
      </c>
      <c r="EO217" t="str">
        <f ca="1">SUBSTITUTE(EO216,'Formula Name Creation'!$V99,'HB11 Model'!$B99)</f>
        <v>0</v>
      </c>
      <c r="EP217" t="str">
        <f ca="1">SUBSTITUTE(EP216,'Formula Name Creation'!$V99,'HB11 Model'!$B99)</f>
        <v>0</v>
      </c>
      <c r="EQ217" t="str">
        <f ca="1">SUBSTITUTE(EQ216,'Formula Name Creation'!$V99,'HB11 Model'!$B99)</f>
        <v>0</v>
      </c>
      <c r="ER217" t="str">
        <f ca="1">SUBSTITUTE(ER216,'Formula Name Creation'!$V99,'HB11 Model'!$B99)</f>
        <v>0</v>
      </c>
      <c r="ES217" t="str">
        <f ca="1">SUBSTITUTE(ES216,'Formula Name Creation'!$V99,'HB11 Model'!$B99)</f>
        <v>0</v>
      </c>
      <c r="ET217" t="str">
        <f ca="1">SUBSTITUTE(ET216,'Formula Name Creation'!$V99,'HB11 Model'!$B99)</f>
        <v>0</v>
      </c>
      <c r="EU217">
        <v>97</v>
      </c>
    </row>
    <row r="218" spans="1:151" x14ac:dyDescent="0.25">
      <c r="A218" t="str">
        <f ca="1">SUBSTITUTE(A217,'Formula Name Creation'!$V98,'HB11 Model'!$B98)</f>
        <v>Parameter</v>
      </c>
      <c r="B218" t="str">
        <f ca="1">SUBSTITUTE(B217,'Formula Name Creation'!$V98,'HB11 Model'!$B98)</f>
        <v>Parameter</v>
      </c>
      <c r="C218" t="str">
        <f ca="1">SUBSTITUTE(C217,'Formula Name Creation'!$V98,'HB11 Model'!$B98)</f>
        <v>=(1400*C22*1000)/10^6</v>
      </c>
      <c r="D218" t="str">
        <f ca="1">SUBSTITUTE(D217,'Formula Name Creation'!$V98,'HB11 Model'!$B98)</f>
        <v>Parameter</v>
      </c>
      <c r="E218" t="str">
        <f ca="1">SUBSTITUTE(E217,'Formula Name Creation'!$V98,'HB11 Model'!$B98)</f>
        <v>=C3*C4</v>
      </c>
      <c r="F218" t="str">
        <f ca="1">SUBSTITUTE(F217,'Formula Name Creation'!$V98,'HB11 Model'!$B98)</f>
        <v>=C7/(C6)</v>
      </c>
      <c r="G218" t="str">
        <f ca="1">SUBSTITUTE(G217,'Formula Name Creation'!$V98,'HB11 Model'!$B98)</f>
        <v>=IF(C36=0,C7*C10,C7*C10*C13)</v>
      </c>
      <c r="H218" t="str">
        <f ca="1">SUBSTITUTE(H217,'Formula Name Creation'!$V98,'HB11 Model'!$B98)</f>
        <v>Parameter</v>
      </c>
      <c r="I218" t="str">
        <f ca="1">SUBSTITUTE(I217,'Formula Name Creation'!$V98,'HB11 Model'!$B98)</f>
        <v>Parameter</v>
      </c>
      <c r="J218" t="str">
        <f ca="1">SUBSTITUTE(J217,'Formula Name Creation'!$V98,'HB11 Model'!$B98)</f>
        <v>Parameter</v>
      </c>
      <c r="K218" t="str">
        <f ca="1">SUBSTITUTE(K217,'Formula Name Creation'!$V98,'HB11 Model'!$B98)</f>
        <v>Parameter</v>
      </c>
      <c r="L218" t="str">
        <f ca="1">SUBSTITUTE(L217,'Formula Name Creation'!$V98,'HB11 Model'!$B98)</f>
        <v>Parameter</v>
      </c>
      <c r="M218" t="str">
        <f ca="1">SUBSTITUTE(M217,'Formula Name Creation'!$V98,'HB11 Model'!$B98)</f>
        <v>=C16/C8</v>
      </c>
      <c r="N218" t="str">
        <f ca="1">SUBSTITUTE(N217,'Formula Name Creation'!$V98,'HB11 Model'!$B98)</f>
        <v>=C9*C17</v>
      </c>
      <c r="O218" t="str">
        <f ca="1">SUBSTITUTE(O217,'Formula Name Creation'!$V98,'HB11 Model'!$B98)</f>
        <v>Parameter</v>
      </c>
      <c r="P218" t="str">
        <f ca="1">SUBSTITUTE(P217,'Formula Name Creation'!$V98,'HB11 Model'!$B98)</f>
        <v>Parameter</v>
      </c>
      <c r="Q218" t="str">
        <f ca="1">SUBSTITUTE(Q217,'Formula Name Creation'!$V98,'HB11 Model'!$B98)</f>
        <v>Parameter</v>
      </c>
      <c r="R218" t="str">
        <f ca="1">SUBSTITUTE(R217,'Formula Name Creation'!$V98,'HB11 Model'!$B98)</f>
        <v>=C8+C84+Vacuum System Power Usage</v>
      </c>
      <c r="S218" t="str">
        <f ca="1">SUBSTITUTE(S217,'Formula Name Creation'!$V98,'HB11 Model'!$B98)</f>
        <v>=C20*C19</v>
      </c>
      <c r="T218" t="str">
        <f ca="1">SUBSTITUTE(T217,'Formula Name Creation'!$V98,'HB11 Model'!$B98)</f>
        <v>=C16-C20</v>
      </c>
      <c r="U218" t="str">
        <f ca="1">SUBSTITUTE(U217,'Formula Name Creation'!$V98,'HB11 Model'!$B98)</f>
        <v>=365*24*C14</v>
      </c>
      <c r="V218" t="str">
        <f ca="1">SUBSTITUTE(V217,'Formula Name Creation'!$V98,'HB11 Model'!$B98)</f>
        <v>=C22*C23</v>
      </c>
      <c r="W218" t="str">
        <f ca="1">SUBSTITUTE(W217,'Formula Name Creation'!$V98,'HB11 Model'!$B98)</f>
        <v>=C26/(1-C27)</v>
      </c>
      <c r="X218" t="str">
        <f ca="1">SUBSTITUTE(X217,'Formula Name Creation'!$V98,'HB11 Model'!$B98)</f>
        <v>=C4*C14*365*24*3600</v>
      </c>
      <c r="Y218" t="str">
        <f ca="1">SUBSTITUTE(Y217,'Formula Name Creation'!$V98,'HB11 Model'!$B98)</f>
        <v>Parameter</v>
      </c>
      <c r="Z218" t="str">
        <f ca="1">SUBSTITUTE(Z217,'Formula Name Creation'!$V98,'HB11 Model'!$B98)</f>
        <v>=C29+C37+C40+C48</v>
      </c>
      <c r="AA218" t="str">
        <f ca="1">SUBSTITUTE(AA217,'Formula Name Creation'!$V98,'HB11 Model'!$B98)</f>
        <v>=C30*(C33*C34)/(1000)+C35</v>
      </c>
      <c r="AB218" t="str">
        <f ca="1">SUBSTITUTE(AB217,'Formula Name Creation'!$V98,'HB11 Model'!$B98)</f>
        <v>Parameter</v>
      </c>
      <c r="AC218" t="str">
        <f ca="1">SUBSTITUTE(AC217,'Formula Name Creation'!$V98,'HB11 Model'!$B98)</f>
        <v>Parameter</v>
      </c>
      <c r="AD218" t="str">
        <f ca="1">SUBSTITUTE(AD217,'Formula Name Creation'!$V98,'HB11 Model'!$B98)</f>
        <v>Parameter</v>
      </c>
      <c r="AE218" t="str">
        <f ca="1">SUBSTITUTE(AE217,'Formula Name Creation'!$V98,'HB11 Model'!$B98)</f>
        <v>Parameter</v>
      </c>
      <c r="AF218" t="str">
        <f ca="1">SUBSTITUTE(AF217,'Formula Name Creation'!$V98,'HB11 Model'!$B98)</f>
        <v>Parameter</v>
      </c>
      <c r="AG218" t="str">
        <f ca="1">SUBSTITUTE(AG217,'Formula Name Creation'!$V98,'HB11 Model'!$B98)</f>
        <v>Parameter</v>
      </c>
      <c r="AH218" t="str">
        <f ca="1">SUBSTITUTE(AH217,'Formula Name Creation'!$V98,'HB11 Model'!$B98)</f>
        <v>Parameter</v>
      </c>
      <c r="AI218" t="str">
        <f ca="1">SUBSTITUTE(AI217,'Formula Name Creation'!$V98,'HB11 Model'!$B98)</f>
        <v>=C36*(C38)</v>
      </c>
      <c r="AJ218" t="str">
        <f ca="1">SUBSTITUTE(AJ217,'Formula Name Creation'!$V98,'HB11 Model'!$B98)</f>
        <v>Parameter</v>
      </c>
      <c r="AK218" t="str">
        <f ca="1">SUBSTITUTE(AK217,'Formula Name Creation'!$V98,'HB11 Model'!$B98)</f>
        <v>Parameter</v>
      </c>
      <c r="AL218" t="str">
        <f ca="1">SUBSTITUTE(AL217,'Formula Name Creation'!$V98,'HB11 Model'!$B98)</f>
        <v>=C39*(C41+C42)</v>
      </c>
      <c r="AM218" t="str">
        <f ca="1">SUBSTITUTE(AM217,'Formula Name Creation'!$V98,'HB11 Model'!$B98)</f>
        <v>=0.04+(C31*C32)/(1000)</v>
      </c>
      <c r="AN218" t="str">
        <f ca="1">SUBSTITUTE(AN217,'Formula Name Creation'!$V98,'HB11 Model'!$B98)</f>
        <v>Parameter</v>
      </c>
      <c r="AO218" t="str">
        <f ca="1">SUBSTITUTE(AO217,'Formula Name Creation'!$V98,'HB11 Model'!$B98)</f>
        <v>Parameter</v>
      </c>
      <c r="AP218" t="str">
        <f ca="1">SUBSTITUTE(AP217,'Formula Name Creation'!$V98,'HB11 Model'!$B98)</f>
        <v>Parameter</v>
      </c>
      <c r="AQ218" t="str">
        <f ca="1">SUBSTITUTE(AQ217,'Formula Name Creation'!$V98,'HB11 Model'!$B98)</f>
        <v>Parameter</v>
      </c>
      <c r="AR218" t="e">
        <f ca="1">SUBSTITUTE(AR217,'Formula Name Creation'!$V98,'HB11 Model'!$B98)</f>
        <v>#N/A</v>
      </c>
      <c r="AS218" t="str">
        <f ca="1">SUBSTITUTE(AS217,'Formula Name Creation'!$V98,'HB11 Model'!$B98)</f>
        <v>=C45+C25*(C28)</v>
      </c>
      <c r="AT218" t="str">
        <f ca="1">SUBSTITUTE(AT217,'Formula Name Creation'!$V98,'HB11 Model'!$B98)</f>
        <v>Parameter</v>
      </c>
      <c r="AU218" t="str">
        <f ca="1">SUBSTITUTE(AU217,'Formula Name Creation'!$V98,'HB11 Model'!$B98)</f>
        <v>Parameter</v>
      </c>
      <c r="AV218" t="str">
        <f ca="1">SUBSTITUTE(AV217,'Formula Name Creation'!$V98,'HB11 Model'!$B98)</f>
        <v>Parameter</v>
      </c>
      <c r="AW218" t="str">
        <f ca="1">SUBSTITUTE(AW217,'Formula Name Creation'!$V98,'HB11 Model'!$B98)</f>
        <v>Parameter</v>
      </c>
      <c r="AX218" t="str">
        <f ca="1">SUBSTITUTE(AX217,'Formula Name Creation'!$V98,'HB11 Model'!$B98)</f>
        <v>Parameter</v>
      </c>
      <c r="AY218" t="str">
        <f ca="1">SUBSTITUTE(AY217,'Formula Name Creation'!$V98,'HB11 Model'!$B98)</f>
        <v>Parameter</v>
      </c>
      <c r="AZ218" t="str">
        <f ca="1">SUBSTITUTE(AZ217,'Formula Name Creation'!$V98,'HB11 Model'!$B98)</f>
        <v>Parameter</v>
      </c>
      <c r="BA218" t="str">
        <f ca="1">SUBSTITUTE(BA217,'Formula Name Creation'!$V98,'HB11 Model'!$B98)</f>
        <v>=(C54+C53)/10^6</v>
      </c>
      <c r="BB218" t="str">
        <f ca="1">SUBSTITUTE(BB217,'Formula Name Creation'!$V98,'HB11 Model'!$B98)</f>
        <v>=C4*((C14*24)*3600)*C51</v>
      </c>
      <c r="BC218" t="str">
        <f ca="1">SUBSTITUTE(BC217,'Formula Name Creation'!$V98,'HB11 Model'!$B98)</f>
        <v>Parameter</v>
      </c>
      <c r="BD218" t="str">
        <f ca="1">SUBSTITUTE(BD217,'Formula Name Creation'!$V98,'HB11 Model'!$B98)</f>
        <v>Parameter</v>
      </c>
      <c r="BE218" t="str">
        <f ca="1">SUBSTITUTE(BE217,'Formula Name Creation'!$V98,'HB11 Model'!$B98)</f>
        <v>Parameter</v>
      </c>
      <c r="BF218" t="str">
        <f ca="1">SUBSTITUTE(BF217,'Formula Name Creation'!$V98,'HB11 Model'!$B98)</f>
        <v>Parameter</v>
      </c>
      <c r="BG218" t="str">
        <f ca="1">SUBSTITUTE(BG217,'Formula Name Creation'!$V98,'HB11 Model'!$B98)</f>
        <v>=ROUNDDOWN(C60/C64,0)*C58+C57*C3*C4*ROUNDDOWN(C60/C66,0)+C59+C87*10^6*ROUNDDOWN(C60/C65,0)+C63*C60</v>
      </c>
      <c r="BH218" t="str">
        <f ca="1">SUBSTITUTE(BH217,'Formula Name Creation'!$V98,'HB11 Model'!$B98)</f>
        <v>Parameter</v>
      </c>
      <c r="BI218" t="str">
        <f ca="1">SUBSTITUTE(BI217,'Formula Name Creation'!$V98,'HB11 Model'!$B98)</f>
        <v>=C62*1000*C24</v>
      </c>
      <c r="BJ218" t="str">
        <f ca="1">SUBSTITUTE(BJ217,'Formula Name Creation'!$V98,'HB11 Model'!$B98)</f>
        <v>Parameter</v>
      </c>
      <c r="BK218" t="str">
        <f ca="1">SUBSTITUTE(BK217,'Formula Name Creation'!$V98,'HB11 Model'!$B98)</f>
        <v>Parameter</v>
      </c>
      <c r="BL218" t="str">
        <f ca="1">SUBSTITUTE(BL217,'Formula Name Creation'!$V98,'HB11 Model'!$B98)</f>
        <v>Parameter</v>
      </c>
      <c r="BM218" t="str">
        <f ca="1">SUBSTITUTE(BM217,'Formula Name Creation'!$V98,'HB11 Model'!$B98)</f>
        <v>Parameter</v>
      </c>
      <c r="BN218" t="str">
        <f ca="1">SUBSTITUTE(BN217,'Formula Name Creation'!$V98,'HB11 Model'!$B98)</f>
        <v>Parameter</v>
      </c>
      <c r="BO218" t="str">
        <f ca="1">SUBSTITUTE(BO217,'Formula Name Creation'!$V98,'HB11 Model'!$B98)</f>
        <v>Parameter</v>
      </c>
      <c r="BP218" t="str">
        <f ca="1">SUBSTITUTE(BP217,'Formula Name Creation'!$V98,'HB11 Model'!$B98)</f>
        <v>Parameter</v>
      </c>
      <c r="BQ218" t="str">
        <f ca="1">SUBSTITUTE(BQ217,'Formula Name Creation'!$V98,'HB11 Model'!$B98)</f>
        <v>Parameter</v>
      </c>
      <c r="BR218" t="str">
        <f ca="1">SUBSTITUTE(BR217,'Formula Name Creation'!$V98,'HB11 Model'!$B98)</f>
        <v>Parameter</v>
      </c>
      <c r="BS218" t="str">
        <f ca="1">SUBSTITUTE(BS217,'Formula Name Creation'!$V98,'HB11 Model'!$B98)</f>
        <v>Parameter</v>
      </c>
      <c r="BT218" t="str">
        <f ca="1">SUBSTITUTE(BT217,'Formula Name Creation'!$V98,'HB11 Model'!$B98)</f>
        <v>Parameter</v>
      </c>
      <c r="BU218" t="str">
        <f ca="1">SUBSTITUTE(BU217,'Formula Name Creation'!$V98,'HB11 Model'!$B98)</f>
        <v>=(C67+C68+C69+C70+C71+C72+C74+C73)</v>
      </c>
      <c r="BV218" t="str">
        <f ca="1">SUBSTITUTE(BV217,'Formula Name Creation'!$V98,'HB11 Model'!$B98)</f>
        <v>Parameter</v>
      </c>
      <c r="BW218" t="str">
        <f ca="1">SUBSTITUTE(BW217,'Formula Name Creation'!$V98,'HB11 Model'!$B98)</f>
        <v>Parameter</v>
      </c>
      <c r="BX218" t="str">
        <f ca="1">SUBSTITUTE(BX217,'Formula Name Creation'!$V98,'HB11 Model'!$B98)</f>
        <v>=C77+C75</v>
      </c>
      <c r="BY218" t="str">
        <f ca="1">SUBSTITUTE(BY217,'Formula Name Creation'!$V98,'HB11 Model'!$B98)</f>
        <v>Parameter</v>
      </c>
      <c r="BZ218" t="str">
        <f ca="1">SUBSTITUTE(BZ217,'Formula Name Creation'!$V98,'HB11 Model'!$B98)</f>
        <v>=C79*C75</v>
      </c>
      <c r="CA218" t="str">
        <f ca="1">SUBSTITUTE(CA217,'Formula Name Creation'!$V98,'HB11 Model'!$B98)</f>
        <v>Parameter</v>
      </c>
      <c r="CB218" t="str">
        <f ca="1">SUBSTITUTE(CB217,'Formula Name Creation'!$V98,'HB11 Model'!$B98)</f>
        <v>Parameter</v>
      </c>
      <c r="CC218" t="str">
        <f ca="1">SUBSTITUTE(CC217,'Formula Name Creation'!$V98,'HB11 Model'!$B98)</f>
        <v>Parameter</v>
      </c>
      <c r="CD218" t="str">
        <f ca="1">SUBSTITUTE(CD217,'Formula Name Creation'!$V98,'HB11 Model'!$B98)</f>
        <v>=32*(C9/2605)</v>
      </c>
      <c r="CE218" t="str">
        <f ca="1">SUBSTITUTE(CE217,'Formula Name Creation'!$V98,'HB11 Model'!$B98)</f>
        <v>Parameter</v>
      </c>
      <c r="CF218" t="str">
        <f ca="1">SUBSTITUTE(CF217,'Formula Name Creation'!$V98,'HB11 Model'!$B98)</f>
        <v>Parameter</v>
      </c>
      <c r="CG218" t="str">
        <f ca="1">SUBSTITUTE(CG217,'Formula Name Creation'!$V98,'HB11 Model'!$B98)</f>
        <v>=(C85*C86*C83)/10^6</v>
      </c>
      <c r="CH218" t="str">
        <f ca="1">SUBSTITUTE(CH217,'Formula Name Creation'!$V98,'HB11 Model'!$B98)</f>
        <v>=C9*10^6/C81/C82</v>
      </c>
      <c r="CI218" t="str">
        <f ca="1">SUBSTITUTE(CI217,'Formula Name Creation'!$V98,'HB11 Model'!$B98)</f>
        <v>Parameter</v>
      </c>
      <c r="CJ218" t="str">
        <f ca="1">SUBSTITUTE(CJ217,'Formula Name Creation'!$V98,'HB11 Model'!$B98)</f>
        <v>Parameter</v>
      </c>
      <c r="CK218" t="str">
        <f ca="1">SUBSTITUTE(CK217,'Formula Name Creation'!$V98,'HB11 Model'!$B98)</f>
        <v>Parameter</v>
      </c>
      <c r="CL218" t="str">
        <f ca="1">SUBSTITUTE(CL217,'Formula Name Creation'!$V98,'HB11 Model'!$B98)</f>
        <v>Parameter</v>
      </c>
      <c r="CM218" t="str">
        <f ca="1">SUBSTITUTE(CM217,'Formula Name Creation'!$V98,'HB11 Model'!$B98)</f>
        <v>=C91*C92</v>
      </c>
      <c r="CN218" t="str">
        <f ca="1">SUBSTITUTE(CN217,'Formula Name Creation'!$V98,'HB11 Model'!$B98)</f>
        <v>=C93*7.6*7*52.18</v>
      </c>
      <c r="CO218" t="str">
        <f ca="1">SUBSTITUTE(CO217,'Formula Name Creation'!$V98,'HB11 Model'!$B98)</f>
        <v>Parameter</v>
      </c>
      <c r="CP218" t="str">
        <f ca="1">SUBSTITUTE(CP217,'Formula Name Creation'!$V98,'HB11 Model'!$B98)</f>
        <v>Parameter</v>
      </c>
      <c r="CQ218" t="str">
        <f ca="1">SUBSTITUTE(CQ217,'Formula Name Creation'!$V98,'HB11 Model'!$B98)</f>
        <v>Parameter</v>
      </c>
      <c r="CR218" t="str">
        <f ca="1">SUBSTITUTE(CR217,'Formula Name Creation'!$V98,'HB11 Model'!$B98)</f>
        <v>Parameter</v>
      </c>
      <c r="CS218" t="str">
        <f ca="1">SUBSTITUTE(CS217,'Formula Name Creation'!$V98,'HB11 Model'!$B98)</f>
        <v>Parameter</v>
      </c>
      <c r="CT218" t="str">
        <f ca="1">SUBSTITUTE(CT217,'Formula Name Creation'!$V98,'HB11 Model'!$B98)</f>
        <v>Parameter</v>
      </c>
      <c r="CU218" t="str">
        <f ca="1">SUBSTITUTE(CU217,'Formula Name Creation'!$V98,'HB11 Model'!$B98)</f>
        <v>=PI()*C97*(C96^2-(C96-Wall Thickness of Vacuum Vessel)^2)*Density of Vacuum Vessel Material</v>
      </c>
      <c r="CV218" t="str">
        <f ca="1">SUBSTITUTE(CV217,'Formula Name Creation'!$V98,'HB11 Model'!$B98)</f>
        <v>Parameter</v>
      </c>
      <c r="CW218" t="str">
        <f ca="1">SUBSTITUTE(CW217,'Formula Name Creation'!$V98,'HB11 Model'!$B98)</f>
        <v>=(90.69*Mass of Vacuum Vessel + C95 + 13.04*Mass Flow Rate*112.32)/10^6</v>
      </c>
      <c r="CX218" t="str">
        <f ca="1">SUBSTITUTE(CX217,'Formula Name Creation'!$V98,'HB11 Model'!$B98)</f>
        <v>0</v>
      </c>
      <c r="CY218" t="str">
        <f ca="1">SUBSTITUTE(CY217,'Formula Name Creation'!$V98,'HB11 Model'!$B98)</f>
        <v>0</v>
      </c>
      <c r="CZ218" t="str">
        <f ca="1">SUBSTITUTE(CZ217,'Formula Name Creation'!$V98,'HB11 Model'!$B98)</f>
        <v>0</v>
      </c>
      <c r="DA218" t="str">
        <f ca="1">SUBSTITUTE(DA217,'Formula Name Creation'!$V98,'HB11 Model'!$B98)</f>
        <v>0</v>
      </c>
      <c r="DB218" t="str">
        <f ca="1">SUBSTITUTE(DB217,'Formula Name Creation'!$V98,'HB11 Model'!$B98)</f>
        <v>0</v>
      </c>
      <c r="DC218" t="str">
        <f ca="1">SUBSTITUTE(DC217,'Formula Name Creation'!$V98,'HB11 Model'!$B98)</f>
        <v>0</v>
      </c>
      <c r="DD218" t="str">
        <f ca="1">SUBSTITUTE(DD217,'Formula Name Creation'!$V98,'HB11 Model'!$B98)</f>
        <v>0</v>
      </c>
      <c r="DE218" t="str">
        <f ca="1">SUBSTITUTE(DE217,'Formula Name Creation'!$V98,'HB11 Model'!$B98)</f>
        <v>0</v>
      </c>
      <c r="DF218" t="str">
        <f ca="1">SUBSTITUTE(DF217,'Formula Name Creation'!$V98,'HB11 Model'!$B98)</f>
        <v>0</v>
      </c>
      <c r="DG218" t="str">
        <f ca="1">SUBSTITUTE(DG217,'Formula Name Creation'!$V98,'HB11 Model'!$B98)</f>
        <v>0</v>
      </c>
      <c r="DH218" t="str">
        <f ca="1">SUBSTITUTE(DH217,'Formula Name Creation'!$V98,'HB11 Model'!$B98)</f>
        <v>0</v>
      </c>
      <c r="DI218" t="str">
        <f ca="1">SUBSTITUTE(DI217,'Formula Name Creation'!$V98,'HB11 Model'!$B98)</f>
        <v>0</v>
      </c>
      <c r="DJ218" t="str">
        <f ca="1">SUBSTITUTE(DJ217,'Formula Name Creation'!$V98,'HB11 Model'!$B98)</f>
        <v>0</v>
      </c>
      <c r="DK218" t="str">
        <f ca="1">SUBSTITUTE(DK217,'Formula Name Creation'!$V98,'HB11 Model'!$B98)</f>
        <v>0</v>
      </c>
      <c r="DL218" t="str">
        <f ca="1">SUBSTITUTE(DL217,'Formula Name Creation'!$V98,'HB11 Model'!$B98)</f>
        <v>0</v>
      </c>
      <c r="DM218" t="str">
        <f ca="1">SUBSTITUTE(DM217,'Formula Name Creation'!$V98,'HB11 Model'!$B98)</f>
        <v>0</v>
      </c>
      <c r="DN218" t="str">
        <f ca="1">SUBSTITUTE(DN217,'Formula Name Creation'!$V98,'HB11 Model'!$B98)</f>
        <v>0</v>
      </c>
      <c r="DO218" t="str">
        <f ca="1">SUBSTITUTE(DO217,'Formula Name Creation'!$V98,'HB11 Model'!$B98)</f>
        <v>0</v>
      </c>
      <c r="DP218" t="str">
        <f ca="1">SUBSTITUTE(DP217,'Formula Name Creation'!$V98,'HB11 Model'!$B98)</f>
        <v>0</v>
      </c>
      <c r="DQ218" t="str">
        <f ca="1">SUBSTITUTE(DQ217,'Formula Name Creation'!$V98,'HB11 Model'!$B98)</f>
        <v>0</v>
      </c>
      <c r="DR218" t="str">
        <f ca="1">SUBSTITUTE(DR217,'Formula Name Creation'!$V98,'HB11 Model'!$B98)</f>
        <v>0</v>
      </c>
      <c r="DS218" t="str">
        <f ca="1">SUBSTITUTE(DS217,'Formula Name Creation'!$V98,'HB11 Model'!$B98)</f>
        <v>0</v>
      </c>
      <c r="DT218" t="str">
        <f ca="1">SUBSTITUTE(DT217,'Formula Name Creation'!$V98,'HB11 Model'!$B98)</f>
        <v>0</v>
      </c>
      <c r="DU218" t="str">
        <f ca="1">SUBSTITUTE(DU217,'Formula Name Creation'!$V98,'HB11 Model'!$B98)</f>
        <v>0</v>
      </c>
      <c r="DV218" t="str">
        <f ca="1">SUBSTITUTE(DV217,'Formula Name Creation'!$V98,'HB11 Model'!$B98)</f>
        <v>0</v>
      </c>
      <c r="DW218" t="str">
        <f ca="1">SUBSTITUTE(DW217,'Formula Name Creation'!$V98,'HB11 Model'!$B98)</f>
        <v>0</v>
      </c>
      <c r="DX218" t="str">
        <f ca="1">SUBSTITUTE(DX217,'Formula Name Creation'!$V98,'HB11 Model'!$B98)</f>
        <v>0</v>
      </c>
      <c r="DY218" t="str">
        <f ca="1">SUBSTITUTE(DY217,'Formula Name Creation'!$V98,'HB11 Model'!$B98)</f>
        <v>0</v>
      </c>
      <c r="DZ218" t="str">
        <f ca="1">SUBSTITUTE(DZ217,'Formula Name Creation'!$V98,'HB11 Model'!$B98)</f>
        <v>0</v>
      </c>
      <c r="EA218" t="str">
        <f ca="1">SUBSTITUTE(EA217,'Formula Name Creation'!$V98,'HB11 Model'!$B98)</f>
        <v>0</v>
      </c>
      <c r="EB218" t="str">
        <f ca="1">SUBSTITUTE(EB217,'Formula Name Creation'!$V98,'HB11 Model'!$B98)</f>
        <v>0</v>
      </c>
      <c r="EC218" t="str">
        <f ca="1">SUBSTITUTE(EC217,'Formula Name Creation'!$V98,'HB11 Model'!$B98)</f>
        <v>0</v>
      </c>
      <c r="ED218" t="str">
        <f ca="1">SUBSTITUTE(ED217,'Formula Name Creation'!$V98,'HB11 Model'!$B98)</f>
        <v>0</v>
      </c>
      <c r="EE218" t="str">
        <f ca="1">SUBSTITUTE(EE217,'Formula Name Creation'!$V98,'HB11 Model'!$B98)</f>
        <v>0</v>
      </c>
      <c r="EF218" t="str">
        <f ca="1">SUBSTITUTE(EF217,'Formula Name Creation'!$V98,'HB11 Model'!$B98)</f>
        <v>0</v>
      </c>
      <c r="EG218" t="str">
        <f ca="1">SUBSTITUTE(EG217,'Formula Name Creation'!$V98,'HB11 Model'!$B98)</f>
        <v>0</v>
      </c>
      <c r="EH218" t="str">
        <f ca="1">SUBSTITUTE(EH217,'Formula Name Creation'!$V98,'HB11 Model'!$B98)</f>
        <v>0</v>
      </c>
      <c r="EI218" t="str">
        <f ca="1">SUBSTITUTE(EI217,'Formula Name Creation'!$V98,'HB11 Model'!$B98)</f>
        <v>0</v>
      </c>
      <c r="EJ218" t="str">
        <f ca="1">SUBSTITUTE(EJ217,'Formula Name Creation'!$V98,'HB11 Model'!$B98)</f>
        <v>0</v>
      </c>
      <c r="EK218" t="str">
        <f ca="1">SUBSTITUTE(EK217,'Formula Name Creation'!$V98,'HB11 Model'!$B98)</f>
        <v>0</v>
      </c>
      <c r="EL218" t="str">
        <f ca="1">SUBSTITUTE(EL217,'Formula Name Creation'!$V98,'HB11 Model'!$B98)</f>
        <v>0</v>
      </c>
      <c r="EM218" t="str">
        <f ca="1">SUBSTITUTE(EM217,'Formula Name Creation'!$V98,'HB11 Model'!$B98)</f>
        <v>0</v>
      </c>
      <c r="EN218" t="str">
        <f ca="1">SUBSTITUTE(EN217,'Formula Name Creation'!$V98,'HB11 Model'!$B98)</f>
        <v>0</v>
      </c>
      <c r="EO218" t="str">
        <f ca="1">SUBSTITUTE(EO217,'Formula Name Creation'!$V98,'HB11 Model'!$B98)</f>
        <v>0</v>
      </c>
      <c r="EP218" t="str">
        <f ca="1">SUBSTITUTE(EP217,'Formula Name Creation'!$V98,'HB11 Model'!$B98)</f>
        <v>0</v>
      </c>
      <c r="EQ218" t="str">
        <f ca="1">SUBSTITUTE(EQ217,'Formula Name Creation'!$V98,'HB11 Model'!$B98)</f>
        <v>0</v>
      </c>
      <c r="ER218" t="str">
        <f ca="1">SUBSTITUTE(ER217,'Formula Name Creation'!$V98,'HB11 Model'!$B98)</f>
        <v>0</v>
      </c>
      <c r="ES218" t="str">
        <f ca="1">SUBSTITUTE(ES217,'Formula Name Creation'!$V98,'HB11 Model'!$B98)</f>
        <v>0</v>
      </c>
      <c r="ET218" t="str">
        <f ca="1">SUBSTITUTE(ET217,'Formula Name Creation'!$V98,'HB11 Model'!$B98)</f>
        <v>0</v>
      </c>
      <c r="EU218">
        <v>96</v>
      </c>
    </row>
    <row r="219" spans="1:151" x14ac:dyDescent="0.25">
      <c r="A219" t="str">
        <f ca="1">SUBSTITUTE(A218,'Formula Name Creation'!$V97,'HB11 Model'!$B97)</f>
        <v>Parameter</v>
      </c>
      <c r="B219" t="str">
        <f ca="1">SUBSTITUTE(B218,'Formula Name Creation'!$V97,'HB11 Model'!$B97)</f>
        <v>Parameter</v>
      </c>
      <c r="C219" t="str">
        <f ca="1">SUBSTITUTE(C218,'Formula Name Creation'!$V97,'HB11 Model'!$B97)</f>
        <v>=(1400*C22*1000)/10^6</v>
      </c>
      <c r="D219" t="str">
        <f ca="1">SUBSTITUTE(D218,'Formula Name Creation'!$V97,'HB11 Model'!$B97)</f>
        <v>Parameter</v>
      </c>
      <c r="E219" t="str">
        <f ca="1">SUBSTITUTE(E218,'Formula Name Creation'!$V97,'HB11 Model'!$B97)</f>
        <v>=C3*C4</v>
      </c>
      <c r="F219" t="str">
        <f ca="1">SUBSTITUTE(F218,'Formula Name Creation'!$V97,'HB11 Model'!$B97)</f>
        <v>=C7/(C6)</v>
      </c>
      <c r="G219" t="str">
        <f ca="1">SUBSTITUTE(G218,'Formula Name Creation'!$V97,'HB11 Model'!$B97)</f>
        <v>=IF(C36=0,C7*C10,C7*C10*C13)</v>
      </c>
      <c r="H219" t="str">
        <f ca="1">SUBSTITUTE(H218,'Formula Name Creation'!$V97,'HB11 Model'!$B97)</f>
        <v>Parameter</v>
      </c>
      <c r="I219" t="str">
        <f ca="1">SUBSTITUTE(I218,'Formula Name Creation'!$V97,'HB11 Model'!$B97)</f>
        <v>Parameter</v>
      </c>
      <c r="J219" t="str">
        <f ca="1">SUBSTITUTE(J218,'Formula Name Creation'!$V97,'HB11 Model'!$B97)</f>
        <v>Parameter</v>
      </c>
      <c r="K219" t="str">
        <f ca="1">SUBSTITUTE(K218,'Formula Name Creation'!$V97,'HB11 Model'!$B97)</f>
        <v>Parameter</v>
      </c>
      <c r="L219" t="str">
        <f ca="1">SUBSTITUTE(L218,'Formula Name Creation'!$V97,'HB11 Model'!$B97)</f>
        <v>Parameter</v>
      </c>
      <c r="M219" t="str">
        <f ca="1">SUBSTITUTE(M218,'Formula Name Creation'!$V97,'HB11 Model'!$B97)</f>
        <v>=C16/C8</v>
      </c>
      <c r="N219" t="str">
        <f ca="1">SUBSTITUTE(N218,'Formula Name Creation'!$V97,'HB11 Model'!$B97)</f>
        <v>=C9*C17</v>
      </c>
      <c r="O219" t="str">
        <f ca="1">SUBSTITUTE(O218,'Formula Name Creation'!$V97,'HB11 Model'!$B97)</f>
        <v>Parameter</v>
      </c>
      <c r="P219" t="str">
        <f ca="1">SUBSTITUTE(P218,'Formula Name Creation'!$V97,'HB11 Model'!$B97)</f>
        <v>Parameter</v>
      </c>
      <c r="Q219" t="str">
        <f ca="1">SUBSTITUTE(Q218,'Formula Name Creation'!$V97,'HB11 Model'!$B97)</f>
        <v>Parameter</v>
      </c>
      <c r="R219" t="str">
        <f ca="1">SUBSTITUTE(R218,'Formula Name Creation'!$V97,'HB11 Model'!$B97)</f>
        <v>=C8+C84+Vacuum System Power Usage</v>
      </c>
      <c r="S219" t="str">
        <f ca="1">SUBSTITUTE(S218,'Formula Name Creation'!$V97,'HB11 Model'!$B97)</f>
        <v>=C20*C19</v>
      </c>
      <c r="T219" t="str">
        <f ca="1">SUBSTITUTE(T218,'Formula Name Creation'!$V97,'HB11 Model'!$B97)</f>
        <v>=C16-C20</v>
      </c>
      <c r="U219" t="str">
        <f ca="1">SUBSTITUTE(U218,'Formula Name Creation'!$V97,'HB11 Model'!$B97)</f>
        <v>=365*24*C14</v>
      </c>
      <c r="V219" t="str">
        <f ca="1">SUBSTITUTE(V218,'Formula Name Creation'!$V97,'HB11 Model'!$B97)</f>
        <v>=C22*C23</v>
      </c>
      <c r="W219" t="str">
        <f ca="1">SUBSTITUTE(W218,'Formula Name Creation'!$V97,'HB11 Model'!$B97)</f>
        <v>=C26/(1-C27)</v>
      </c>
      <c r="X219" t="str">
        <f ca="1">SUBSTITUTE(X218,'Formula Name Creation'!$V97,'HB11 Model'!$B97)</f>
        <v>=C4*C14*365*24*3600</v>
      </c>
      <c r="Y219" t="str">
        <f ca="1">SUBSTITUTE(Y218,'Formula Name Creation'!$V97,'HB11 Model'!$B97)</f>
        <v>Parameter</v>
      </c>
      <c r="Z219" t="str">
        <f ca="1">SUBSTITUTE(Z218,'Formula Name Creation'!$V97,'HB11 Model'!$B97)</f>
        <v>=C29+C37+C40+C48</v>
      </c>
      <c r="AA219" t="str">
        <f ca="1">SUBSTITUTE(AA218,'Formula Name Creation'!$V97,'HB11 Model'!$B97)</f>
        <v>=C30*(C33*C34)/(1000)+C35</v>
      </c>
      <c r="AB219" t="str">
        <f ca="1">SUBSTITUTE(AB218,'Formula Name Creation'!$V97,'HB11 Model'!$B97)</f>
        <v>Parameter</v>
      </c>
      <c r="AC219" t="str">
        <f ca="1">SUBSTITUTE(AC218,'Formula Name Creation'!$V97,'HB11 Model'!$B97)</f>
        <v>Parameter</v>
      </c>
      <c r="AD219" t="str">
        <f ca="1">SUBSTITUTE(AD218,'Formula Name Creation'!$V97,'HB11 Model'!$B97)</f>
        <v>Parameter</v>
      </c>
      <c r="AE219" t="str">
        <f ca="1">SUBSTITUTE(AE218,'Formula Name Creation'!$V97,'HB11 Model'!$B97)</f>
        <v>Parameter</v>
      </c>
      <c r="AF219" t="str">
        <f ca="1">SUBSTITUTE(AF218,'Formula Name Creation'!$V97,'HB11 Model'!$B97)</f>
        <v>Parameter</v>
      </c>
      <c r="AG219" t="str">
        <f ca="1">SUBSTITUTE(AG218,'Formula Name Creation'!$V97,'HB11 Model'!$B97)</f>
        <v>Parameter</v>
      </c>
      <c r="AH219" t="str">
        <f ca="1">SUBSTITUTE(AH218,'Formula Name Creation'!$V97,'HB11 Model'!$B97)</f>
        <v>Parameter</v>
      </c>
      <c r="AI219" t="str">
        <f ca="1">SUBSTITUTE(AI218,'Formula Name Creation'!$V97,'HB11 Model'!$B97)</f>
        <v>=C36*(C38)</v>
      </c>
      <c r="AJ219" t="str">
        <f ca="1">SUBSTITUTE(AJ218,'Formula Name Creation'!$V97,'HB11 Model'!$B97)</f>
        <v>Parameter</v>
      </c>
      <c r="AK219" t="str">
        <f ca="1">SUBSTITUTE(AK218,'Formula Name Creation'!$V97,'HB11 Model'!$B97)</f>
        <v>Parameter</v>
      </c>
      <c r="AL219" t="str">
        <f ca="1">SUBSTITUTE(AL218,'Formula Name Creation'!$V97,'HB11 Model'!$B97)</f>
        <v>=C39*(C41+C42)</v>
      </c>
      <c r="AM219" t="str">
        <f ca="1">SUBSTITUTE(AM218,'Formula Name Creation'!$V97,'HB11 Model'!$B97)</f>
        <v>=0.04+(C31*C32)/(1000)</v>
      </c>
      <c r="AN219" t="str">
        <f ca="1">SUBSTITUTE(AN218,'Formula Name Creation'!$V97,'HB11 Model'!$B97)</f>
        <v>Parameter</v>
      </c>
      <c r="AO219" t="str">
        <f ca="1">SUBSTITUTE(AO218,'Formula Name Creation'!$V97,'HB11 Model'!$B97)</f>
        <v>Parameter</v>
      </c>
      <c r="AP219" t="str">
        <f ca="1">SUBSTITUTE(AP218,'Formula Name Creation'!$V97,'HB11 Model'!$B97)</f>
        <v>Parameter</v>
      </c>
      <c r="AQ219" t="str">
        <f ca="1">SUBSTITUTE(AQ218,'Formula Name Creation'!$V97,'HB11 Model'!$B97)</f>
        <v>Parameter</v>
      </c>
      <c r="AR219" t="e">
        <f ca="1">SUBSTITUTE(AR218,'Formula Name Creation'!$V97,'HB11 Model'!$B97)</f>
        <v>#N/A</v>
      </c>
      <c r="AS219" t="str">
        <f ca="1">SUBSTITUTE(AS218,'Formula Name Creation'!$V97,'HB11 Model'!$B97)</f>
        <v>=C45+C25*(C28)</v>
      </c>
      <c r="AT219" t="str">
        <f ca="1">SUBSTITUTE(AT218,'Formula Name Creation'!$V97,'HB11 Model'!$B97)</f>
        <v>Parameter</v>
      </c>
      <c r="AU219" t="str">
        <f ca="1">SUBSTITUTE(AU218,'Formula Name Creation'!$V97,'HB11 Model'!$B97)</f>
        <v>Parameter</v>
      </c>
      <c r="AV219" t="str">
        <f ca="1">SUBSTITUTE(AV218,'Formula Name Creation'!$V97,'HB11 Model'!$B97)</f>
        <v>Parameter</v>
      </c>
      <c r="AW219" t="str">
        <f ca="1">SUBSTITUTE(AW218,'Formula Name Creation'!$V97,'HB11 Model'!$B97)</f>
        <v>Parameter</v>
      </c>
      <c r="AX219" t="str">
        <f ca="1">SUBSTITUTE(AX218,'Formula Name Creation'!$V97,'HB11 Model'!$B97)</f>
        <v>Parameter</v>
      </c>
      <c r="AY219" t="str">
        <f ca="1">SUBSTITUTE(AY218,'Formula Name Creation'!$V97,'HB11 Model'!$B97)</f>
        <v>Parameter</v>
      </c>
      <c r="AZ219" t="str">
        <f ca="1">SUBSTITUTE(AZ218,'Formula Name Creation'!$V97,'HB11 Model'!$B97)</f>
        <v>Parameter</v>
      </c>
      <c r="BA219" t="str">
        <f ca="1">SUBSTITUTE(BA218,'Formula Name Creation'!$V97,'HB11 Model'!$B97)</f>
        <v>=(C54+C53)/10^6</v>
      </c>
      <c r="BB219" t="str">
        <f ca="1">SUBSTITUTE(BB218,'Formula Name Creation'!$V97,'HB11 Model'!$B97)</f>
        <v>=C4*((C14*24)*3600)*C51</v>
      </c>
      <c r="BC219" t="str">
        <f ca="1">SUBSTITUTE(BC218,'Formula Name Creation'!$V97,'HB11 Model'!$B97)</f>
        <v>Parameter</v>
      </c>
      <c r="BD219" t="str">
        <f ca="1">SUBSTITUTE(BD218,'Formula Name Creation'!$V97,'HB11 Model'!$B97)</f>
        <v>Parameter</v>
      </c>
      <c r="BE219" t="str">
        <f ca="1">SUBSTITUTE(BE218,'Formula Name Creation'!$V97,'HB11 Model'!$B97)</f>
        <v>Parameter</v>
      </c>
      <c r="BF219" t="str">
        <f ca="1">SUBSTITUTE(BF218,'Formula Name Creation'!$V97,'HB11 Model'!$B97)</f>
        <v>Parameter</v>
      </c>
      <c r="BG219" t="str">
        <f ca="1">SUBSTITUTE(BG218,'Formula Name Creation'!$V97,'HB11 Model'!$B97)</f>
        <v>=ROUNDDOWN(C60/C64,0)*C58+C57*C3*C4*ROUNDDOWN(C60/C66,0)+C59+C87*10^6*ROUNDDOWN(C60/C65,0)+C63*C60</v>
      </c>
      <c r="BH219" t="str">
        <f ca="1">SUBSTITUTE(BH218,'Formula Name Creation'!$V97,'HB11 Model'!$B97)</f>
        <v>Parameter</v>
      </c>
      <c r="BI219" t="str">
        <f ca="1">SUBSTITUTE(BI218,'Formula Name Creation'!$V97,'HB11 Model'!$B97)</f>
        <v>=C62*1000*C24</v>
      </c>
      <c r="BJ219" t="str">
        <f ca="1">SUBSTITUTE(BJ218,'Formula Name Creation'!$V97,'HB11 Model'!$B97)</f>
        <v>Parameter</v>
      </c>
      <c r="BK219" t="str">
        <f ca="1">SUBSTITUTE(BK218,'Formula Name Creation'!$V97,'HB11 Model'!$B97)</f>
        <v>Parameter</v>
      </c>
      <c r="BL219" t="str">
        <f ca="1">SUBSTITUTE(BL218,'Formula Name Creation'!$V97,'HB11 Model'!$B97)</f>
        <v>Parameter</v>
      </c>
      <c r="BM219" t="str">
        <f ca="1">SUBSTITUTE(BM218,'Formula Name Creation'!$V97,'HB11 Model'!$B97)</f>
        <v>Parameter</v>
      </c>
      <c r="BN219" t="str">
        <f ca="1">SUBSTITUTE(BN218,'Formula Name Creation'!$V97,'HB11 Model'!$B97)</f>
        <v>Parameter</v>
      </c>
      <c r="BO219" t="str">
        <f ca="1">SUBSTITUTE(BO218,'Formula Name Creation'!$V97,'HB11 Model'!$B97)</f>
        <v>Parameter</v>
      </c>
      <c r="BP219" t="str">
        <f ca="1">SUBSTITUTE(BP218,'Formula Name Creation'!$V97,'HB11 Model'!$B97)</f>
        <v>Parameter</v>
      </c>
      <c r="BQ219" t="str">
        <f ca="1">SUBSTITUTE(BQ218,'Formula Name Creation'!$V97,'HB11 Model'!$B97)</f>
        <v>Parameter</v>
      </c>
      <c r="BR219" t="str">
        <f ca="1">SUBSTITUTE(BR218,'Formula Name Creation'!$V97,'HB11 Model'!$B97)</f>
        <v>Parameter</v>
      </c>
      <c r="BS219" t="str">
        <f ca="1">SUBSTITUTE(BS218,'Formula Name Creation'!$V97,'HB11 Model'!$B97)</f>
        <v>Parameter</v>
      </c>
      <c r="BT219" t="str">
        <f ca="1">SUBSTITUTE(BT218,'Formula Name Creation'!$V97,'HB11 Model'!$B97)</f>
        <v>Parameter</v>
      </c>
      <c r="BU219" t="str">
        <f ca="1">SUBSTITUTE(BU218,'Formula Name Creation'!$V97,'HB11 Model'!$B97)</f>
        <v>=(C67+C68+C69+C70+C71+C72+C74+C73)</v>
      </c>
      <c r="BV219" t="str">
        <f ca="1">SUBSTITUTE(BV218,'Formula Name Creation'!$V97,'HB11 Model'!$B97)</f>
        <v>Parameter</v>
      </c>
      <c r="BW219" t="str">
        <f ca="1">SUBSTITUTE(BW218,'Formula Name Creation'!$V97,'HB11 Model'!$B97)</f>
        <v>Parameter</v>
      </c>
      <c r="BX219" t="str">
        <f ca="1">SUBSTITUTE(BX218,'Formula Name Creation'!$V97,'HB11 Model'!$B97)</f>
        <v>=C77+C75</v>
      </c>
      <c r="BY219" t="str">
        <f ca="1">SUBSTITUTE(BY218,'Formula Name Creation'!$V97,'HB11 Model'!$B97)</f>
        <v>Parameter</v>
      </c>
      <c r="BZ219" t="str">
        <f ca="1">SUBSTITUTE(BZ218,'Formula Name Creation'!$V97,'HB11 Model'!$B97)</f>
        <v>=C79*C75</v>
      </c>
      <c r="CA219" t="str">
        <f ca="1">SUBSTITUTE(CA218,'Formula Name Creation'!$V97,'HB11 Model'!$B97)</f>
        <v>Parameter</v>
      </c>
      <c r="CB219" t="str">
        <f ca="1">SUBSTITUTE(CB218,'Formula Name Creation'!$V97,'HB11 Model'!$B97)</f>
        <v>Parameter</v>
      </c>
      <c r="CC219" t="str">
        <f ca="1">SUBSTITUTE(CC218,'Formula Name Creation'!$V97,'HB11 Model'!$B97)</f>
        <v>Parameter</v>
      </c>
      <c r="CD219" t="str">
        <f ca="1">SUBSTITUTE(CD218,'Formula Name Creation'!$V97,'HB11 Model'!$B97)</f>
        <v>=32*(C9/2605)</v>
      </c>
      <c r="CE219" t="str">
        <f ca="1">SUBSTITUTE(CE218,'Formula Name Creation'!$V97,'HB11 Model'!$B97)</f>
        <v>Parameter</v>
      </c>
      <c r="CF219" t="str">
        <f ca="1">SUBSTITUTE(CF218,'Formula Name Creation'!$V97,'HB11 Model'!$B97)</f>
        <v>Parameter</v>
      </c>
      <c r="CG219" t="str">
        <f ca="1">SUBSTITUTE(CG218,'Formula Name Creation'!$V97,'HB11 Model'!$B97)</f>
        <v>=(C85*C86*C83)/10^6</v>
      </c>
      <c r="CH219" t="str">
        <f ca="1">SUBSTITUTE(CH218,'Formula Name Creation'!$V97,'HB11 Model'!$B97)</f>
        <v>=C9*10^6/C81/C82</v>
      </c>
      <c r="CI219" t="str">
        <f ca="1">SUBSTITUTE(CI218,'Formula Name Creation'!$V97,'HB11 Model'!$B97)</f>
        <v>Parameter</v>
      </c>
      <c r="CJ219" t="str">
        <f ca="1">SUBSTITUTE(CJ218,'Formula Name Creation'!$V97,'HB11 Model'!$B97)</f>
        <v>Parameter</v>
      </c>
      <c r="CK219" t="str">
        <f ca="1">SUBSTITUTE(CK218,'Formula Name Creation'!$V97,'HB11 Model'!$B97)</f>
        <v>Parameter</v>
      </c>
      <c r="CL219" t="str">
        <f ca="1">SUBSTITUTE(CL218,'Formula Name Creation'!$V97,'HB11 Model'!$B97)</f>
        <v>Parameter</v>
      </c>
      <c r="CM219" t="str">
        <f ca="1">SUBSTITUTE(CM218,'Formula Name Creation'!$V97,'HB11 Model'!$B97)</f>
        <v>=C91*C92</v>
      </c>
      <c r="CN219" t="str">
        <f ca="1">SUBSTITUTE(CN218,'Formula Name Creation'!$V97,'HB11 Model'!$B97)</f>
        <v>=C93*7.6*7*52.18</v>
      </c>
      <c r="CO219" t="str">
        <f ca="1">SUBSTITUTE(CO218,'Formula Name Creation'!$V97,'HB11 Model'!$B97)</f>
        <v>Parameter</v>
      </c>
      <c r="CP219" t="str">
        <f ca="1">SUBSTITUTE(CP218,'Formula Name Creation'!$V97,'HB11 Model'!$B97)</f>
        <v>Parameter</v>
      </c>
      <c r="CQ219" t="str">
        <f ca="1">SUBSTITUTE(CQ218,'Formula Name Creation'!$V97,'HB11 Model'!$B97)</f>
        <v>Parameter</v>
      </c>
      <c r="CR219" t="str">
        <f ca="1">SUBSTITUTE(CR218,'Formula Name Creation'!$V97,'HB11 Model'!$B97)</f>
        <v>Parameter</v>
      </c>
      <c r="CS219" t="str">
        <f ca="1">SUBSTITUTE(CS218,'Formula Name Creation'!$V97,'HB11 Model'!$B97)</f>
        <v>Parameter</v>
      </c>
      <c r="CT219" t="str">
        <f ca="1">SUBSTITUTE(CT218,'Formula Name Creation'!$V97,'HB11 Model'!$B97)</f>
        <v>Parameter</v>
      </c>
      <c r="CU219" t="str">
        <f ca="1">SUBSTITUTE(CU218,'Formula Name Creation'!$V97,'HB11 Model'!$B97)</f>
        <v>=PI()*Height of Vacuum Vessel*(C96^2-(C96-Wall Thickness of Vacuum Vessel)^2)*Density of Vacuum Vessel Material</v>
      </c>
      <c r="CV219" t="str">
        <f ca="1">SUBSTITUTE(CV218,'Formula Name Creation'!$V97,'HB11 Model'!$B97)</f>
        <v>Parameter</v>
      </c>
      <c r="CW219" t="str">
        <f ca="1">SUBSTITUTE(CW218,'Formula Name Creation'!$V97,'HB11 Model'!$B97)</f>
        <v>=(90.69*Mass of Vacuum Vessel + C95 + 13.04*Mass Flow Rate*112.32)/10^6</v>
      </c>
      <c r="CX219" t="str">
        <f ca="1">SUBSTITUTE(CX218,'Formula Name Creation'!$V97,'HB11 Model'!$B97)</f>
        <v>0</v>
      </c>
      <c r="CY219" t="str">
        <f ca="1">SUBSTITUTE(CY218,'Formula Name Creation'!$V97,'HB11 Model'!$B97)</f>
        <v>0</v>
      </c>
      <c r="CZ219" t="str">
        <f ca="1">SUBSTITUTE(CZ218,'Formula Name Creation'!$V97,'HB11 Model'!$B97)</f>
        <v>0</v>
      </c>
      <c r="DA219" t="str">
        <f ca="1">SUBSTITUTE(DA218,'Formula Name Creation'!$V97,'HB11 Model'!$B97)</f>
        <v>0</v>
      </c>
      <c r="DB219" t="str">
        <f ca="1">SUBSTITUTE(DB218,'Formula Name Creation'!$V97,'HB11 Model'!$B97)</f>
        <v>0</v>
      </c>
      <c r="DC219" t="str">
        <f ca="1">SUBSTITUTE(DC218,'Formula Name Creation'!$V97,'HB11 Model'!$B97)</f>
        <v>0</v>
      </c>
      <c r="DD219" t="str">
        <f ca="1">SUBSTITUTE(DD218,'Formula Name Creation'!$V97,'HB11 Model'!$B97)</f>
        <v>0</v>
      </c>
      <c r="DE219" t="str">
        <f ca="1">SUBSTITUTE(DE218,'Formula Name Creation'!$V97,'HB11 Model'!$B97)</f>
        <v>0</v>
      </c>
      <c r="DF219" t="str">
        <f ca="1">SUBSTITUTE(DF218,'Formula Name Creation'!$V97,'HB11 Model'!$B97)</f>
        <v>0</v>
      </c>
      <c r="DG219" t="str">
        <f ca="1">SUBSTITUTE(DG218,'Formula Name Creation'!$V97,'HB11 Model'!$B97)</f>
        <v>0</v>
      </c>
      <c r="DH219" t="str">
        <f ca="1">SUBSTITUTE(DH218,'Formula Name Creation'!$V97,'HB11 Model'!$B97)</f>
        <v>0</v>
      </c>
      <c r="DI219" t="str">
        <f ca="1">SUBSTITUTE(DI218,'Formula Name Creation'!$V97,'HB11 Model'!$B97)</f>
        <v>0</v>
      </c>
      <c r="DJ219" t="str">
        <f ca="1">SUBSTITUTE(DJ218,'Formula Name Creation'!$V97,'HB11 Model'!$B97)</f>
        <v>0</v>
      </c>
      <c r="DK219" t="str">
        <f ca="1">SUBSTITUTE(DK218,'Formula Name Creation'!$V97,'HB11 Model'!$B97)</f>
        <v>0</v>
      </c>
      <c r="DL219" t="str">
        <f ca="1">SUBSTITUTE(DL218,'Formula Name Creation'!$V97,'HB11 Model'!$B97)</f>
        <v>0</v>
      </c>
      <c r="DM219" t="str">
        <f ca="1">SUBSTITUTE(DM218,'Formula Name Creation'!$V97,'HB11 Model'!$B97)</f>
        <v>0</v>
      </c>
      <c r="DN219" t="str">
        <f ca="1">SUBSTITUTE(DN218,'Formula Name Creation'!$V97,'HB11 Model'!$B97)</f>
        <v>0</v>
      </c>
      <c r="DO219" t="str">
        <f ca="1">SUBSTITUTE(DO218,'Formula Name Creation'!$V97,'HB11 Model'!$B97)</f>
        <v>0</v>
      </c>
      <c r="DP219" t="str">
        <f ca="1">SUBSTITUTE(DP218,'Formula Name Creation'!$V97,'HB11 Model'!$B97)</f>
        <v>0</v>
      </c>
      <c r="DQ219" t="str">
        <f ca="1">SUBSTITUTE(DQ218,'Formula Name Creation'!$V97,'HB11 Model'!$B97)</f>
        <v>0</v>
      </c>
      <c r="DR219" t="str">
        <f ca="1">SUBSTITUTE(DR218,'Formula Name Creation'!$V97,'HB11 Model'!$B97)</f>
        <v>0</v>
      </c>
      <c r="DS219" t="str">
        <f ca="1">SUBSTITUTE(DS218,'Formula Name Creation'!$V97,'HB11 Model'!$B97)</f>
        <v>0</v>
      </c>
      <c r="DT219" t="str">
        <f ca="1">SUBSTITUTE(DT218,'Formula Name Creation'!$V97,'HB11 Model'!$B97)</f>
        <v>0</v>
      </c>
      <c r="DU219" t="str">
        <f ca="1">SUBSTITUTE(DU218,'Formula Name Creation'!$V97,'HB11 Model'!$B97)</f>
        <v>0</v>
      </c>
      <c r="DV219" t="str">
        <f ca="1">SUBSTITUTE(DV218,'Formula Name Creation'!$V97,'HB11 Model'!$B97)</f>
        <v>0</v>
      </c>
      <c r="DW219" t="str">
        <f ca="1">SUBSTITUTE(DW218,'Formula Name Creation'!$V97,'HB11 Model'!$B97)</f>
        <v>0</v>
      </c>
      <c r="DX219" t="str">
        <f ca="1">SUBSTITUTE(DX218,'Formula Name Creation'!$V97,'HB11 Model'!$B97)</f>
        <v>0</v>
      </c>
      <c r="DY219" t="str">
        <f ca="1">SUBSTITUTE(DY218,'Formula Name Creation'!$V97,'HB11 Model'!$B97)</f>
        <v>0</v>
      </c>
      <c r="DZ219" t="str">
        <f ca="1">SUBSTITUTE(DZ218,'Formula Name Creation'!$V97,'HB11 Model'!$B97)</f>
        <v>0</v>
      </c>
      <c r="EA219" t="str">
        <f ca="1">SUBSTITUTE(EA218,'Formula Name Creation'!$V97,'HB11 Model'!$B97)</f>
        <v>0</v>
      </c>
      <c r="EB219" t="str">
        <f ca="1">SUBSTITUTE(EB218,'Formula Name Creation'!$V97,'HB11 Model'!$B97)</f>
        <v>0</v>
      </c>
      <c r="EC219" t="str">
        <f ca="1">SUBSTITUTE(EC218,'Formula Name Creation'!$V97,'HB11 Model'!$B97)</f>
        <v>0</v>
      </c>
      <c r="ED219" t="str">
        <f ca="1">SUBSTITUTE(ED218,'Formula Name Creation'!$V97,'HB11 Model'!$B97)</f>
        <v>0</v>
      </c>
      <c r="EE219" t="str">
        <f ca="1">SUBSTITUTE(EE218,'Formula Name Creation'!$V97,'HB11 Model'!$B97)</f>
        <v>0</v>
      </c>
      <c r="EF219" t="str">
        <f ca="1">SUBSTITUTE(EF218,'Formula Name Creation'!$V97,'HB11 Model'!$B97)</f>
        <v>0</v>
      </c>
      <c r="EG219" t="str">
        <f ca="1">SUBSTITUTE(EG218,'Formula Name Creation'!$V97,'HB11 Model'!$B97)</f>
        <v>0</v>
      </c>
      <c r="EH219" t="str">
        <f ca="1">SUBSTITUTE(EH218,'Formula Name Creation'!$V97,'HB11 Model'!$B97)</f>
        <v>0</v>
      </c>
      <c r="EI219" t="str">
        <f ca="1">SUBSTITUTE(EI218,'Formula Name Creation'!$V97,'HB11 Model'!$B97)</f>
        <v>0</v>
      </c>
      <c r="EJ219" t="str">
        <f ca="1">SUBSTITUTE(EJ218,'Formula Name Creation'!$V97,'HB11 Model'!$B97)</f>
        <v>0</v>
      </c>
      <c r="EK219" t="str">
        <f ca="1">SUBSTITUTE(EK218,'Formula Name Creation'!$V97,'HB11 Model'!$B97)</f>
        <v>0</v>
      </c>
      <c r="EL219" t="str">
        <f ca="1">SUBSTITUTE(EL218,'Formula Name Creation'!$V97,'HB11 Model'!$B97)</f>
        <v>0</v>
      </c>
      <c r="EM219" t="str">
        <f ca="1">SUBSTITUTE(EM218,'Formula Name Creation'!$V97,'HB11 Model'!$B97)</f>
        <v>0</v>
      </c>
      <c r="EN219" t="str">
        <f ca="1">SUBSTITUTE(EN218,'Formula Name Creation'!$V97,'HB11 Model'!$B97)</f>
        <v>0</v>
      </c>
      <c r="EO219" t="str">
        <f ca="1">SUBSTITUTE(EO218,'Formula Name Creation'!$V97,'HB11 Model'!$B97)</f>
        <v>0</v>
      </c>
      <c r="EP219" t="str">
        <f ca="1">SUBSTITUTE(EP218,'Formula Name Creation'!$V97,'HB11 Model'!$B97)</f>
        <v>0</v>
      </c>
      <c r="EQ219" t="str">
        <f ca="1">SUBSTITUTE(EQ218,'Formula Name Creation'!$V97,'HB11 Model'!$B97)</f>
        <v>0</v>
      </c>
      <c r="ER219" t="str">
        <f ca="1">SUBSTITUTE(ER218,'Formula Name Creation'!$V97,'HB11 Model'!$B97)</f>
        <v>0</v>
      </c>
      <c r="ES219" t="str">
        <f ca="1">SUBSTITUTE(ES218,'Formula Name Creation'!$V97,'HB11 Model'!$B97)</f>
        <v>0</v>
      </c>
      <c r="ET219" t="str">
        <f ca="1">SUBSTITUTE(ET218,'Formula Name Creation'!$V97,'HB11 Model'!$B97)</f>
        <v>0</v>
      </c>
      <c r="EU219">
        <v>95</v>
      </c>
    </row>
    <row r="220" spans="1:151" x14ac:dyDescent="0.25">
      <c r="A220" t="str">
        <f ca="1">SUBSTITUTE(A219,'Formula Name Creation'!$V96,'HB11 Model'!$B96)</f>
        <v>Parameter</v>
      </c>
      <c r="B220" t="str">
        <f ca="1">SUBSTITUTE(B219,'Formula Name Creation'!$V96,'HB11 Model'!$B96)</f>
        <v>Parameter</v>
      </c>
      <c r="C220" t="str">
        <f ca="1">SUBSTITUTE(C219,'Formula Name Creation'!$V96,'HB11 Model'!$B96)</f>
        <v>=(1400*C22*1000)/10^6</v>
      </c>
      <c r="D220" t="str">
        <f ca="1">SUBSTITUTE(D219,'Formula Name Creation'!$V96,'HB11 Model'!$B96)</f>
        <v>Parameter</v>
      </c>
      <c r="E220" t="str">
        <f ca="1">SUBSTITUTE(E219,'Formula Name Creation'!$V96,'HB11 Model'!$B96)</f>
        <v>=C3*C4</v>
      </c>
      <c r="F220" t="str">
        <f ca="1">SUBSTITUTE(F219,'Formula Name Creation'!$V96,'HB11 Model'!$B96)</f>
        <v>=C7/(C6)</v>
      </c>
      <c r="G220" t="str">
        <f ca="1">SUBSTITUTE(G219,'Formula Name Creation'!$V96,'HB11 Model'!$B96)</f>
        <v>=IF(C36=0,C7*C10,C7*C10*C13)</v>
      </c>
      <c r="H220" t="str">
        <f ca="1">SUBSTITUTE(H219,'Formula Name Creation'!$V96,'HB11 Model'!$B96)</f>
        <v>Parameter</v>
      </c>
      <c r="I220" t="str">
        <f ca="1">SUBSTITUTE(I219,'Formula Name Creation'!$V96,'HB11 Model'!$B96)</f>
        <v>Parameter</v>
      </c>
      <c r="J220" t="str">
        <f ca="1">SUBSTITUTE(J219,'Formula Name Creation'!$V96,'HB11 Model'!$B96)</f>
        <v>Parameter</v>
      </c>
      <c r="K220" t="str">
        <f ca="1">SUBSTITUTE(K219,'Formula Name Creation'!$V96,'HB11 Model'!$B96)</f>
        <v>Parameter</v>
      </c>
      <c r="L220" t="str">
        <f ca="1">SUBSTITUTE(L219,'Formula Name Creation'!$V96,'HB11 Model'!$B96)</f>
        <v>Parameter</v>
      </c>
      <c r="M220" t="str">
        <f ca="1">SUBSTITUTE(M219,'Formula Name Creation'!$V96,'HB11 Model'!$B96)</f>
        <v>=C16/C8</v>
      </c>
      <c r="N220" t="str">
        <f ca="1">SUBSTITUTE(N219,'Formula Name Creation'!$V96,'HB11 Model'!$B96)</f>
        <v>=C9*C17</v>
      </c>
      <c r="O220" t="str">
        <f ca="1">SUBSTITUTE(O219,'Formula Name Creation'!$V96,'HB11 Model'!$B96)</f>
        <v>Parameter</v>
      </c>
      <c r="P220" t="str">
        <f ca="1">SUBSTITUTE(P219,'Formula Name Creation'!$V96,'HB11 Model'!$B96)</f>
        <v>Parameter</v>
      </c>
      <c r="Q220" t="str">
        <f ca="1">SUBSTITUTE(Q219,'Formula Name Creation'!$V96,'HB11 Model'!$B96)</f>
        <v>Parameter</v>
      </c>
      <c r="R220" t="str">
        <f ca="1">SUBSTITUTE(R219,'Formula Name Creation'!$V96,'HB11 Model'!$B96)</f>
        <v>=C8+C84+Vacuum System Power Usage</v>
      </c>
      <c r="S220" t="str">
        <f ca="1">SUBSTITUTE(S219,'Formula Name Creation'!$V96,'HB11 Model'!$B96)</f>
        <v>=C20*C19</v>
      </c>
      <c r="T220" t="str">
        <f ca="1">SUBSTITUTE(T219,'Formula Name Creation'!$V96,'HB11 Model'!$B96)</f>
        <v>=C16-C20</v>
      </c>
      <c r="U220" t="str">
        <f ca="1">SUBSTITUTE(U219,'Formula Name Creation'!$V96,'HB11 Model'!$B96)</f>
        <v>=365*24*C14</v>
      </c>
      <c r="V220" t="str">
        <f ca="1">SUBSTITUTE(V219,'Formula Name Creation'!$V96,'HB11 Model'!$B96)</f>
        <v>=C22*C23</v>
      </c>
      <c r="W220" t="str">
        <f ca="1">SUBSTITUTE(W219,'Formula Name Creation'!$V96,'HB11 Model'!$B96)</f>
        <v>=C26/(1-C27)</v>
      </c>
      <c r="X220" t="str">
        <f ca="1">SUBSTITUTE(X219,'Formula Name Creation'!$V96,'HB11 Model'!$B96)</f>
        <v>=C4*C14*365*24*3600</v>
      </c>
      <c r="Y220" t="str">
        <f ca="1">SUBSTITUTE(Y219,'Formula Name Creation'!$V96,'HB11 Model'!$B96)</f>
        <v>Parameter</v>
      </c>
      <c r="Z220" t="str">
        <f ca="1">SUBSTITUTE(Z219,'Formula Name Creation'!$V96,'HB11 Model'!$B96)</f>
        <v>=C29+C37+C40+C48</v>
      </c>
      <c r="AA220" t="str">
        <f ca="1">SUBSTITUTE(AA219,'Formula Name Creation'!$V96,'HB11 Model'!$B96)</f>
        <v>=C30*(C33*C34)/(1000)+C35</v>
      </c>
      <c r="AB220" t="str">
        <f ca="1">SUBSTITUTE(AB219,'Formula Name Creation'!$V96,'HB11 Model'!$B96)</f>
        <v>Parameter</v>
      </c>
      <c r="AC220" t="str">
        <f ca="1">SUBSTITUTE(AC219,'Formula Name Creation'!$V96,'HB11 Model'!$B96)</f>
        <v>Parameter</v>
      </c>
      <c r="AD220" t="str">
        <f ca="1">SUBSTITUTE(AD219,'Formula Name Creation'!$V96,'HB11 Model'!$B96)</f>
        <v>Parameter</v>
      </c>
      <c r="AE220" t="str">
        <f ca="1">SUBSTITUTE(AE219,'Formula Name Creation'!$V96,'HB11 Model'!$B96)</f>
        <v>Parameter</v>
      </c>
      <c r="AF220" t="str">
        <f ca="1">SUBSTITUTE(AF219,'Formula Name Creation'!$V96,'HB11 Model'!$B96)</f>
        <v>Parameter</v>
      </c>
      <c r="AG220" t="str">
        <f ca="1">SUBSTITUTE(AG219,'Formula Name Creation'!$V96,'HB11 Model'!$B96)</f>
        <v>Parameter</v>
      </c>
      <c r="AH220" t="str">
        <f ca="1">SUBSTITUTE(AH219,'Formula Name Creation'!$V96,'HB11 Model'!$B96)</f>
        <v>Parameter</v>
      </c>
      <c r="AI220" t="str">
        <f ca="1">SUBSTITUTE(AI219,'Formula Name Creation'!$V96,'HB11 Model'!$B96)</f>
        <v>=C36*(C38)</v>
      </c>
      <c r="AJ220" t="str">
        <f ca="1">SUBSTITUTE(AJ219,'Formula Name Creation'!$V96,'HB11 Model'!$B96)</f>
        <v>Parameter</v>
      </c>
      <c r="AK220" t="str">
        <f ca="1">SUBSTITUTE(AK219,'Formula Name Creation'!$V96,'HB11 Model'!$B96)</f>
        <v>Parameter</v>
      </c>
      <c r="AL220" t="str">
        <f ca="1">SUBSTITUTE(AL219,'Formula Name Creation'!$V96,'HB11 Model'!$B96)</f>
        <v>=C39*(C41+C42)</v>
      </c>
      <c r="AM220" t="str">
        <f ca="1">SUBSTITUTE(AM219,'Formula Name Creation'!$V96,'HB11 Model'!$B96)</f>
        <v>=0.04+(C31*C32)/(1000)</v>
      </c>
      <c r="AN220" t="str">
        <f ca="1">SUBSTITUTE(AN219,'Formula Name Creation'!$V96,'HB11 Model'!$B96)</f>
        <v>Parameter</v>
      </c>
      <c r="AO220" t="str">
        <f ca="1">SUBSTITUTE(AO219,'Formula Name Creation'!$V96,'HB11 Model'!$B96)</f>
        <v>Parameter</v>
      </c>
      <c r="AP220" t="str">
        <f ca="1">SUBSTITUTE(AP219,'Formula Name Creation'!$V96,'HB11 Model'!$B96)</f>
        <v>Parameter</v>
      </c>
      <c r="AQ220" t="str">
        <f ca="1">SUBSTITUTE(AQ219,'Formula Name Creation'!$V96,'HB11 Model'!$B96)</f>
        <v>Parameter</v>
      </c>
      <c r="AR220" t="e">
        <f ca="1">SUBSTITUTE(AR219,'Formula Name Creation'!$V96,'HB11 Model'!$B96)</f>
        <v>#N/A</v>
      </c>
      <c r="AS220" t="str">
        <f ca="1">SUBSTITUTE(AS219,'Formula Name Creation'!$V96,'HB11 Model'!$B96)</f>
        <v>=C45+C25*(C28)</v>
      </c>
      <c r="AT220" t="str">
        <f ca="1">SUBSTITUTE(AT219,'Formula Name Creation'!$V96,'HB11 Model'!$B96)</f>
        <v>Parameter</v>
      </c>
      <c r="AU220" t="str">
        <f ca="1">SUBSTITUTE(AU219,'Formula Name Creation'!$V96,'HB11 Model'!$B96)</f>
        <v>Parameter</v>
      </c>
      <c r="AV220" t="str">
        <f ca="1">SUBSTITUTE(AV219,'Formula Name Creation'!$V96,'HB11 Model'!$B96)</f>
        <v>Parameter</v>
      </c>
      <c r="AW220" t="str">
        <f ca="1">SUBSTITUTE(AW219,'Formula Name Creation'!$V96,'HB11 Model'!$B96)</f>
        <v>Parameter</v>
      </c>
      <c r="AX220" t="str">
        <f ca="1">SUBSTITUTE(AX219,'Formula Name Creation'!$V96,'HB11 Model'!$B96)</f>
        <v>Parameter</v>
      </c>
      <c r="AY220" t="str">
        <f ca="1">SUBSTITUTE(AY219,'Formula Name Creation'!$V96,'HB11 Model'!$B96)</f>
        <v>Parameter</v>
      </c>
      <c r="AZ220" t="str">
        <f ca="1">SUBSTITUTE(AZ219,'Formula Name Creation'!$V96,'HB11 Model'!$B96)</f>
        <v>Parameter</v>
      </c>
      <c r="BA220" t="str">
        <f ca="1">SUBSTITUTE(BA219,'Formula Name Creation'!$V96,'HB11 Model'!$B96)</f>
        <v>=(C54+C53)/10^6</v>
      </c>
      <c r="BB220" t="str">
        <f ca="1">SUBSTITUTE(BB219,'Formula Name Creation'!$V96,'HB11 Model'!$B96)</f>
        <v>=C4*((C14*24)*3600)*C51</v>
      </c>
      <c r="BC220" t="str">
        <f ca="1">SUBSTITUTE(BC219,'Formula Name Creation'!$V96,'HB11 Model'!$B96)</f>
        <v>Parameter</v>
      </c>
      <c r="BD220" t="str">
        <f ca="1">SUBSTITUTE(BD219,'Formula Name Creation'!$V96,'HB11 Model'!$B96)</f>
        <v>Parameter</v>
      </c>
      <c r="BE220" t="str">
        <f ca="1">SUBSTITUTE(BE219,'Formula Name Creation'!$V96,'HB11 Model'!$B96)</f>
        <v>Parameter</v>
      </c>
      <c r="BF220" t="str">
        <f ca="1">SUBSTITUTE(BF219,'Formula Name Creation'!$V96,'HB11 Model'!$B96)</f>
        <v>Parameter</v>
      </c>
      <c r="BG220" t="str">
        <f ca="1">SUBSTITUTE(BG219,'Formula Name Creation'!$V96,'HB11 Model'!$B96)</f>
        <v>=ROUNDDOWN(C60/C64,0)*C58+C57*C3*C4*ROUNDDOWN(C60/C66,0)+C59+C87*10^6*ROUNDDOWN(C60/C65,0)+C63*C60</v>
      </c>
      <c r="BH220" t="str">
        <f ca="1">SUBSTITUTE(BH219,'Formula Name Creation'!$V96,'HB11 Model'!$B96)</f>
        <v>Parameter</v>
      </c>
      <c r="BI220" t="str">
        <f ca="1">SUBSTITUTE(BI219,'Formula Name Creation'!$V96,'HB11 Model'!$B96)</f>
        <v>=C62*1000*C24</v>
      </c>
      <c r="BJ220" t="str">
        <f ca="1">SUBSTITUTE(BJ219,'Formula Name Creation'!$V96,'HB11 Model'!$B96)</f>
        <v>Parameter</v>
      </c>
      <c r="BK220" t="str">
        <f ca="1">SUBSTITUTE(BK219,'Formula Name Creation'!$V96,'HB11 Model'!$B96)</f>
        <v>Parameter</v>
      </c>
      <c r="BL220" t="str">
        <f ca="1">SUBSTITUTE(BL219,'Formula Name Creation'!$V96,'HB11 Model'!$B96)</f>
        <v>Parameter</v>
      </c>
      <c r="BM220" t="str">
        <f ca="1">SUBSTITUTE(BM219,'Formula Name Creation'!$V96,'HB11 Model'!$B96)</f>
        <v>Parameter</v>
      </c>
      <c r="BN220" t="str">
        <f ca="1">SUBSTITUTE(BN219,'Formula Name Creation'!$V96,'HB11 Model'!$B96)</f>
        <v>Parameter</v>
      </c>
      <c r="BO220" t="str">
        <f ca="1">SUBSTITUTE(BO219,'Formula Name Creation'!$V96,'HB11 Model'!$B96)</f>
        <v>Parameter</v>
      </c>
      <c r="BP220" t="str">
        <f ca="1">SUBSTITUTE(BP219,'Formula Name Creation'!$V96,'HB11 Model'!$B96)</f>
        <v>Parameter</v>
      </c>
      <c r="BQ220" t="str">
        <f ca="1">SUBSTITUTE(BQ219,'Formula Name Creation'!$V96,'HB11 Model'!$B96)</f>
        <v>Parameter</v>
      </c>
      <c r="BR220" t="str">
        <f ca="1">SUBSTITUTE(BR219,'Formula Name Creation'!$V96,'HB11 Model'!$B96)</f>
        <v>Parameter</v>
      </c>
      <c r="BS220" t="str">
        <f ca="1">SUBSTITUTE(BS219,'Formula Name Creation'!$V96,'HB11 Model'!$B96)</f>
        <v>Parameter</v>
      </c>
      <c r="BT220" t="str">
        <f ca="1">SUBSTITUTE(BT219,'Formula Name Creation'!$V96,'HB11 Model'!$B96)</f>
        <v>Parameter</v>
      </c>
      <c r="BU220" t="str">
        <f ca="1">SUBSTITUTE(BU219,'Formula Name Creation'!$V96,'HB11 Model'!$B96)</f>
        <v>=(C67+C68+C69+C70+C71+C72+C74+C73)</v>
      </c>
      <c r="BV220" t="str">
        <f ca="1">SUBSTITUTE(BV219,'Formula Name Creation'!$V96,'HB11 Model'!$B96)</f>
        <v>Parameter</v>
      </c>
      <c r="BW220" t="str">
        <f ca="1">SUBSTITUTE(BW219,'Formula Name Creation'!$V96,'HB11 Model'!$B96)</f>
        <v>Parameter</v>
      </c>
      <c r="BX220" t="str">
        <f ca="1">SUBSTITUTE(BX219,'Formula Name Creation'!$V96,'HB11 Model'!$B96)</f>
        <v>=C77+C75</v>
      </c>
      <c r="BY220" t="str">
        <f ca="1">SUBSTITUTE(BY219,'Formula Name Creation'!$V96,'HB11 Model'!$B96)</f>
        <v>Parameter</v>
      </c>
      <c r="BZ220" t="str">
        <f ca="1">SUBSTITUTE(BZ219,'Formula Name Creation'!$V96,'HB11 Model'!$B96)</f>
        <v>=C79*C75</v>
      </c>
      <c r="CA220" t="str">
        <f ca="1">SUBSTITUTE(CA219,'Formula Name Creation'!$V96,'HB11 Model'!$B96)</f>
        <v>Parameter</v>
      </c>
      <c r="CB220" t="str">
        <f ca="1">SUBSTITUTE(CB219,'Formula Name Creation'!$V96,'HB11 Model'!$B96)</f>
        <v>Parameter</v>
      </c>
      <c r="CC220" t="str">
        <f ca="1">SUBSTITUTE(CC219,'Formula Name Creation'!$V96,'HB11 Model'!$B96)</f>
        <v>Parameter</v>
      </c>
      <c r="CD220" t="str">
        <f ca="1">SUBSTITUTE(CD219,'Formula Name Creation'!$V96,'HB11 Model'!$B96)</f>
        <v>=32*(C9/2605)</v>
      </c>
      <c r="CE220" t="str">
        <f ca="1">SUBSTITUTE(CE219,'Formula Name Creation'!$V96,'HB11 Model'!$B96)</f>
        <v>Parameter</v>
      </c>
      <c r="CF220" t="str">
        <f ca="1">SUBSTITUTE(CF219,'Formula Name Creation'!$V96,'HB11 Model'!$B96)</f>
        <v>Parameter</v>
      </c>
      <c r="CG220" t="str">
        <f ca="1">SUBSTITUTE(CG219,'Formula Name Creation'!$V96,'HB11 Model'!$B96)</f>
        <v>=(C85*C86*C83)/10^6</v>
      </c>
      <c r="CH220" t="str">
        <f ca="1">SUBSTITUTE(CH219,'Formula Name Creation'!$V96,'HB11 Model'!$B96)</f>
        <v>=C9*10^6/C81/C82</v>
      </c>
      <c r="CI220" t="str">
        <f ca="1">SUBSTITUTE(CI219,'Formula Name Creation'!$V96,'HB11 Model'!$B96)</f>
        <v>Parameter</v>
      </c>
      <c r="CJ220" t="str">
        <f ca="1">SUBSTITUTE(CJ219,'Formula Name Creation'!$V96,'HB11 Model'!$B96)</f>
        <v>Parameter</v>
      </c>
      <c r="CK220" t="str">
        <f ca="1">SUBSTITUTE(CK219,'Formula Name Creation'!$V96,'HB11 Model'!$B96)</f>
        <v>Parameter</v>
      </c>
      <c r="CL220" t="str">
        <f ca="1">SUBSTITUTE(CL219,'Formula Name Creation'!$V96,'HB11 Model'!$B96)</f>
        <v>Parameter</v>
      </c>
      <c r="CM220" t="str">
        <f ca="1">SUBSTITUTE(CM219,'Formula Name Creation'!$V96,'HB11 Model'!$B96)</f>
        <v>=C91*C92</v>
      </c>
      <c r="CN220" t="str">
        <f ca="1">SUBSTITUTE(CN219,'Formula Name Creation'!$V96,'HB11 Model'!$B96)</f>
        <v>=C93*7.6*7*52.18</v>
      </c>
      <c r="CO220" t="str">
        <f ca="1">SUBSTITUTE(CO219,'Formula Name Creation'!$V96,'HB11 Model'!$B96)</f>
        <v>Parameter</v>
      </c>
      <c r="CP220" t="str">
        <f ca="1">SUBSTITUTE(CP219,'Formula Name Creation'!$V96,'HB11 Model'!$B96)</f>
        <v>Parameter</v>
      </c>
      <c r="CQ220" t="str">
        <f ca="1">SUBSTITUTE(CQ219,'Formula Name Creation'!$V96,'HB11 Model'!$B96)</f>
        <v>Parameter</v>
      </c>
      <c r="CR220" t="str">
        <f ca="1">SUBSTITUTE(CR219,'Formula Name Creation'!$V96,'HB11 Model'!$B96)</f>
        <v>Parameter</v>
      </c>
      <c r="CS220" t="str">
        <f ca="1">SUBSTITUTE(CS219,'Formula Name Creation'!$V96,'HB11 Model'!$B96)</f>
        <v>Parameter</v>
      </c>
      <c r="CT220" t="str">
        <f ca="1">SUBSTITUTE(CT219,'Formula Name Creation'!$V96,'HB11 Model'!$B96)</f>
        <v>Parameter</v>
      </c>
      <c r="CU220" t="str">
        <f ca="1">SUBSTITUTE(CU219,'Formula Name Creation'!$V96,'HB11 Model'!$B96)</f>
        <v>=PI()*Height of Vacuum Vessel*(Radius of Vacuum Vessel^2-(Radius of Vacuum Vessel-Wall Thickness of Vacuum Vessel)^2)*Density of Vacuum Vessel Material</v>
      </c>
      <c r="CV220" t="str">
        <f ca="1">SUBSTITUTE(CV219,'Formula Name Creation'!$V96,'HB11 Model'!$B96)</f>
        <v>Parameter</v>
      </c>
      <c r="CW220" t="str">
        <f ca="1">SUBSTITUTE(CW219,'Formula Name Creation'!$V96,'HB11 Model'!$B96)</f>
        <v>=(90.69*Mass of Vacuum Vessel + C95 + 13.04*Mass Flow Rate*112.32)/10^6</v>
      </c>
      <c r="CX220" t="str">
        <f ca="1">SUBSTITUTE(CX219,'Formula Name Creation'!$V96,'HB11 Model'!$B96)</f>
        <v>0</v>
      </c>
      <c r="CY220" t="str">
        <f ca="1">SUBSTITUTE(CY219,'Formula Name Creation'!$V96,'HB11 Model'!$B96)</f>
        <v>0</v>
      </c>
      <c r="CZ220" t="str">
        <f ca="1">SUBSTITUTE(CZ219,'Formula Name Creation'!$V96,'HB11 Model'!$B96)</f>
        <v>0</v>
      </c>
      <c r="DA220" t="str">
        <f ca="1">SUBSTITUTE(DA219,'Formula Name Creation'!$V96,'HB11 Model'!$B96)</f>
        <v>0</v>
      </c>
      <c r="DB220" t="str">
        <f ca="1">SUBSTITUTE(DB219,'Formula Name Creation'!$V96,'HB11 Model'!$B96)</f>
        <v>0</v>
      </c>
      <c r="DC220" t="str">
        <f ca="1">SUBSTITUTE(DC219,'Formula Name Creation'!$V96,'HB11 Model'!$B96)</f>
        <v>0</v>
      </c>
      <c r="DD220" t="str">
        <f ca="1">SUBSTITUTE(DD219,'Formula Name Creation'!$V96,'HB11 Model'!$B96)</f>
        <v>0</v>
      </c>
      <c r="DE220" t="str">
        <f ca="1">SUBSTITUTE(DE219,'Formula Name Creation'!$V96,'HB11 Model'!$B96)</f>
        <v>0</v>
      </c>
      <c r="DF220" t="str">
        <f ca="1">SUBSTITUTE(DF219,'Formula Name Creation'!$V96,'HB11 Model'!$B96)</f>
        <v>0</v>
      </c>
      <c r="DG220" t="str">
        <f ca="1">SUBSTITUTE(DG219,'Formula Name Creation'!$V96,'HB11 Model'!$B96)</f>
        <v>0</v>
      </c>
      <c r="DH220" t="str">
        <f ca="1">SUBSTITUTE(DH219,'Formula Name Creation'!$V96,'HB11 Model'!$B96)</f>
        <v>0</v>
      </c>
      <c r="DI220" t="str">
        <f ca="1">SUBSTITUTE(DI219,'Formula Name Creation'!$V96,'HB11 Model'!$B96)</f>
        <v>0</v>
      </c>
      <c r="DJ220" t="str">
        <f ca="1">SUBSTITUTE(DJ219,'Formula Name Creation'!$V96,'HB11 Model'!$B96)</f>
        <v>0</v>
      </c>
      <c r="DK220" t="str">
        <f ca="1">SUBSTITUTE(DK219,'Formula Name Creation'!$V96,'HB11 Model'!$B96)</f>
        <v>0</v>
      </c>
      <c r="DL220" t="str">
        <f ca="1">SUBSTITUTE(DL219,'Formula Name Creation'!$V96,'HB11 Model'!$B96)</f>
        <v>0</v>
      </c>
      <c r="DM220" t="str">
        <f ca="1">SUBSTITUTE(DM219,'Formula Name Creation'!$V96,'HB11 Model'!$B96)</f>
        <v>0</v>
      </c>
      <c r="DN220" t="str">
        <f ca="1">SUBSTITUTE(DN219,'Formula Name Creation'!$V96,'HB11 Model'!$B96)</f>
        <v>0</v>
      </c>
      <c r="DO220" t="str">
        <f ca="1">SUBSTITUTE(DO219,'Formula Name Creation'!$V96,'HB11 Model'!$B96)</f>
        <v>0</v>
      </c>
      <c r="DP220" t="str">
        <f ca="1">SUBSTITUTE(DP219,'Formula Name Creation'!$V96,'HB11 Model'!$B96)</f>
        <v>0</v>
      </c>
      <c r="DQ220" t="str">
        <f ca="1">SUBSTITUTE(DQ219,'Formula Name Creation'!$V96,'HB11 Model'!$B96)</f>
        <v>0</v>
      </c>
      <c r="DR220" t="str">
        <f ca="1">SUBSTITUTE(DR219,'Formula Name Creation'!$V96,'HB11 Model'!$B96)</f>
        <v>0</v>
      </c>
      <c r="DS220" t="str">
        <f ca="1">SUBSTITUTE(DS219,'Formula Name Creation'!$V96,'HB11 Model'!$B96)</f>
        <v>0</v>
      </c>
      <c r="DT220" t="str">
        <f ca="1">SUBSTITUTE(DT219,'Formula Name Creation'!$V96,'HB11 Model'!$B96)</f>
        <v>0</v>
      </c>
      <c r="DU220" t="str">
        <f ca="1">SUBSTITUTE(DU219,'Formula Name Creation'!$V96,'HB11 Model'!$B96)</f>
        <v>0</v>
      </c>
      <c r="DV220" t="str">
        <f ca="1">SUBSTITUTE(DV219,'Formula Name Creation'!$V96,'HB11 Model'!$B96)</f>
        <v>0</v>
      </c>
      <c r="DW220" t="str">
        <f ca="1">SUBSTITUTE(DW219,'Formula Name Creation'!$V96,'HB11 Model'!$B96)</f>
        <v>0</v>
      </c>
      <c r="DX220" t="str">
        <f ca="1">SUBSTITUTE(DX219,'Formula Name Creation'!$V96,'HB11 Model'!$B96)</f>
        <v>0</v>
      </c>
      <c r="DY220" t="str">
        <f ca="1">SUBSTITUTE(DY219,'Formula Name Creation'!$V96,'HB11 Model'!$B96)</f>
        <v>0</v>
      </c>
      <c r="DZ220" t="str">
        <f ca="1">SUBSTITUTE(DZ219,'Formula Name Creation'!$V96,'HB11 Model'!$B96)</f>
        <v>0</v>
      </c>
      <c r="EA220" t="str">
        <f ca="1">SUBSTITUTE(EA219,'Formula Name Creation'!$V96,'HB11 Model'!$B96)</f>
        <v>0</v>
      </c>
      <c r="EB220" t="str">
        <f ca="1">SUBSTITUTE(EB219,'Formula Name Creation'!$V96,'HB11 Model'!$B96)</f>
        <v>0</v>
      </c>
      <c r="EC220" t="str">
        <f ca="1">SUBSTITUTE(EC219,'Formula Name Creation'!$V96,'HB11 Model'!$B96)</f>
        <v>0</v>
      </c>
      <c r="ED220" t="str">
        <f ca="1">SUBSTITUTE(ED219,'Formula Name Creation'!$V96,'HB11 Model'!$B96)</f>
        <v>0</v>
      </c>
      <c r="EE220" t="str">
        <f ca="1">SUBSTITUTE(EE219,'Formula Name Creation'!$V96,'HB11 Model'!$B96)</f>
        <v>0</v>
      </c>
      <c r="EF220" t="str">
        <f ca="1">SUBSTITUTE(EF219,'Formula Name Creation'!$V96,'HB11 Model'!$B96)</f>
        <v>0</v>
      </c>
      <c r="EG220" t="str">
        <f ca="1">SUBSTITUTE(EG219,'Formula Name Creation'!$V96,'HB11 Model'!$B96)</f>
        <v>0</v>
      </c>
      <c r="EH220" t="str">
        <f ca="1">SUBSTITUTE(EH219,'Formula Name Creation'!$V96,'HB11 Model'!$B96)</f>
        <v>0</v>
      </c>
      <c r="EI220" t="str">
        <f ca="1">SUBSTITUTE(EI219,'Formula Name Creation'!$V96,'HB11 Model'!$B96)</f>
        <v>0</v>
      </c>
      <c r="EJ220" t="str">
        <f ca="1">SUBSTITUTE(EJ219,'Formula Name Creation'!$V96,'HB11 Model'!$B96)</f>
        <v>0</v>
      </c>
      <c r="EK220" t="str">
        <f ca="1">SUBSTITUTE(EK219,'Formula Name Creation'!$V96,'HB11 Model'!$B96)</f>
        <v>0</v>
      </c>
      <c r="EL220" t="str">
        <f ca="1">SUBSTITUTE(EL219,'Formula Name Creation'!$V96,'HB11 Model'!$B96)</f>
        <v>0</v>
      </c>
      <c r="EM220" t="str">
        <f ca="1">SUBSTITUTE(EM219,'Formula Name Creation'!$V96,'HB11 Model'!$B96)</f>
        <v>0</v>
      </c>
      <c r="EN220" t="str">
        <f ca="1">SUBSTITUTE(EN219,'Formula Name Creation'!$V96,'HB11 Model'!$B96)</f>
        <v>0</v>
      </c>
      <c r="EO220" t="str">
        <f ca="1">SUBSTITUTE(EO219,'Formula Name Creation'!$V96,'HB11 Model'!$B96)</f>
        <v>0</v>
      </c>
      <c r="EP220" t="str">
        <f ca="1">SUBSTITUTE(EP219,'Formula Name Creation'!$V96,'HB11 Model'!$B96)</f>
        <v>0</v>
      </c>
      <c r="EQ220" t="str">
        <f ca="1">SUBSTITUTE(EQ219,'Formula Name Creation'!$V96,'HB11 Model'!$B96)</f>
        <v>0</v>
      </c>
      <c r="ER220" t="str">
        <f ca="1">SUBSTITUTE(ER219,'Formula Name Creation'!$V96,'HB11 Model'!$B96)</f>
        <v>0</v>
      </c>
      <c r="ES220" t="str">
        <f ca="1">SUBSTITUTE(ES219,'Formula Name Creation'!$V96,'HB11 Model'!$B96)</f>
        <v>0</v>
      </c>
      <c r="ET220" t="str">
        <f ca="1">SUBSTITUTE(ET219,'Formula Name Creation'!$V96,'HB11 Model'!$B96)</f>
        <v>0</v>
      </c>
      <c r="EU220">
        <v>94</v>
      </c>
    </row>
    <row r="221" spans="1:151" x14ac:dyDescent="0.25">
      <c r="A221" t="str">
        <f ca="1">SUBSTITUTE(A220,'Formula Name Creation'!$V95,'HB11 Model'!$B95)</f>
        <v>Parameter</v>
      </c>
      <c r="B221" t="str">
        <f ca="1">SUBSTITUTE(B220,'Formula Name Creation'!$V95,'HB11 Model'!$B95)</f>
        <v>Parameter</v>
      </c>
      <c r="C221" t="str">
        <f ca="1">SUBSTITUTE(C220,'Formula Name Creation'!$V95,'HB11 Model'!$B95)</f>
        <v>=(1400*C22*1000)/10^6</v>
      </c>
      <c r="D221" t="str">
        <f ca="1">SUBSTITUTE(D220,'Formula Name Creation'!$V95,'HB11 Model'!$B95)</f>
        <v>Parameter</v>
      </c>
      <c r="E221" t="str">
        <f ca="1">SUBSTITUTE(E220,'Formula Name Creation'!$V95,'HB11 Model'!$B95)</f>
        <v>=C3*C4</v>
      </c>
      <c r="F221" t="str">
        <f ca="1">SUBSTITUTE(F220,'Formula Name Creation'!$V95,'HB11 Model'!$B95)</f>
        <v>=C7/(C6)</v>
      </c>
      <c r="G221" t="str">
        <f ca="1">SUBSTITUTE(G220,'Formula Name Creation'!$V95,'HB11 Model'!$B95)</f>
        <v>=IF(C36=0,C7*C10,C7*C10*C13)</v>
      </c>
      <c r="H221" t="str">
        <f ca="1">SUBSTITUTE(H220,'Formula Name Creation'!$V95,'HB11 Model'!$B95)</f>
        <v>Parameter</v>
      </c>
      <c r="I221" t="str">
        <f ca="1">SUBSTITUTE(I220,'Formula Name Creation'!$V95,'HB11 Model'!$B95)</f>
        <v>Parameter</v>
      </c>
      <c r="J221" t="str">
        <f ca="1">SUBSTITUTE(J220,'Formula Name Creation'!$V95,'HB11 Model'!$B95)</f>
        <v>Parameter</v>
      </c>
      <c r="K221" t="str">
        <f ca="1">SUBSTITUTE(K220,'Formula Name Creation'!$V95,'HB11 Model'!$B95)</f>
        <v>Parameter</v>
      </c>
      <c r="L221" t="str">
        <f ca="1">SUBSTITUTE(L220,'Formula Name Creation'!$V95,'HB11 Model'!$B95)</f>
        <v>Parameter</v>
      </c>
      <c r="M221" t="str">
        <f ca="1">SUBSTITUTE(M220,'Formula Name Creation'!$V95,'HB11 Model'!$B95)</f>
        <v>=C16/C8</v>
      </c>
      <c r="N221" t="str">
        <f ca="1">SUBSTITUTE(N220,'Formula Name Creation'!$V95,'HB11 Model'!$B95)</f>
        <v>=C9*C17</v>
      </c>
      <c r="O221" t="str">
        <f ca="1">SUBSTITUTE(O220,'Formula Name Creation'!$V95,'HB11 Model'!$B95)</f>
        <v>Parameter</v>
      </c>
      <c r="P221" t="str">
        <f ca="1">SUBSTITUTE(P220,'Formula Name Creation'!$V95,'HB11 Model'!$B95)</f>
        <v>Parameter</v>
      </c>
      <c r="Q221" t="str">
        <f ca="1">SUBSTITUTE(Q220,'Formula Name Creation'!$V95,'HB11 Model'!$B95)</f>
        <v>Parameter</v>
      </c>
      <c r="R221" t="str">
        <f ca="1">SUBSTITUTE(R220,'Formula Name Creation'!$V95,'HB11 Model'!$B95)</f>
        <v>=C8+C84+Vacuum System Power Usage</v>
      </c>
      <c r="S221" t="str">
        <f ca="1">SUBSTITUTE(S220,'Formula Name Creation'!$V95,'HB11 Model'!$B95)</f>
        <v>=C20*C19</v>
      </c>
      <c r="T221" t="str">
        <f ca="1">SUBSTITUTE(T220,'Formula Name Creation'!$V95,'HB11 Model'!$B95)</f>
        <v>=C16-C20</v>
      </c>
      <c r="U221" t="str">
        <f ca="1">SUBSTITUTE(U220,'Formula Name Creation'!$V95,'HB11 Model'!$B95)</f>
        <v>=365*24*C14</v>
      </c>
      <c r="V221" t="str">
        <f ca="1">SUBSTITUTE(V220,'Formula Name Creation'!$V95,'HB11 Model'!$B95)</f>
        <v>=C22*C23</v>
      </c>
      <c r="W221" t="str">
        <f ca="1">SUBSTITUTE(W220,'Formula Name Creation'!$V95,'HB11 Model'!$B95)</f>
        <v>=C26/(1-C27)</v>
      </c>
      <c r="X221" t="str">
        <f ca="1">SUBSTITUTE(X220,'Formula Name Creation'!$V95,'HB11 Model'!$B95)</f>
        <v>=C4*C14*365*24*3600</v>
      </c>
      <c r="Y221" t="str">
        <f ca="1">SUBSTITUTE(Y220,'Formula Name Creation'!$V95,'HB11 Model'!$B95)</f>
        <v>Parameter</v>
      </c>
      <c r="Z221" t="str">
        <f ca="1">SUBSTITUTE(Z220,'Formula Name Creation'!$V95,'HB11 Model'!$B95)</f>
        <v>=C29+C37+C40+C48</v>
      </c>
      <c r="AA221" t="str">
        <f ca="1">SUBSTITUTE(AA220,'Formula Name Creation'!$V95,'HB11 Model'!$B95)</f>
        <v>=C30*(C33*C34)/(1000)+C35</v>
      </c>
      <c r="AB221" t="str">
        <f ca="1">SUBSTITUTE(AB220,'Formula Name Creation'!$V95,'HB11 Model'!$B95)</f>
        <v>Parameter</v>
      </c>
      <c r="AC221" t="str">
        <f ca="1">SUBSTITUTE(AC220,'Formula Name Creation'!$V95,'HB11 Model'!$B95)</f>
        <v>Parameter</v>
      </c>
      <c r="AD221" t="str">
        <f ca="1">SUBSTITUTE(AD220,'Formula Name Creation'!$V95,'HB11 Model'!$B95)</f>
        <v>Parameter</v>
      </c>
      <c r="AE221" t="str">
        <f ca="1">SUBSTITUTE(AE220,'Formula Name Creation'!$V95,'HB11 Model'!$B95)</f>
        <v>Parameter</v>
      </c>
      <c r="AF221" t="str">
        <f ca="1">SUBSTITUTE(AF220,'Formula Name Creation'!$V95,'HB11 Model'!$B95)</f>
        <v>Parameter</v>
      </c>
      <c r="AG221" t="str">
        <f ca="1">SUBSTITUTE(AG220,'Formula Name Creation'!$V95,'HB11 Model'!$B95)</f>
        <v>Parameter</v>
      </c>
      <c r="AH221" t="str">
        <f ca="1">SUBSTITUTE(AH220,'Formula Name Creation'!$V95,'HB11 Model'!$B95)</f>
        <v>Parameter</v>
      </c>
      <c r="AI221" t="str">
        <f ca="1">SUBSTITUTE(AI220,'Formula Name Creation'!$V95,'HB11 Model'!$B95)</f>
        <v>=C36*(C38)</v>
      </c>
      <c r="AJ221" t="str">
        <f ca="1">SUBSTITUTE(AJ220,'Formula Name Creation'!$V95,'HB11 Model'!$B95)</f>
        <v>Parameter</v>
      </c>
      <c r="AK221" t="str">
        <f ca="1">SUBSTITUTE(AK220,'Formula Name Creation'!$V95,'HB11 Model'!$B95)</f>
        <v>Parameter</v>
      </c>
      <c r="AL221" t="str">
        <f ca="1">SUBSTITUTE(AL220,'Formula Name Creation'!$V95,'HB11 Model'!$B95)</f>
        <v>=C39*(C41+C42)</v>
      </c>
      <c r="AM221" t="str">
        <f ca="1">SUBSTITUTE(AM220,'Formula Name Creation'!$V95,'HB11 Model'!$B95)</f>
        <v>=0.04+(C31*C32)/(1000)</v>
      </c>
      <c r="AN221" t="str">
        <f ca="1">SUBSTITUTE(AN220,'Formula Name Creation'!$V95,'HB11 Model'!$B95)</f>
        <v>Parameter</v>
      </c>
      <c r="AO221" t="str">
        <f ca="1">SUBSTITUTE(AO220,'Formula Name Creation'!$V95,'HB11 Model'!$B95)</f>
        <v>Parameter</v>
      </c>
      <c r="AP221" t="str">
        <f ca="1">SUBSTITUTE(AP220,'Formula Name Creation'!$V95,'HB11 Model'!$B95)</f>
        <v>Parameter</v>
      </c>
      <c r="AQ221" t="str">
        <f ca="1">SUBSTITUTE(AQ220,'Formula Name Creation'!$V95,'HB11 Model'!$B95)</f>
        <v>Parameter</v>
      </c>
      <c r="AR221" t="e">
        <f ca="1">SUBSTITUTE(AR220,'Formula Name Creation'!$V95,'HB11 Model'!$B95)</f>
        <v>#N/A</v>
      </c>
      <c r="AS221" t="str">
        <f ca="1">SUBSTITUTE(AS220,'Formula Name Creation'!$V95,'HB11 Model'!$B95)</f>
        <v>=C45+C25*(C28)</v>
      </c>
      <c r="AT221" t="str">
        <f ca="1">SUBSTITUTE(AT220,'Formula Name Creation'!$V95,'HB11 Model'!$B95)</f>
        <v>Parameter</v>
      </c>
      <c r="AU221" t="str">
        <f ca="1">SUBSTITUTE(AU220,'Formula Name Creation'!$V95,'HB11 Model'!$B95)</f>
        <v>Parameter</v>
      </c>
      <c r="AV221" t="str">
        <f ca="1">SUBSTITUTE(AV220,'Formula Name Creation'!$V95,'HB11 Model'!$B95)</f>
        <v>Parameter</v>
      </c>
      <c r="AW221" t="str">
        <f ca="1">SUBSTITUTE(AW220,'Formula Name Creation'!$V95,'HB11 Model'!$B95)</f>
        <v>Parameter</v>
      </c>
      <c r="AX221" t="str">
        <f ca="1">SUBSTITUTE(AX220,'Formula Name Creation'!$V95,'HB11 Model'!$B95)</f>
        <v>Parameter</v>
      </c>
      <c r="AY221" t="str">
        <f ca="1">SUBSTITUTE(AY220,'Formula Name Creation'!$V95,'HB11 Model'!$B95)</f>
        <v>Parameter</v>
      </c>
      <c r="AZ221" t="str">
        <f ca="1">SUBSTITUTE(AZ220,'Formula Name Creation'!$V95,'HB11 Model'!$B95)</f>
        <v>Parameter</v>
      </c>
      <c r="BA221" t="str">
        <f ca="1">SUBSTITUTE(BA220,'Formula Name Creation'!$V95,'HB11 Model'!$B95)</f>
        <v>=(C54+C53)/10^6</v>
      </c>
      <c r="BB221" t="str">
        <f ca="1">SUBSTITUTE(BB220,'Formula Name Creation'!$V95,'HB11 Model'!$B95)</f>
        <v>=C4*((C14*24)*3600)*C51</v>
      </c>
      <c r="BC221" t="str">
        <f ca="1">SUBSTITUTE(BC220,'Formula Name Creation'!$V95,'HB11 Model'!$B95)</f>
        <v>Parameter</v>
      </c>
      <c r="BD221" t="str">
        <f ca="1">SUBSTITUTE(BD220,'Formula Name Creation'!$V95,'HB11 Model'!$B95)</f>
        <v>Parameter</v>
      </c>
      <c r="BE221" t="str">
        <f ca="1">SUBSTITUTE(BE220,'Formula Name Creation'!$V95,'HB11 Model'!$B95)</f>
        <v>Parameter</v>
      </c>
      <c r="BF221" t="str">
        <f ca="1">SUBSTITUTE(BF220,'Formula Name Creation'!$V95,'HB11 Model'!$B95)</f>
        <v>Parameter</v>
      </c>
      <c r="BG221" t="str">
        <f ca="1">SUBSTITUTE(BG220,'Formula Name Creation'!$V95,'HB11 Model'!$B95)</f>
        <v>=ROUNDDOWN(C60/C64,0)*C58+C57*C3*C4*ROUNDDOWN(C60/C66,0)+C59+C87*10^6*ROUNDDOWN(C60/C65,0)+C63*C60</v>
      </c>
      <c r="BH221" t="str">
        <f ca="1">SUBSTITUTE(BH220,'Formula Name Creation'!$V95,'HB11 Model'!$B95)</f>
        <v>Parameter</v>
      </c>
      <c r="BI221" t="str">
        <f ca="1">SUBSTITUTE(BI220,'Formula Name Creation'!$V95,'HB11 Model'!$B95)</f>
        <v>=C62*1000*C24</v>
      </c>
      <c r="BJ221" t="str">
        <f ca="1">SUBSTITUTE(BJ220,'Formula Name Creation'!$V95,'HB11 Model'!$B95)</f>
        <v>Parameter</v>
      </c>
      <c r="BK221" t="str">
        <f ca="1">SUBSTITUTE(BK220,'Formula Name Creation'!$V95,'HB11 Model'!$B95)</f>
        <v>Parameter</v>
      </c>
      <c r="BL221" t="str">
        <f ca="1">SUBSTITUTE(BL220,'Formula Name Creation'!$V95,'HB11 Model'!$B95)</f>
        <v>Parameter</v>
      </c>
      <c r="BM221" t="str">
        <f ca="1">SUBSTITUTE(BM220,'Formula Name Creation'!$V95,'HB11 Model'!$B95)</f>
        <v>Parameter</v>
      </c>
      <c r="BN221" t="str">
        <f ca="1">SUBSTITUTE(BN220,'Formula Name Creation'!$V95,'HB11 Model'!$B95)</f>
        <v>Parameter</v>
      </c>
      <c r="BO221" t="str">
        <f ca="1">SUBSTITUTE(BO220,'Formula Name Creation'!$V95,'HB11 Model'!$B95)</f>
        <v>Parameter</v>
      </c>
      <c r="BP221" t="str">
        <f ca="1">SUBSTITUTE(BP220,'Formula Name Creation'!$V95,'HB11 Model'!$B95)</f>
        <v>Parameter</v>
      </c>
      <c r="BQ221" t="str">
        <f ca="1">SUBSTITUTE(BQ220,'Formula Name Creation'!$V95,'HB11 Model'!$B95)</f>
        <v>Parameter</v>
      </c>
      <c r="BR221" t="str">
        <f ca="1">SUBSTITUTE(BR220,'Formula Name Creation'!$V95,'HB11 Model'!$B95)</f>
        <v>Parameter</v>
      </c>
      <c r="BS221" t="str">
        <f ca="1">SUBSTITUTE(BS220,'Formula Name Creation'!$V95,'HB11 Model'!$B95)</f>
        <v>Parameter</v>
      </c>
      <c r="BT221" t="str">
        <f ca="1">SUBSTITUTE(BT220,'Formula Name Creation'!$V95,'HB11 Model'!$B95)</f>
        <v>Parameter</v>
      </c>
      <c r="BU221" t="str">
        <f ca="1">SUBSTITUTE(BU220,'Formula Name Creation'!$V95,'HB11 Model'!$B95)</f>
        <v>=(C67+C68+C69+C70+C71+C72+C74+C73)</v>
      </c>
      <c r="BV221" t="str">
        <f ca="1">SUBSTITUTE(BV220,'Formula Name Creation'!$V95,'HB11 Model'!$B95)</f>
        <v>Parameter</v>
      </c>
      <c r="BW221" t="str">
        <f ca="1">SUBSTITUTE(BW220,'Formula Name Creation'!$V95,'HB11 Model'!$B95)</f>
        <v>Parameter</v>
      </c>
      <c r="BX221" t="str">
        <f ca="1">SUBSTITUTE(BX220,'Formula Name Creation'!$V95,'HB11 Model'!$B95)</f>
        <v>=C77+C75</v>
      </c>
      <c r="BY221" t="str">
        <f ca="1">SUBSTITUTE(BY220,'Formula Name Creation'!$V95,'HB11 Model'!$B95)</f>
        <v>Parameter</v>
      </c>
      <c r="BZ221" t="str">
        <f ca="1">SUBSTITUTE(BZ220,'Formula Name Creation'!$V95,'HB11 Model'!$B95)</f>
        <v>=C79*C75</v>
      </c>
      <c r="CA221" t="str">
        <f ca="1">SUBSTITUTE(CA220,'Formula Name Creation'!$V95,'HB11 Model'!$B95)</f>
        <v>Parameter</v>
      </c>
      <c r="CB221" t="str">
        <f ca="1">SUBSTITUTE(CB220,'Formula Name Creation'!$V95,'HB11 Model'!$B95)</f>
        <v>Parameter</v>
      </c>
      <c r="CC221" t="str">
        <f ca="1">SUBSTITUTE(CC220,'Formula Name Creation'!$V95,'HB11 Model'!$B95)</f>
        <v>Parameter</v>
      </c>
      <c r="CD221" t="str">
        <f ca="1">SUBSTITUTE(CD220,'Formula Name Creation'!$V95,'HB11 Model'!$B95)</f>
        <v>=32*(C9/2605)</v>
      </c>
      <c r="CE221" t="str">
        <f ca="1">SUBSTITUTE(CE220,'Formula Name Creation'!$V95,'HB11 Model'!$B95)</f>
        <v>Parameter</v>
      </c>
      <c r="CF221" t="str">
        <f ca="1">SUBSTITUTE(CF220,'Formula Name Creation'!$V95,'HB11 Model'!$B95)</f>
        <v>Parameter</v>
      </c>
      <c r="CG221" t="str">
        <f ca="1">SUBSTITUTE(CG220,'Formula Name Creation'!$V95,'HB11 Model'!$B95)</f>
        <v>=(C85*C86*C83)/10^6</v>
      </c>
      <c r="CH221" t="str">
        <f ca="1">SUBSTITUTE(CH220,'Formula Name Creation'!$V95,'HB11 Model'!$B95)</f>
        <v>=C9*10^6/C81/C82</v>
      </c>
      <c r="CI221" t="str">
        <f ca="1">SUBSTITUTE(CI220,'Formula Name Creation'!$V95,'HB11 Model'!$B95)</f>
        <v>Parameter</v>
      </c>
      <c r="CJ221" t="str">
        <f ca="1">SUBSTITUTE(CJ220,'Formula Name Creation'!$V95,'HB11 Model'!$B95)</f>
        <v>Parameter</v>
      </c>
      <c r="CK221" t="str">
        <f ca="1">SUBSTITUTE(CK220,'Formula Name Creation'!$V95,'HB11 Model'!$B95)</f>
        <v>Parameter</v>
      </c>
      <c r="CL221" t="str">
        <f ca="1">SUBSTITUTE(CL220,'Formula Name Creation'!$V95,'HB11 Model'!$B95)</f>
        <v>Parameter</v>
      </c>
      <c r="CM221" t="str">
        <f ca="1">SUBSTITUTE(CM220,'Formula Name Creation'!$V95,'HB11 Model'!$B95)</f>
        <v>=C91*C92</v>
      </c>
      <c r="CN221" t="str">
        <f ca="1">SUBSTITUTE(CN220,'Formula Name Creation'!$V95,'HB11 Model'!$B95)</f>
        <v>=C93*7.6*7*52.18</v>
      </c>
      <c r="CO221" t="str">
        <f ca="1">SUBSTITUTE(CO220,'Formula Name Creation'!$V95,'HB11 Model'!$B95)</f>
        <v>Parameter</v>
      </c>
      <c r="CP221" t="str">
        <f ca="1">SUBSTITUTE(CP220,'Formula Name Creation'!$V95,'HB11 Model'!$B95)</f>
        <v>Parameter</v>
      </c>
      <c r="CQ221" t="str">
        <f ca="1">SUBSTITUTE(CQ220,'Formula Name Creation'!$V95,'HB11 Model'!$B95)</f>
        <v>Parameter</v>
      </c>
      <c r="CR221" t="str">
        <f ca="1">SUBSTITUTE(CR220,'Formula Name Creation'!$V95,'HB11 Model'!$B95)</f>
        <v>Parameter</v>
      </c>
      <c r="CS221" t="str">
        <f ca="1">SUBSTITUTE(CS220,'Formula Name Creation'!$V95,'HB11 Model'!$B95)</f>
        <v>Parameter</v>
      </c>
      <c r="CT221" t="str">
        <f ca="1">SUBSTITUTE(CT220,'Formula Name Creation'!$V95,'HB11 Model'!$B95)</f>
        <v>Parameter</v>
      </c>
      <c r="CU221" t="str">
        <f ca="1">SUBSTITUTE(CU220,'Formula Name Creation'!$V95,'HB11 Model'!$B95)</f>
        <v>=PI()*Height of Vacuum Vessel*(Radius of Vacuum Vessel^2-(Radius of Vacuum Vessel-Wall Thickness of Vacuum Vessel)^2)*Density of Vacuum Vessel Material</v>
      </c>
      <c r="CV221" t="str">
        <f ca="1">SUBSTITUTE(CV220,'Formula Name Creation'!$V95,'HB11 Model'!$B95)</f>
        <v>Parameter</v>
      </c>
      <c r="CW221" t="str">
        <f ca="1">SUBSTITUTE(CW220,'Formula Name Creation'!$V95,'HB11 Model'!$B95)</f>
        <v>=(90.69*Mass of Vacuum Vessel + Shielding Material Costs for Vacuum Vessel + 13.04*Mass Flow Rate*112.32)/10^6</v>
      </c>
      <c r="CX221" t="str">
        <f ca="1">SUBSTITUTE(CX220,'Formula Name Creation'!$V95,'HB11 Model'!$B95)</f>
        <v>0</v>
      </c>
      <c r="CY221" t="str">
        <f ca="1">SUBSTITUTE(CY220,'Formula Name Creation'!$V95,'HB11 Model'!$B95)</f>
        <v>0</v>
      </c>
      <c r="CZ221" t="str">
        <f ca="1">SUBSTITUTE(CZ220,'Formula Name Creation'!$V95,'HB11 Model'!$B95)</f>
        <v>0</v>
      </c>
      <c r="DA221" t="str">
        <f ca="1">SUBSTITUTE(DA220,'Formula Name Creation'!$V95,'HB11 Model'!$B95)</f>
        <v>0</v>
      </c>
      <c r="DB221" t="str">
        <f ca="1">SUBSTITUTE(DB220,'Formula Name Creation'!$V95,'HB11 Model'!$B95)</f>
        <v>0</v>
      </c>
      <c r="DC221" t="str">
        <f ca="1">SUBSTITUTE(DC220,'Formula Name Creation'!$V95,'HB11 Model'!$B95)</f>
        <v>0</v>
      </c>
      <c r="DD221" t="str">
        <f ca="1">SUBSTITUTE(DD220,'Formula Name Creation'!$V95,'HB11 Model'!$B95)</f>
        <v>0</v>
      </c>
      <c r="DE221" t="str">
        <f ca="1">SUBSTITUTE(DE220,'Formula Name Creation'!$V95,'HB11 Model'!$B95)</f>
        <v>0</v>
      </c>
      <c r="DF221" t="str">
        <f ca="1">SUBSTITUTE(DF220,'Formula Name Creation'!$V95,'HB11 Model'!$B95)</f>
        <v>0</v>
      </c>
      <c r="DG221" t="str">
        <f ca="1">SUBSTITUTE(DG220,'Formula Name Creation'!$V95,'HB11 Model'!$B95)</f>
        <v>0</v>
      </c>
      <c r="DH221" t="str">
        <f ca="1">SUBSTITUTE(DH220,'Formula Name Creation'!$V95,'HB11 Model'!$B95)</f>
        <v>0</v>
      </c>
      <c r="DI221" t="str">
        <f ca="1">SUBSTITUTE(DI220,'Formula Name Creation'!$V95,'HB11 Model'!$B95)</f>
        <v>0</v>
      </c>
      <c r="DJ221" t="str">
        <f ca="1">SUBSTITUTE(DJ220,'Formula Name Creation'!$V95,'HB11 Model'!$B95)</f>
        <v>0</v>
      </c>
      <c r="DK221" t="str">
        <f ca="1">SUBSTITUTE(DK220,'Formula Name Creation'!$V95,'HB11 Model'!$B95)</f>
        <v>0</v>
      </c>
      <c r="DL221" t="str">
        <f ca="1">SUBSTITUTE(DL220,'Formula Name Creation'!$V95,'HB11 Model'!$B95)</f>
        <v>0</v>
      </c>
      <c r="DM221" t="str">
        <f ca="1">SUBSTITUTE(DM220,'Formula Name Creation'!$V95,'HB11 Model'!$B95)</f>
        <v>0</v>
      </c>
      <c r="DN221" t="str">
        <f ca="1">SUBSTITUTE(DN220,'Formula Name Creation'!$V95,'HB11 Model'!$B95)</f>
        <v>0</v>
      </c>
      <c r="DO221" t="str">
        <f ca="1">SUBSTITUTE(DO220,'Formula Name Creation'!$V95,'HB11 Model'!$B95)</f>
        <v>0</v>
      </c>
      <c r="DP221" t="str">
        <f ca="1">SUBSTITUTE(DP220,'Formula Name Creation'!$V95,'HB11 Model'!$B95)</f>
        <v>0</v>
      </c>
      <c r="DQ221" t="str">
        <f ca="1">SUBSTITUTE(DQ220,'Formula Name Creation'!$V95,'HB11 Model'!$B95)</f>
        <v>0</v>
      </c>
      <c r="DR221" t="str">
        <f ca="1">SUBSTITUTE(DR220,'Formula Name Creation'!$V95,'HB11 Model'!$B95)</f>
        <v>0</v>
      </c>
      <c r="DS221" t="str">
        <f ca="1">SUBSTITUTE(DS220,'Formula Name Creation'!$V95,'HB11 Model'!$B95)</f>
        <v>0</v>
      </c>
      <c r="DT221" t="str">
        <f ca="1">SUBSTITUTE(DT220,'Formula Name Creation'!$V95,'HB11 Model'!$B95)</f>
        <v>0</v>
      </c>
      <c r="DU221" t="str">
        <f ca="1">SUBSTITUTE(DU220,'Formula Name Creation'!$V95,'HB11 Model'!$B95)</f>
        <v>0</v>
      </c>
      <c r="DV221" t="str">
        <f ca="1">SUBSTITUTE(DV220,'Formula Name Creation'!$V95,'HB11 Model'!$B95)</f>
        <v>0</v>
      </c>
      <c r="DW221" t="str">
        <f ca="1">SUBSTITUTE(DW220,'Formula Name Creation'!$V95,'HB11 Model'!$B95)</f>
        <v>0</v>
      </c>
      <c r="DX221" t="str">
        <f ca="1">SUBSTITUTE(DX220,'Formula Name Creation'!$V95,'HB11 Model'!$B95)</f>
        <v>0</v>
      </c>
      <c r="DY221" t="str">
        <f ca="1">SUBSTITUTE(DY220,'Formula Name Creation'!$V95,'HB11 Model'!$B95)</f>
        <v>0</v>
      </c>
      <c r="DZ221" t="str">
        <f ca="1">SUBSTITUTE(DZ220,'Formula Name Creation'!$V95,'HB11 Model'!$B95)</f>
        <v>0</v>
      </c>
      <c r="EA221" t="str">
        <f ca="1">SUBSTITUTE(EA220,'Formula Name Creation'!$V95,'HB11 Model'!$B95)</f>
        <v>0</v>
      </c>
      <c r="EB221" t="str">
        <f ca="1">SUBSTITUTE(EB220,'Formula Name Creation'!$V95,'HB11 Model'!$B95)</f>
        <v>0</v>
      </c>
      <c r="EC221" t="str">
        <f ca="1">SUBSTITUTE(EC220,'Formula Name Creation'!$V95,'HB11 Model'!$B95)</f>
        <v>0</v>
      </c>
      <c r="ED221" t="str">
        <f ca="1">SUBSTITUTE(ED220,'Formula Name Creation'!$V95,'HB11 Model'!$B95)</f>
        <v>0</v>
      </c>
      <c r="EE221" t="str">
        <f ca="1">SUBSTITUTE(EE220,'Formula Name Creation'!$V95,'HB11 Model'!$B95)</f>
        <v>0</v>
      </c>
      <c r="EF221" t="str">
        <f ca="1">SUBSTITUTE(EF220,'Formula Name Creation'!$V95,'HB11 Model'!$B95)</f>
        <v>0</v>
      </c>
      <c r="EG221" t="str">
        <f ca="1">SUBSTITUTE(EG220,'Formula Name Creation'!$V95,'HB11 Model'!$B95)</f>
        <v>0</v>
      </c>
      <c r="EH221" t="str">
        <f ca="1">SUBSTITUTE(EH220,'Formula Name Creation'!$V95,'HB11 Model'!$B95)</f>
        <v>0</v>
      </c>
      <c r="EI221" t="str">
        <f ca="1">SUBSTITUTE(EI220,'Formula Name Creation'!$V95,'HB11 Model'!$B95)</f>
        <v>0</v>
      </c>
      <c r="EJ221" t="str">
        <f ca="1">SUBSTITUTE(EJ220,'Formula Name Creation'!$V95,'HB11 Model'!$B95)</f>
        <v>0</v>
      </c>
      <c r="EK221" t="str">
        <f ca="1">SUBSTITUTE(EK220,'Formula Name Creation'!$V95,'HB11 Model'!$B95)</f>
        <v>0</v>
      </c>
      <c r="EL221" t="str">
        <f ca="1">SUBSTITUTE(EL220,'Formula Name Creation'!$V95,'HB11 Model'!$B95)</f>
        <v>0</v>
      </c>
      <c r="EM221" t="str">
        <f ca="1">SUBSTITUTE(EM220,'Formula Name Creation'!$V95,'HB11 Model'!$B95)</f>
        <v>0</v>
      </c>
      <c r="EN221" t="str">
        <f ca="1">SUBSTITUTE(EN220,'Formula Name Creation'!$V95,'HB11 Model'!$B95)</f>
        <v>0</v>
      </c>
      <c r="EO221" t="str">
        <f ca="1">SUBSTITUTE(EO220,'Formula Name Creation'!$V95,'HB11 Model'!$B95)</f>
        <v>0</v>
      </c>
      <c r="EP221" t="str">
        <f ca="1">SUBSTITUTE(EP220,'Formula Name Creation'!$V95,'HB11 Model'!$B95)</f>
        <v>0</v>
      </c>
      <c r="EQ221" t="str">
        <f ca="1">SUBSTITUTE(EQ220,'Formula Name Creation'!$V95,'HB11 Model'!$B95)</f>
        <v>0</v>
      </c>
      <c r="ER221" t="str">
        <f ca="1">SUBSTITUTE(ER220,'Formula Name Creation'!$V95,'HB11 Model'!$B95)</f>
        <v>0</v>
      </c>
      <c r="ES221" t="str">
        <f ca="1">SUBSTITUTE(ES220,'Formula Name Creation'!$V95,'HB11 Model'!$B95)</f>
        <v>0</v>
      </c>
      <c r="ET221" t="str">
        <f ca="1">SUBSTITUTE(ET220,'Formula Name Creation'!$V95,'HB11 Model'!$B95)</f>
        <v>0</v>
      </c>
      <c r="EU221">
        <v>93</v>
      </c>
    </row>
    <row r="222" spans="1:151" x14ac:dyDescent="0.25">
      <c r="A222" t="str">
        <f ca="1">SUBSTITUTE(A221,'Formula Name Creation'!$V94,'HB11 Model'!$B94)</f>
        <v>Parameter</v>
      </c>
      <c r="B222" t="str">
        <f ca="1">SUBSTITUTE(B221,'Formula Name Creation'!$V94,'HB11 Model'!$B94)</f>
        <v>Parameter</v>
      </c>
      <c r="C222" t="str">
        <f ca="1">SUBSTITUTE(C221,'Formula Name Creation'!$V94,'HB11 Model'!$B94)</f>
        <v>=(1400*C22*1000)/10^6</v>
      </c>
      <c r="D222" t="str">
        <f ca="1">SUBSTITUTE(D221,'Formula Name Creation'!$V94,'HB11 Model'!$B94)</f>
        <v>Parameter</v>
      </c>
      <c r="E222" t="str">
        <f ca="1">SUBSTITUTE(E221,'Formula Name Creation'!$V94,'HB11 Model'!$B94)</f>
        <v>=C3*C4</v>
      </c>
      <c r="F222" t="str">
        <f ca="1">SUBSTITUTE(F221,'Formula Name Creation'!$V94,'HB11 Model'!$B94)</f>
        <v>=C7/(C6)</v>
      </c>
      <c r="G222" t="str">
        <f ca="1">SUBSTITUTE(G221,'Formula Name Creation'!$V94,'HB11 Model'!$B94)</f>
        <v>=IF(C36=0,C7*C10,C7*C10*C13)</v>
      </c>
      <c r="H222" t="str">
        <f ca="1">SUBSTITUTE(H221,'Formula Name Creation'!$V94,'HB11 Model'!$B94)</f>
        <v>Parameter</v>
      </c>
      <c r="I222" t="str">
        <f ca="1">SUBSTITUTE(I221,'Formula Name Creation'!$V94,'HB11 Model'!$B94)</f>
        <v>Parameter</v>
      </c>
      <c r="J222" t="str">
        <f ca="1">SUBSTITUTE(J221,'Formula Name Creation'!$V94,'HB11 Model'!$B94)</f>
        <v>Parameter</v>
      </c>
      <c r="K222" t="str">
        <f ca="1">SUBSTITUTE(K221,'Formula Name Creation'!$V94,'HB11 Model'!$B94)</f>
        <v>Parameter</v>
      </c>
      <c r="L222" t="str">
        <f ca="1">SUBSTITUTE(L221,'Formula Name Creation'!$V94,'HB11 Model'!$B94)</f>
        <v>Parameter</v>
      </c>
      <c r="M222" t="str">
        <f ca="1">SUBSTITUTE(M221,'Formula Name Creation'!$V94,'HB11 Model'!$B94)</f>
        <v>=C16/C8</v>
      </c>
      <c r="N222" t="str">
        <f ca="1">SUBSTITUTE(N221,'Formula Name Creation'!$V94,'HB11 Model'!$B94)</f>
        <v>=C9*C17</v>
      </c>
      <c r="O222" t="str">
        <f ca="1">SUBSTITUTE(O221,'Formula Name Creation'!$V94,'HB11 Model'!$B94)</f>
        <v>Parameter</v>
      </c>
      <c r="P222" t="str">
        <f ca="1">SUBSTITUTE(P221,'Formula Name Creation'!$V94,'HB11 Model'!$B94)</f>
        <v>Parameter</v>
      </c>
      <c r="Q222" t="str">
        <f ca="1">SUBSTITUTE(Q221,'Formula Name Creation'!$V94,'HB11 Model'!$B94)</f>
        <v>Parameter</v>
      </c>
      <c r="R222" t="str">
        <f ca="1">SUBSTITUTE(R221,'Formula Name Creation'!$V94,'HB11 Model'!$B94)</f>
        <v>=C8+C84+Vacuum System Power Usage</v>
      </c>
      <c r="S222" t="str">
        <f ca="1">SUBSTITUTE(S221,'Formula Name Creation'!$V94,'HB11 Model'!$B94)</f>
        <v>=C20*C19</v>
      </c>
      <c r="T222" t="str">
        <f ca="1">SUBSTITUTE(T221,'Formula Name Creation'!$V94,'HB11 Model'!$B94)</f>
        <v>=C16-C20</v>
      </c>
      <c r="U222" t="str">
        <f ca="1">SUBSTITUTE(U221,'Formula Name Creation'!$V94,'HB11 Model'!$B94)</f>
        <v>=365*24*C14</v>
      </c>
      <c r="V222" t="str">
        <f ca="1">SUBSTITUTE(V221,'Formula Name Creation'!$V94,'HB11 Model'!$B94)</f>
        <v>=C22*C23</v>
      </c>
      <c r="W222" t="str">
        <f ca="1">SUBSTITUTE(W221,'Formula Name Creation'!$V94,'HB11 Model'!$B94)</f>
        <v>=C26/(1-C27)</v>
      </c>
      <c r="X222" t="str">
        <f ca="1">SUBSTITUTE(X221,'Formula Name Creation'!$V94,'HB11 Model'!$B94)</f>
        <v>=C4*C14*365*24*3600</v>
      </c>
      <c r="Y222" t="str">
        <f ca="1">SUBSTITUTE(Y221,'Formula Name Creation'!$V94,'HB11 Model'!$B94)</f>
        <v>Parameter</v>
      </c>
      <c r="Z222" t="str">
        <f ca="1">SUBSTITUTE(Z221,'Formula Name Creation'!$V94,'HB11 Model'!$B94)</f>
        <v>=C29+C37+C40+C48</v>
      </c>
      <c r="AA222" t="str">
        <f ca="1">SUBSTITUTE(AA221,'Formula Name Creation'!$V94,'HB11 Model'!$B94)</f>
        <v>=C30*(C33*C34)/(1000)+C35</v>
      </c>
      <c r="AB222" t="str">
        <f ca="1">SUBSTITUTE(AB221,'Formula Name Creation'!$V94,'HB11 Model'!$B94)</f>
        <v>Parameter</v>
      </c>
      <c r="AC222" t="str">
        <f ca="1">SUBSTITUTE(AC221,'Formula Name Creation'!$V94,'HB11 Model'!$B94)</f>
        <v>Parameter</v>
      </c>
      <c r="AD222" t="str">
        <f ca="1">SUBSTITUTE(AD221,'Formula Name Creation'!$V94,'HB11 Model'!$B94)</f>
        <v>Parameter</v>
      </c>
      <c r="AE222" t="str">
        <f ca="1">SUBSTITUTE(AE221,'Formula Name Creation'!$V94,'HB11 Model'!$B94)</f>
        <v>Parameter</v>
      </c>
      <c r="AF222" t="str">
        <f ca="1">SUBSTITUTE(AF221,'Formula Name Creation'!$V94,'HB11 Model'!$B94)</f>
        <v>Parameter</v>
      </c>
      <c r="AG222" t="str">
        <f ca="1">SUBSTITUTE(AG221,'Formula Name Creation'!$V94,'HB11 Model'!$B94)</f>
        <v>Parameter</v>
      </c>
      <c r="AH222" t="str">
        <f ca="1">SUBSTITUTE(AH221,'Formula Name Creation'!$V94,'HB11 Model'!$B94)</f>
        <v>Parameter</v>
      </c>
      <c r="AI222" t="str">
        <f ca="1">SUBSTITUTE(AI221,'Formula Name Creation'!$V94,'HB11 Model'!$B94)</f>
        <v>=C36*(C38)</v>
      </c>
      <c r="AJ222" t="str">
        <f ca="1">SUBSTITUTE(AJ221,'Formula Name Creation'!$V94,'HB11 Model'!$B94)</f>
        <v>Parameter</v>
      </c>
      <c r="AK222" t="str">
        <f ca="1">SUBSTITUTE(AK221,'Formula Name Creation'!$V94,'HB11 Model'!$B94)</f>
        <v>Parameter</v>
      </c>
      <c r="AL222" t="str">
        <f ca="1">SUBSTITUTE(AL221,'Formula Name Creation'!$V94,'HB11 Model'!$B94)</f>
        <v>=C39*(C41+C42)</v>
      </c>
      <c r="AM222" t="str">
        <f ca="1">SUBSTITUTE(AM221,'Formula Name Creation'!$V94,'HB11 Model'!$B94)</f>
        <v>=0.04+(C31*C32)/(1000)</v>
      </c>
      <c r="AN222" t="str">
        <f ca="1">SUBSTITUTE(AN221,'Formula Name Creation'!$V94,'HB11 Model'!$B94)</f>
        <v>Parameter</v>
      </c>
      <c r="AO222" t="str">
        <f ca="1">SUBSTITUTE(AO221,'Formula Name Creation'!$V94,'HB11 Model'!$B94)</f>
        <v>Parameter</v>
      </c>
      <c r="AP222" t="str">
        <f ca="1">SUBSTITUTE(AP221,'Formula Name Creation'!$V94,'HB11 Model'!$B94)</f>
        <v>Parameter</v>
      </c>
      <c r="AQ222" t="str">
        <f ca="1">SUBSTITUTE(AQ221,'Formula Name Creation'!$V94,'HB11 Model'!$B94)</f>
        <v>Parameter</v>
      </c>
      <c r="AR222" t="e">
        <f ca="1">SUBSTITUTE(AR221,'Formula Name Creation'!$V94,'HB11 Model'!$B94)</f>
        <v>#N/A</v>
      </c>
      <c r="AS222" t="str">
        <f ca="1">SUBSTITUTE(AS221,'Formula Name Creation'!$V94,'HB11 Model'!$B94)</f>
        <v>=C45+C25*(C28)</v>
      </c>
      <c r="AT222" t="str">
        <f ca="1">SUBSTITUTE(AT221,'Formula Name Creation'!$V94,'HB11 Model'!$B94)</f>
        <v>Parameter</v>
      </c>
      <c r="AU222" t="str">
        <f ca="1">SUBSTITUTE(AU221,'Formula Name Creation'!$V94,'HB11 Model'!$B94)</f>
        <v>Parameter</v>
      </c>
      <c r="AV222" t="str">
        <f ca="1">SUBSTITUTE(AV221,'Formula Name Creation'!$V94,'HB11 Model'!$B94)</f>
        <v>Parameter</v>
      </c>
      <c r="AW222" t="str">
        <f ca="1">SUBSTITUTE(AW221,'Formula Name Creation'!$V94,'HB11 Model'!$B94)</f>
        <v>Parameter</v>
      </c>
      <c r="AX222" t="str">
        <f ca="1">SUBSTITUTE(AX221,'Formula Name Creation'!$V94,'HB11 Model'!$B94)</f>
        <v>Parameter</v>
      </c>
      <c r="AY222" t="str">
        <f ca="1">SUBSTITUTE(AY221,'Formula Name Creation'!$V94,'HB11 Model'!$B94)</f>
        <v>Parameter</v>
      </c>
      <c r="AZ222" t="str">
        <f ca="1">SUBSTITUTE(AZ221,'Formula Name Creation'!$V94,'HB11 Model'!$B94)</f>
        <v>Parameter</v>
      </c>
      <c r="BA222" t="str">
        <f ca="1">SUBSTITUTE(BA221,'Formula Name Creation'!$V94,'HB11 Model'!$B94)</f>
        <v>=(C54+C53)/10^6</v>
      </c>
      <c r="BB222" t="str">
        <f ca="1">SUBSTITUTE(BB221,'Formula Name Creation'!$V94,'HB11 Model'!$B94)</f>
        <v>=C4*((C14*24)*3600)*C51</v>
      </c>
      <c r="BC222" t="str">
        <f ca="1">SUBSTITUTE(BC221,'Formula Name Creation'!$V94,'HB11 Model'!$B94)</f>
        <v>Parameter</v>
      </c>
      <c r="BD222" t="str">
        <f ca="1">SUBSTITUTE(BD221,'Formula Name Creation'!$V94,'HB11 Model'!$B94)</f>
        <v>Parameter</v>
      </c>
      <c r="BE222" t="str">
        <f ca="1">SUBSTITUTE(BE221,'Formula Name Creation'!$V94,'HB11 Model'!$B94)</f>
        <v>Parameter</v>
      </c>
      <c r="BF222" t="str">
        <f ca="1">SUBSTITUTE(BF221,'Formula Name Creation'!$V94,'HB11 Model'!$B94)</f>
        <v>Parameter</v>
      </c>
      <c r="BG222" t="str">
        <f ca="1">SUBSTITUTE(BG221,'Formula Name Creation'!$V94,'HB11 Model'!$B94)</f>
        <v>=ROUNDDOWN(C60/C64,0)*C58+C57*C3*C4*ROUNDDOWN(C60/C66,0)+C59+C87*10^6*ROUNDDOWN(C60/C65,0)+C63*C60</v>
      </c>
      <c r="BH222" t="str">
        <f ca="1">SUBSTITUTE(BH221,'Formula Name Creation'!$V94,'HB11 Model'!$B94)</f>
        <v>Parameter</v>
      </c>
      <c r="BI222" t="str">
        <f ca="1">SUBSTITUTE(BI221,'Formula Name Creation'!$V94,'HB11 Model'!$B94)</f>
        <v>=C62*1000*C24</v>
      </c>
      <c r="BJ222" t="str">
        <f ca="1">SUBSTITUTE(BJ221,'Formula Name Creation'!$V94,'HB11 Model'!$B94)</f>
        <v>Parameter</v>
      </c>
      <c r="BK222" t="str">
        <f ca="1">SUBSTITUTE(BK221,'Formula Name Creation'!$V94,'HB11 Model'!$B94)</f>
        <v>Parameter</v>
      </c>
      <c r="BL222" t="str">
        <f ca="1">SUBSTITUTE(BL221,'Formula Name Creation'!$V94,'HB11 Model'!$B94)</f>
        <v>Parameter</v>
      </c>
      <c r="BM222" t="str">
        <f ca="1">SUBSTITUTE(BM221,'Formula Name Creation'!$V94,'HB11 Model'!$B94)</f>
        <v>Parameter</v>
      </c>
      <c r="BN222" t="str">
        <f ca="1">SUBSTITUTE(BN221,'Formula Name Creation'!$V94,'HB11 Model'!$B94)</f>
        <v>Parameter</v>
      </c>
      <c r="BO222" t="str">
        <f ca="1">SUBSTITUTE(BO221,'Formula Name Creation'!$V94,'HB11 Model'!$B94)</f>
        <v>Parameter</v>
      </c>
      <c r="BP222" t="str">
        <f ca="1">SUBSTITUTE(BP221,'Formula Name Creation'!$V94,'HB11 Model'!$B94)</f>
        <v>Parameter</v>
      </c>
      <c r="BQ222" t="str">
        <f ca="1">SUBSTITUTE(BQ221,'Formula Name Creation'!$V94,'HB11 Model'!$B94)</f>
        <v>Parameter</v>
      </c>
      <c r="BR222" t="str">
        <f ca="1">SUBSTITUTE(BR221,'Formula Name Creation'!$V94,'HB11 Model'!$B94)</f>
        <v>Parameter</v>
      </c>
      <c r="BS222" t="str">
        <f ca="1">SUBSTITUTE(BS221,'Formula Name Creation'!$V94,'HB11 Model'!$B94)</f>
        <v>Parameter</v>
      </c>
      <c r="BT222" t="str">
        <f ca="1">SUBSTITUTE(BT221,'Formula Name Creation'!$V94,'HB11 Model'!$B94)</f>
        <v>Parameter</v>
      </c>
      <c r="BU222" t="str">
        <f ca="1">SUBSTITUTE(BU221,'Formula Name Creation'!$V94,'HB11 Model'!$B94)</f>
        <v>=(C67+C68+C69+C70+C71+C72+C74+C73)</v>
      </c>
      <c r="BV222" t="str">
        <f ca="1">SUBSTITUTE(BV221,'Formula Name Creation'!$V94,'HB11 Model'!$B94)</f>
        <v>Parameter</v>
      </c>
      <c r="BW222" t="str">
        <f ca="1">SUBSTITUTE(BW221,'Formula Name Creation'!$V94,'HB11 Model'!$B94)</f>
        <v>Parameter</v>
      </c>
      <c r="BX222" t="str">
        <f ca="1">SUBSTITUTE(BX221,'Formula Name Creation'!$V94,'HB11 Model'!$B94)</f>
        <v>=C77+C75</v>
      </c>
      <c r="BY222" t="str">
        <f ca="1">SUBSTITUTE(BY221,'Formula Name Creation'!$V94,'HB11 Model'!$B94)</f>
        <v>Parameter</v>
      </c>
      <c r="BZ222" t="str">
        <f ca="1">SUBSTITUTE(BZ221,'Formula Name Creation'!$V94,'HB11 Model'!$B94)</f>
        <v>=C79*C75</v>
      </c>
      <c r="CA222" t="str">
        <f ca="1">SUBSTITUTE(CA221,'Formula Name Creation'!$V94,'HB11 Model'!$B94)</f>
        <v>Parameter</v>
      </c>
      <c r="CB222" t="str">
        <f ca="1">SUBSTITUTE(CB221,'Formula Name Creation'!$V94,'HB11 Model'!$B94)</f>
        <v>Parameter</v>
      </c>
      <c r="CC222" t="str">
        <f ca="1">SUBSTITUTE(CC221,'Formula Name Creation'!$V94,'HB11 Model'!$B94)</f>
        <v>Parameter</v>
      </c>
      <c r="CD222" t="str">
        <f ca="1">SUBSTITUTE(CD221,'Formula Name Creation'!$V94,'HB11 Model'!$B94)</f>
        <v>=32*(C9/2605)</v>
      </c>
      <c r="CE222" t="str">
        <f ca="1">SUBSTITUTE(CE221,'Formula Name Creation'!$V94,'HB11 Model'!$B94)</f>
        <v>Parameter</v>
      </c>
      <c r="CF222" t="str">
        <f ca="1">SUBSTITUTE(CF221,'Formula Name Creation'!$V94,'HB11 Model'!$B94)</f>
        <v>Parameter</v>
      </c>
      <c r="CG222" t="str">
        <f ca="1">SUBSTITUTE(CG221,'Formula Name Creation'!$V94,'HB11 Model'!$B94)</f>
        <v>=(C85*C86*C83)/10^6</v>
      </c>
      <c r="CH222" t="str">
        <f ca="1">SUBSTITUTE(CH221,'Formula Name Creation'!$V94,'HB11 Model'!$B94)</f>
        <v>=C9*10^6/C81/C82</v>
      </c>
      <c r="CI222" t="str">
        <f ca="1">SUBSTITUTE(CI221,'Formula Name Creation'!$V94,'HB11 Model'!$B94)</f>
        <v>Parameter</v>
      </c>
      <c r="CJ222" t="str">
        <f ca="1">SUBSTITUTE(CJ221,'Formula Name Creation'!$V94,'HB11 Model'!$B94)</f>
        <v>Parameter</v>
      </c>
      <c r="CK222" t="str">
        <f ca="1">SUBSTITUTE(CK221,'Formula Name Creation'!$V94,'HB11 Model'!$B94)</f>
        <v>Parameter</v>
      </c>
      <c r="CL222" t="str">
        <f ca="1">SUBSTITUTE(CL221,'Formula Name Creation'!$V94,'HB11 Model'!$B94)</f>
        <v>Parameter</v>
      </c>
      <c r="CM222" t="str">
        <f ca="1">SUBSTITUTE(CM221,'Formula Name Creation'!$V94,'HB11 Model'!$B94)</f>
        <v>=C91*C92</v>
      </c>
      <c r="CN222" t="str">
        <f ca="1">SUBSTITUTE(CN221,'Formula Name Creation'!$V94,'HB11 Model'!$B94)</f>
        <v>=C93*7.6*7*52.18</v>
      </c>
      <c r="CO222" t="str">
        <f ca="1">SUBSTITUTE(CO221,'Formula Name Creation'!$V94,'HB11 Model'!$B94)</f>
        <v>Parameter</v>
      </c>
      <c r="CP222" t="str">
        <f ca="1">SUBSTITUTE(CP221,'Formula Name Creation'!$V94,'HB11 Model'!$B94)</f>
        <v>Parameter</v>
      </c>
      <c r="CQ222" t="str">
        <f ca="1">SUBSTITUTE(CQ221,'Formula Name Creation'!$V94,'HB11 Model'!$B94)</f>
        <v>Parameter</v>
      </c>
      <c r="CR222" t="str">
        <f ca="1">SUBSTITUTE(CR221,'Formula Name Creation'!$V94,'HB11 Model'!$B94)</f>
        <v>Parameter</v>
      </c>
      <c r="CS222" t="str">
        <f ca="1">SUBSTITUTE(CS221,'Formula Name Creation'!$V94,'HB11 Model'!$B94)</f>
        <v>Parameter</v>
      </c>
      <c r="CT222" t="str">
        <f ca="1">SUBSTITUTE(CT221,'Formula Name Creation'!$V94,'HB11 Model'!$B94)</f>
        <v>Parameter</v>
      </c>
      <c r="CU222" t="str">
        <f ca="1">SUBSTITUTE(CU221,'Formula Name Creation'!$V94,'HB11 Model'!$B94)</f>
        <v>=PI()*Height of Vacuum Vessel*(Radius of Vacuum Vessel^2-(Radius of Vacuum Vessel-Wall Thickness of Vacuum Vessel)^2)*Density of Vacuum Vessel Material</v>
      </c>
      <c r="CV222" t="str">
        <f ca="1">SUBSTITUTE(CV221,'Formula Name Creation'!$V94,'HB11 Model'!$B94)</f>
        <v>Parameter</v>
      </c>
      <c r="CW222" t="str">
        <f ca="1">SUBSTITUTE(CW221,'Formula Name Creation'!$V94,'HB11 Model'!$B94)</f>
        <v>=(90.69*Mass of Vacuum Vessel + Shielding Material Costs for Vacuum Vessel + 13.04*Mass Flow Rate*112.32)/10^6</v>
      </c>
      <c r="CX222" t="str">
        <f ca="1">SUBSTITUTE(CX221,'Formula Name Creation'!$V94,'HB11 Model'!$B94)</f>
        <v>0</v>
      </c>
      <c r="CY222" t="str">
        <f ca="1">SUBSTITUTE(CY221,'Formula Name Creation'!$V94,'HB11 Model'!$B94)</f>
        <v>0</v>
      </c>
      <c r="CZ222" t="str">
        <f ca="1">SUBSTITUTE(CZ221,'Formula Name Creation'!$V94,'HB11 Model'!$B94)</f>
        <v>0</v>
      </c>
      <c r="DA222" t="str">
        <f ca="1">SUBSTITUTE(DA221,'Formula Name Creation'!$V94,'HB11 Model'!$B94)</f>
        <v>0</v>
      </c>
      <c r="DB222" t="str">
        <f ca="1">SUBSTITUTE(DB221,'Formula Name Creation'!$V94,'HB11 Model'!$B94)</f>
        <v>0</v>
      </c>
      <c r="DC222" t="str">
        <f ca="1">SUBSTITUTE(DC221,'Formula Name Creation'!$V94,'HB11 Model'!$B94)</f>
        <v>0</v>
      </c>
      <c r="DD222" t="str">
        <f ca="1">SUBSTITUTE(DD221,'Formula Name Creation'!$V94,'HB11 Model'!$B94)</f>
        <v>0</v>
      </c>
      <c r="DE222" t="str">
        <f ca="1">SUBSTITUTE(DE221,'Formula Name Creation'!$V94,'HB11 Model'!$B94)</f>
        <v>0</v>
      </c>
      <c r="DF222" t="str">
        <f ca="1">SUBSTITUTE(DF221,'Formula Name Creation'!$V94,'HB11 Model'!$B94)</f>
        <v>0</v>
      </c>
      <c r="DG222" t="str">
        <f ca="1">SUBSTITUTE(DG221,'Formula Name Creation'!$V94,'HB11 Model'!$B94)</f>
        <v>0</v>
      </c>
      <c r="DH222" t="str">
        <f ca="1">SUBSTITUTE(DH221,'Formula Name Creation'!$V94,'HB11 Model'!$B94)</f>
        <v>0</v>
      </c>
      <c r="DI222" t="str">
        <f ca="1">SUBSTITUTE(DI221,'Formula Name Creation'!$V94,'HB11 Model'!$B94)</f>
        <v>0</v>
      </c>
      <c r="DJ222" t="str">
        <f ca="1">SUBSTITUTE(DJ221,'Formula Name Creation'!$V94,'HB11 Model'!$B94)</f>
        <v>0</v>
      </c>
      <c r="DK222" t="str">
        <f ca="1">SUBSTITUTE(DK221,'Formula Name Creation'!$V94,'HB11 Model'!$B94)</f>
        <v>0</v>
      </c>
      <c r="DL222" t="str">
        <f ca="1">SUBSTITUTE(DL221,'Formula Name Creation'!$V94,'HB11 Model'!$B94)</f>
        <v>0</v>
      </c>
      <c r="DM222" t="str">
        <f ca="1">SUBSTITUTE(DM221,'Formula Name Creation'!$V94,'HB11 Model'!$B94)</f>
        <v>0</v>
      </c>
      <c r="DN222" t="str">
        <f ca="1">SUBSTITUTE(DN221,'Formula Name Creation'!$V94,'HB11 Model'!$B94)</f>
        <v>0</v>
      </c>
      <c r="DO222" t="str">
        <f ca="1">SUBSTITUTE(DO221,'Formula Name Creation'!$V94,'HB11 Model'!$B94)</f>
        <v>0</v>
      </c>
      <c r="DP222" t="str">
        <f ca="1">SUBSTITUTE(DP221,'Formula Name Creation'!$V94,'HB11 Model'!$B94)</f>
        <v>0</v>
      </c>
      <c r="DQ222" t="str">
        <f ca="1">SUBSTITUTE(DQ221,'Formula Name Creation'!$V94,'HB11 Model'!$B94)</f>
        <v>0</v>
      </c>
      <c r="DR222" t="str">
        <f ca="1">SUBSTITUTE(DR221,'Formula Name Creation'!$V94,'HB11 Model'!$B94)</f>
        <v>0</v>
      </c>
      <c r="DS222" t="str">
        <f ca="1">SUBSTITUTE(DS221,'Formula Name Creation'!$V94,'HB11 Model'!$B94)</f>
        <v>0</v>
      </c>
      <c r="DT222" t="str">
        <f ca="1">SUBSTITUTE(DT221,'Formula Name Creation'!$V94,'HB11 Model'!$B94)</f>
        <v>0</v>
      </c>
      <c r="DU222" t="str">
        <f ca="1">SUBSTITUTE(DU221,'Formula Name Creation'!$V94,'HB11 Model'!$B94)</f>
        <v>0</v>
      </c>
      <c r="DV222" t="str">
        <f ca="1">SUBSTITUTE(DV221,'Formula Name Creation'!$V94,'HB11 Model'!$B94)</f>
        <v>0</v>
      </c>
      <c r="DW222" t="str">
        <f ca="1">SUBSTITUTE(DW221,'Formula Name Creation'!$V94,'HB11 Model'!$B94)</f>
        <v>0</v>
      </c>
      <c r="DX222" t="str">
        <f ca="1">SUBSTITUTE(DX221,'Formula Name Creation'!$V94,'HB11 Model'!$B94)</f>
        <v>0</v>
      </c>
      <c r="DY222" t="str">
        <f ca="1">SUBSTITUTE(DY221,'Formula Name Creation'!$V94,'HB11 Model'!$B94)</f>
        <v>0</v>
      </c>
      <c r="DZ222" t="str">
        <f ca="1">SUBSTITUTE(DZ221,'Formula Name Creation'!$V94,'HB11 Model'!$B94)</f>
        <v>0</v>
      </c>
      <c r="EA222" t="str">
        <f ca="1">SUBSTITUTE(EA221,'Formula Name Creation'!$V94,'HB11 Model'!$B94)</f>
        <v>0</v>
      </c>
      <c r="EB222" t="str">
        <f ca="1">SUBSTITUTE(EB221,'Formula Name Creation'!$V94,'HB11 Model'!$B94)</f>
        <v>0</v>
      </c>
      <c r="EC222" t="str">
        <f ca="1">SUBSTITUTE(EC221,'Formula Name Creation'!$V94,'HB11 Model'!$B94)</f>
        <v>0</v>
      </c>
      <c r="ED222" t="str">
        <f ca="1">SUBSTITUTE(ED221,'Formula Name Creation'!$V94,'HB11 Model'!$B94)</f>
        <v>0</v>
      </c>
      <c r="EE222" t="str">
        <f ca="1">SUBSTITUTE(EE221,'Formula Name Creation'!$V94,'HB11 Model'!$B94)</f>
        <v>0</v>
      </c>
      <c r="EF222" t="str">
        <f ca="1">SUBSTITUTE(EF221,'Formula Name Creation'!$V94,'HB11 Model'!$B94)</f>
        <v>0</v>
      </c>
      <c r="EG222" t="str">
        <f ca="1">SUBSTITUTE(EG221,'Formula Name Creation'!$V94,'HB11 Model'!$B94)</f>
        <v>0</v>
      </c>
      <c r="EH222" t="str">
        <f ca="1">SUBSTITUTE(EH221,'Formula Name Creation'!$V94,'HB11 Model'!$B94)</f>
        <v>0</v>
      </c>
      <c r="EI222" t="str">
        <f ca="1">SUBSTITUTE(EI221,'Formula Name Creation'!$V94,'HB11 Model'!$B94)</f>
        <v>0</v>
      </c>
      <c r="EJ222" t="str">
        <f ca="1">SUBSTITUTE(EJ221,'Formula Name Creation'!$V94,'HB11 Model'!$B94)</f>
        <v>0</v>
      </c>
      <c r="EK222" t="str">
        <f ca="1">SUBSTITUTE(EK221,'Formula Name Creation'!$V94,'HB11 Model'!$B94)</f>
        <v>0</v>
      </c>
      <c r="EL222" t="str">
        <f ca="1">SUBSTITUTE(EL221,'Formula Name Creation'!$V94,'HB11 Model'!$B94)</f>
        <v>0</v>
      </c>
      <c r="EM222" t="str">
        <f ca="1">SUBSTITUTE(EM221,'Formula Name Creation'!$V94,'HB11 Model'!$B94)</f>
        <v>0</v>
      </c>
      <c r="EN222" t="str">
        <f ca="1">SUBSTITUTE(EN221,'Formula Name Creation'!$V94,'HB11 Model'!$B94)</f>
        <v>0</v>
      </c>
      <c r="EO222" t="str">
        <f ca="1">SUBSTITUTE(EO221,'Formula Name Creation'!$V94,'HB11 Model'!$B94)</f>
        <v>0</v>
      </c>
      <c r="EP222" t="str">
        <f ca="1">SUBSTITUTE(EP221,'Formula Name Creation'!$V94,'HB11 Model'!$B94)</f>
        <v>0</v>
      </c>
      <c r="EQ222" t="str">
        <f ca="1">SUBSTITUTE(EQ221,'Formula Name Creation'!$V94,'HB11 Model'!$B94)</f>
        <v>0</v>
      </c>
      <c r="ER222" t="str">
        <f ca="1">SUBSTITUTE(ER221,'Formula Name Creation'!$V94,'HB11 Model'!$B94)</f>
        <v>0</v>
      </c>
      <c r="ES222" t="str">
        <f ca="1">SUBSTITUTE(ES221,'Formula Name Creation'!$V94,'HB11 Model'!$B94)</f>
        <v>0</v>
      </c>
      <c r="ET222" t="str">
        <f ca="1">SUBSTITUTE(ET221,'Formula Name Creation'!$V94,'HB11 Model'!$B94)</f>
        <v>0</v>
      </c>
      <c r="EU222">
        <v>92</v>
      </c>
    </row>
    <row r="223" spans="1:151" x14ac:dyDescent="0.25">
      <c r="A223" t="str">
        <f ca="1">SUBSTITUTE(A222,'Formula Name Creation'!$V93,'HB11 Model'!$B93)</f>
        <v>Parameter</v>
      </c>
      <c r="B223" t="str">
        <f ca="1">SUBSTITUTE(B222,'Formula Name Creation'!$V93,'HB11 Model'!$B93)</f>
        <v>Parameter</v>
      </c>
      <c r="C223" t="str">
        <f ca="1">SUBSTITUTE(C222,'Formula Name Creation'!$V93,'HB11 Model'!$B93)</f>
        <v>=(1400*C22*1000)/10^6</v>
      </c>
      <c r="D223" t="str">
        <f ca="1">SUBSTITUTE(D222,'Formula Name Creation'!$V93,'HB11 Model'!$B93)</f>
        <v>Parameter</v>
      </c>
      <c r="E223" t="str">
        <f ca="1">SUBSTITUTE(E222,'Formula Name Creation'!$V93,'HB11 Model'!$B93)</f>
        <v>=C3*C4</v>
      </c>
      <c r="F223" t="str">
        <f ca="1">SUBSTITUTE(F222,'Formula Name Creation'!$V93,'HB11 Model'!$B93)</f>
        <v>=C7/(C6)</v>
      </c>
      <c r="G223" t="str">
        <f ca="1">SUBSTITUTE(G222,'Formula Name Creation'!$V93,'HB11 Model'!$B93)</f>
        <v>=IF(C36=0,C7*C10,C7*C10*C13)</v>
      </c>
      <c r="H223" t="str">
        <f ca="1">SUBSTITUTE(H222,'Formula Name Creation'!$V93,'HB11 Model'!$B93)</f>
        <v>Parameter</v>
      </c>
      <c r="I223" t="str">
        <f ca="1">SUBSTITUTE(I222,'Formula Name Creation'!$V93,'HB11 Model'!$B93)</f>
        <v>Parameter</v>
      </c>
      <c r="J223" t="str">
        <f ca="1">SUBSTITUTE(J222,'Formula Name Creation'!$V93,'HB11 Model'!$B93)</f>
        <v>Parameter</v>
      </c>
      <c r="K223" t="str">
        <f ca="1">SUBSTITUTE(K222,'Formula Name Creation'!$V93,'HB11 Model'!$B93)</f>
        <v>Parameter</v>
      </c>
      <c r="L223" t="str">
        <f ca="1">SUBSTITUTE(L222,'Formula Name Creation'!$V93,'HB11 Model'!$B93)</f>
        <v>Parameter</v>
      </c>
      <c r="M223" t="str">
        <f ca="1">SUBSTITUTE(M222,'Formula Name Creation'!$V93,'HB11 Model'!$B93)</f>
        <v>=C16/C8</v>
      </c>
      <c r="N223" t="str">
        <f ca="1">SUBSTITUTE(N222,'Formula Name Creation'!$V93,'HB11 Model'!$B93)</f>
        <v>=C9*C17</v>
      </c>
      <c r="O223" t="str">
        <f ca="1">SUBSTITUTE(O222,'Formula Name Creation'!$V93,'HB11 Model'!$B93)</f>
        <v>Parameter</v>
      </c>
      <c r="P223" t="str">
        <f ca="1">SUBSTITUTE(P222,'Formula Name Creation'!$V93,'HB11 Model'!$B93)</f>
        <v>Parameter</v>
      </c>
      <c r="Q223" t="str">
        <f ca="1">SUBSTITUTE(Q222,'Formula Name Creation'!$V93,'HB11 Model'!$B93)</f>
        <v>Parameter</v>
      </c>
      <c r="R223" t="str">
        <f ca="1">SUBSTITUTE(R222,'Formula Name Creation'!$V93,'HB11 Model'!$B93)</f>
        <v>=C8+C84+Vacuum System Power Usage</v>
      </c>
      <c r="S223" t="str">
        <f ca="1">SUBSTITUTE(S222,'Formula Name Creation'!$V93,'HB11 Model'!$B93)</f>
        <v>=C20*C19</v>
      </c>
      <c r="T223" t="str">
        <f ca="1">SUBSTITUTE(T222,'Formula Name Creation'!$V93,'HB11 Model'!$B93)</f>
        <v>=C16-C20</v>
      </c>
      <c r="U223" t="str">
        <f ca="1">SUBSTITUTE(U222,'Formula Name Creation'!$V93,'HB11 Model'!$B93)</f>
        <v>=365*24*C14</v>
      </c>
      <c r="V223" t="str">
        <f ca="1">SUBSTITUTE(V222,'Formula Name Creation'!$V93,'HB11 Model'!$B93)</f>
        <v>=C22*C23</v>
      </c>
      <c r="W223" t="str">
        <f ca="1">SUBSTITUTE(W222,'Formula Name Creation'!$V93,'HB11 Model'!$B93)</f>
        <v>=C26/(1-C27)</v>
      </c>
      <c r="X223" t="str">
        <f ca="1">SUBSTITUTE(X222,'Formula Name Creation'!$V93,'HB11 Model'!$B93)</f>
        <v>=C4*C14*365*24*3600</v>
      </c>
      <c r="Y223" t="str">
        <f ca="1">SUBSTITUTE(Y222,'Formula Name Creation'!$V93,'HB11 Model'!$B93)</f>
        <v>Parameter</v>
      </c>
      <c r="Z223" t="str">
        <f ca="1">SUBSTITUTE(Z222,'Formula Name Creation'!$V93,'HB11 Model'!$B93)</f>
        <v>=C29+C37+C40+C48</v>
      </c>
      <c r="AA223" t="str">
        <f ca="1">SUBSTITUTE(AA222,'Formula Name Creation'!$V93,'HB11 Model'!$B93)</f>
        <v>=C30*(C33*C34)/(1000)+C35</v>
      </c>
      <c r="AB223" t="str">
        <f ca="1">SUBSTITUTE(AB222,'Formula Name Creation'!$V93,'HB11 Model'!$B93)</f>
        <v>Parameter</v>
      </c>
      <c r="AC223" t="str">
        <f ca="1">SUBSTITUTE(AC222,'Formula Name Creation'!$V93,'HB11 Model'!$B93)</f>
        <v>Parameter</v>
      </c>
      <c r="AD223" t="str">
        <f ca="1">SUBSTITUTE(AD222,'Formula Name Creation'!$V93,'HB11 Model'!$B93)</f>
        <v>Parameter</v>
      </c>
      <c r="AE223" t="str">
        <f ca="1">SUBSTITUTE(AE222,'Formula Name Creation'!$V93,'HB11 Model'!$B93)</f>
        <v>Parameter</v>
      </c>
      <c r="AF223" t="str">
        <f ca="1">SUBSTITUTE(AF222,'Formula Name Creation'!$V93,'HB11 Model'!$B93)</f>
        <v>Parameter</v>
      </c>
      <c r="AG223" t="str">
        <f ca="1">SUBSTITUTE(AG222,'Formula Name Creation'!$V93,'HB11 Model'!$B93)</f>
        <v>Parameter</v>
      </c>
      <c r="AH223" t="str">
        <f ca="1">SUBSTITUTE(AH222,'Formula Name Creation'!$V93,'HB11 Model'!$B93)</f>
        <v>Parameter</v>
      </c>
      <c r="AI223" t="str">
        <f ca="1">SUBSTITUTE(AI222,'Formula Name Creation'!$V93,'HB11 Model'!$B93)</f>
        <v>=C36*(C38)</v>
      </c>
      <c r="AJ223" t="str">
        <f ca="1">SUBSTITUTE(AJ222,'Formula Name Creation'!$V93,'HB11 Model'!$B93)</f>
        <v>Parameter</v>
      </c>
      <c r="AK223" t="str">
        <f ca="1">SUBSTITUTE(AK222,'Formula Name Creation'!$V93,'HB11 Model'!$B93)</f>
        <v>Parameter</v>
      </c>
      <c r="AL223" t="str">
        <f ca="1">SUBSTITUTE(AL222,'Formula Name Creation'!$V93,'HB11 Model'!$B93)</f>
        <v>=C39*(C41+C42)</v>
      </c>
      <c r="AM223" t="str">
        <f ca="1">SUBSTITUTE(AM222,'Formula Name Creation'!$V93,'HB11 Model'!$B93)</f>
        <v>=0.04+(C31*C32)/(1000)</v>
      </c>
      <c r="AN223" t="str">
        <f ca="1">SUBSTITUTE(AN222,'Formula Name Creation'!$V93,'HB11 Model'!$B93)</f>
        <v>Parameter</v>
      </c>
      <c r="AO223" t="str">
        <f ca="1">SUBSTITUTE(AO222,'Formula Name Creation'!$V93,'HB11 Model'!$B93)</f>
        <v>Parameter</v>
      </c>
      <c r="AP223" t="str">
        <f ca="1">SUBSTITUTE(AP222,'Formula Name Creation'!$V93,'HB11 Model'!$B93)</f>
        <v>Parameter</v>
      </c>
      <c r="AQ223" t="str">
        <f ca="1">SUBSTITUTE(AQ222,'Formula Name Creation'!$V93,'HB11 Model'!$B93)</f>
        <v>Parameter</v>
      </c>
      <c r="AR223" t="e">
        <f ca="1">SUBSTITUTE(AR222,'Formula Name Creation'!$V93,'HB11 Model'!$B93)</f>
        <v>#N/A</v>
      </c>
      <c r="AS223" t="str">
        <f ca="1">SUBSTITUTE(AS222,'Formula Name Creation'!$V93,'HB11 Model'!$B93)</f>
        <v>=C45+C25*(C28)</v>
      </c>
      <c r="AT223" t="str">
        <f ca="1">SUBSTITUTE(AT222,'Formula Name Creation'!$V93,'HB11 Model'!$B93)</f>
        <v>Parameter</v>
      </c>
      <c r="AU223" t="str">
        <f ca="1">SUBSTITUTE(AU222,'Formula Name Creation'!$V93,'HB11 Model'!$B93)</f>
        <v>Parameter</v>
      </c>
      <c r="AV223" t="str">
        <f ca="1">SUBSTITUTE(AV222,'Formula Name Creation'!$V93,'HB11 Model'!$B93)</f>
        <v>Parameter</v>
      </c>
      <c r="AW223" t="str">
        <f ca="1">SUBSTITUTE(AW222,'Formula Name Creation'!$V93,'HB11 Model'!$B93)</f>
        <v>Parameter</v>
      </c>
      <c r="AX223" t="str">
        <f ca="1">SUBSTITUTE(AX222,'Formula Name Creation'!$V93,'HB11 Model'!$B93)</f>
        <v>Parameter</v>
      </c>
      <c r="AY223" t="str">
        <f ca="1">SUBSTITUTE(AY222,'Formula Name Creation'!$V93,'HB11 Model'!$B93)</f>
        <v>Parameter</v>
      </c>
      <c r="AZ223" t="str">
        <f ca="1">SUBSTITUTE(AZ222,'Formula Name Creation'!$V93,'HB11 Model'!$B93)</f>
        <v>Parameter</v>
      </c>
      <c r="BA223" t="str">
        <f ca="1">SUBSTITUTE(BA222,'Formula Name Creation'!$V93,'HB11 Model'!$B93)</f>
        <v>=(C54+C53)/10^6</v>
      </c>
      <c r="BB223" t="str">
        <f ca="1">SUBSTITUTE(BB222,'Formula Name Creation'!$V93,'HB11 Model'!$B93)</f>
        <v>=C4*((C14*24)*3600)*C51</v>
      </c>
      <c r="BC223" t="str">
        <f ca="1">SUBSTITUTE(BC222,'Formula Name Creation'!$V93,'HB11 Model'!$B93)</f>
        <v>Parameter</v>
      </c>
      <c r="BD223" t="str">
        <f ca="1">SUBSTITUTE(BD222,'Formula Name Creation'!$V93,'HB11 Model'!$B93)</f>
        <v>Parameter</v>
      </c>
      <c r="BE223" t="str">
        <f ca="1">SUBSTITUTE(BE222,'Formula Name Creation'!$V93,'HB11 Model'!$B93)</f>
        <v>Parameter</v>
      </c>
      <c r="BF223" t="str">
        <f ca="1">SUBSTITUTE(BF222,'Formula Name Creation'!$V93,'HB11 Model'!$B93)</f>
        <v>Parameter</v>
      </c>
      <c r="BG223" t="str">
        <f ca="1">SUBSTITUTE(BG222,'Formula Name Creation'!$V93,'HB11 Model'!$B93)</f>
        <v>=ROUNDDOWN(C60/C64,0)*C58+C57*C3*C4*ROUNDDOWN(C60/C66,0)+C59+C87*10^6*ROUNDDOWN(C60/C65,0)+C63*C60</v>
      </c>
      <c r="BH223" t="str">
        <f ca="1">SUBSTITUTE(BH222,'Formula Name Creation'!$V93,'HB11 Model'!$B93)</f>
        <v>Parameter</v>
      </c>
      <c r="BI223" t="str">
        <f ca="1">SUBSTITUTE(BI222,'Formula Name Creation'!$V93,'HB11 Model'!$B93)</f>
        <v>=C62*1000*C24</v>
      </c>
      <c r="BJ223" t="str">
        <f ca="1">SUBSTITUTE(BJ222,'Formula Name Creation'!$V93,'HB11 Model'!$B93)</f>
        <v>Parameter</v>
      </c>
      <c r="BK223" t="str">
        <f ca="1">SUBSTITUTE(BK222,'Formula Name Creation'!$V93,'HB11 Model'!$B93)</f>
        <v>Parameter</v>
      </c>
      <c r="BL223" t="str">
        <f ca="1">SUBSTITUTE(BL222,'Formula Name Creation'!$V93,'HB11 Model'!$B93)</f>
        <v>Parameter</v>
      </c>
      <c r="BM223" t="str">
        <f ca="1">SUBSTITUTE(BM222,'Formula Name Creation'!$V93,'HB11 Model'!$B93)</f>
        <v>Parameter</v>
      </c>
      <c r="BN223" t="str">
        <f ca="1">SUBSTITUTE(BN222,'Formula Name Creation'!$V93,'HB11 Model'!$B93)</f>
        <v>Parameter</v>
      </c>
      <c r="BO223" t="str">
        <f ca="1">SUBSTITUTE(BO222,'Formula Name Creation'!$V93,'HB11 Model'!$B93)</f>
        <v>Parameter</v>
      </c>
      <c r="BP223" t="str">
        <f ca="1">SUBSTITUTE(BP222,'Formula Name Creation'!$V93,'HB11 Model'!$B93)</f>
        <v>Parameter</v>
      </c>
      <c r="BQ223" t="str">
        <f ca="1">SUBSTITUTE(BQ222,'Formula Name Creation'!$V93,'HB11 Model'!$B93)</f>
        <v>Parameter</v>
      </c>
      <c r="BR223" t="str">
        <f ca="1">SUBSTITUTE(BR222,'Formula Name Creation'!$V93,'HB11 Model'!$B93)</f>
        <v>Parameter</v>
      </c>
      <c r="BS223" t="str">
        <f ca="1">SUBSTITUTE(BS222,'Formula Name Creation'!$V93,'HB11 Model'!$B93)</f>
        <v>Parameter</v>
      </c>
      <c r="BT223" t="str">
        <f ca="1">SUBSTITUTE(BT222,'Formula Name Creation'!$V93,'HB11 Model'!$B93)</f>
        <v>Parameter</v>
      </c>
      <c r="BU223" t="str">
        <f ca="1">SUBSTITUTE(BU222,'Formula Name Creation'!$V93,'HB11 Model'!$B93)</f>
        <v>=(C67+C68+C69+C70+C71+C72+C74+C73)</v>
      </c>
      <c r="BV223" t="str">
        <f ca="1">SUBSTITUTE(BV222,'Formula Name Creation'!$V93,'HB11 Model'!$B93)</f>
        <v>Parameter</v>
      </c>
      <c r="BW223" t="str">
        <f ca="1">SUBSTITUTE(BW222,'Formula Name Creation'!$V93,'HB11 Model'!$B93)</f>
        <v>Parameter</v>
      </c>
      <c r="BX223" t="str">
        <f ca="1">SUBSTITUTE(BX222,'Formula Name Creation'!$V93,'HB11 Model'!$B93)</f>
        <v>=C77+C75</v>
      </c>
      <c r="BY223" t="str">
        <f ca="1">SUBSTITUTE(BY222,'Formula Name Creation'!$V93,'HB11 Model'!$B93)</f>
        <v>Parameter</v>
      </c>
      <c r="BZ223" t="str">
        <f ca="1">SUBSTITUTE(BZ222,'Formula Name Creation'!$V93,'HB11 Model'!$B93)</f>
        <v>=C79*C75</v>
      </c>
      <c r="CA223" t="str">
        <f ca="1">SUBSTITUTE(CA222,'Formula Name Creation'!$V93,'HB11 Model'!$B93)</f>
        <v>Parameter</v>
      </c>
      <c r="CB223" t="str">
        <f ca="1">SUBSTITUTE(CB222,'Formula Name Creation'!$V93,'HB11 Model'!$B93)</f>
        <v>Parameter</v>
      </c>
      <c r="CC223" t="str">
        <f ca="1">SUBSTITUTE(CC222,'Formula Name Creation'!$V93,'HB11 Model'!$B93)</f>
        <v>Parameter</v>
      </c>
      <c r="CD223" t="str">
        <f ca="1">SUBSTITUTE(CD222,'Formula Name Creation'!$V93,'HB11 Model'!$B93)</f>
        <v>=32*(C9/2605)</v>
      </c>
      <c r="CE223" t="str">
        <f ca="1">SUBSTITUTE(CE222,'Formula Name Creation'!$V93,'HB11 Model'!$B93)</f>
        <v>Parameter</v>
      </c>
      <c r="CF223" t="str">
        <f ca="1">SUBSTITUTE(CF222,'Formula Name Creation'!$V93,'HB11 Model'!$B93)</f>
        <v>Parameter</v>
      </c>
      <c r="CG223" t="str">
        <f ca="1">SUBSTITUTE(CG222,'Formula Name Creation'!$V93,'HB11 Model'!$B93)</f>
        <v>=(C85*C86*C83)/10^6</v>
      </c>
      <c r="CH223" t="str">
        <f ca="1">SUBSTITUTE(CH222,'Formula Name Creation'!$V93,'HB11 Model'!$B93)</f>
        <v>=C9*10^6/C81/C82</v>
      </c>
      <c r="CI223" t="str">
        <f ca="1">SUBSTITUTE(CI222,'Formula Name Creation'!$V93,'HB11 Model'!$B93)</f>
        <v>Parameter</v>
      </c>
      <c r="CJ223" t="str">
        <f ca="1">SUBSTITUTE(CJ222,'Formula Name Creation'!$V93,'HB11 Model'!$B93)</f>
        <v>Parameter</v>
      </c>
      <c r="CK223" t="str">
        <f ca="1">SUBSTITUTE(CK222,'Formula Name Creation'!$V93,'HB11 Model'!$B93)</f>
        <v>Parameter</v>
      </c>
      <c r="CL223" t="str">
        <f ca="1">SUBSTITUTE(CL222,'Formula Name Creation'!$V93,'HB11 Model'!$B93)</f>
        <v>Parameter</v>
      </c>
      <c r="CM223" t="str">
        <f ca="1">SUBSTITUTE(CM222,'Formula Name Creation'!$V93,'HB11 Model'!$B93)</f>
        <v>=C91*C92</v>
      </c>
      <c r="CN223" t="str">
        <f ca="1">SUBSTITUTE(CN222,'Formula Name Creation'!$V93,'HB11 Model'!$B93)</f>
        <v>=Hourly Personnel Cost*7.6*7*52.18</v>
      </c>
      <c r="CO223" t="str">
        <f ca="1">SUBSTITUTE(CO222,'Formula Name Creation'!$V93,'HB11 Model'!$B93)</f>
        <v>Parameter</v>
      </c>
      <c r="CP223" t="str">
        <f ca="1">SUBSTITUTE(CP222,'Formula Name Creation'!$V93,'HB11 Model'!$B93)</f>
        <v>Parameter</v>
      </c>
      <c r="CQ223" t="str">
        <f ca="1">SUBSTITUTE(CQ222,'Formula Name Creation'!$V93,'HB11 Model'!$B93)</f>
        <v>Parameter</v>
      </c>
      <c r="CR223" t="str">
        <f ca="1">SUBSTITUTE(CR222,'Formula Name Creation'!$V93,'HB11 Model'!$B93)</f>
        <v>Parameter</v>
      </c>
      <c r="CS223" t="str">
        <f ca="1">SUBSTITUTE(CS222,'Formula Name Creation'!$V93,'HB11 Model'!$B93)</f>
        <v>Parameter</v>
      </c>
      <c r="CT223" t="str">
        <f ca="1">SUBSTITUTE(CT222,'Formula Name Creation'!$V93,'HB11 Model'!$B93)</f>
        <v>Parameter</v>
      </c>
      <c r="CU223" t="str">
        <f ca="1">SUBSTITUTE(CU222,'Formula Name Creation'!$V93,'HB11 Model'!$B93)</f>
        <v>=PI()*Height of Vacuum Vessel*(Radius of Vacuum Vessel^2-(Radius of Vacuum Vessel-Wall Thickness of Vacuum Vessel)^2)*Density of Vacuum Vessel Material</v>
      </c>
      <c r="CV223" t="str">
        <f ca="1">SUBSTITUTE(CV222,'Formula Name Creation'!$V93,'HB11 Model'!$B93)</f>
        <v>Parameter</v>
      </c>
      <c r="CW223" t="str">
        <f ca="1">SUBSTITUTE(CW222,'Formula Name Creation'!$V93,'HB11 Model'!$B93)</f>
        <v>=(90.69*Mass of Vacuum Vessel + Shielding Material Costs for Vacuum Vessel + 13.04*Mass Flow Rate*112.32)/10^6</v>
      </c>
      <c r="CX223" t="str">
        <f ca="1">SUBSTITUTE(CX222,'Formula Name Creation'!$V93,'HB11 Model'!$B93)</f>
        <v>0</v>
      </c>
      <c r="CY223" t="str">
        <f ca="1">SUBSTITUTE(CY222,'Formula Name Creation'!$V93,'HB11 Model'!$B93)</f>
        <v>0</v>
      </c>
      <c r="CZ223" t="str">
        <f ca="1">SUBSTITUTE(CZ222,'Formula Name Creation'!$V93,'HB11 Model'!$B93)</f>
        <v>0</v>
      </c>
      <c r="DA223" t="str">
        <f ca="1">SUBSTITUTE(DA222,'Formula Name Creation'!$V93,'HB11 Model'!$B93)</f>
        <v>0</v>
      </c>
      <c r="DB223" t="str">
        <f ca="1">SUBSTITUTE(DB222,'Formula Name Creation'!$V93,'HB11 Model'!$B93)</f>
        <v>0</v>
      </c>
      <c r="DC223" t="str">
        <f ca="1">SUBSTITUTE(DC222,'Formula Name Creation'!$V93,'HB11 Model'!$B93)</f>
        <v>0</v>
      </c>
      <c r="DD223" t="str">
        <f ca="1">SUBSTITUTE(DD222,'Formula Name Creation'!$V93,'HB11 Model'!$B93)</f>
        <v>0</v>
      </c>
      <c r="DE223" t="str">
        <f ca="1">SUBSTITUTE(DE222,'Formula Name Creation'!$V93,'HB11 Model'!$B93)</f>
        <v>0</v>
      </c>
      <c r="DF223" t="str">
        <f ca="1">SUBSTITUTE(DF222,'Formula Name Creation'!$V93,'HB11 Model'!$B93)</f>
        <v>0</v>
      </c>
      <c r="DG223" t="str">
        <f ca="1">SUBSTITUTE(DG222,'Formula Name Creation'!$V93,'HB11 Model'!$B93)</f>
        <v>0</v>
      </c>
      <c r="DH223" t="str">
        <f ca="1">SUBSTITUTE(DH222,'Formula Name Creation'!$V93,'HB11 Model'!$B93)</f>
        <v>0</v>
      </c>
      <c r="DI223" t="str">
        <f ca="1">SUBSTITUTE(DI222,'Formula Name Creation'!$V93,'HB11 Model'!$B93)</f>
        <v>0</v>
      </c>
      <c r="DJ223" t="str">
        <f ca="1">SUBSTITUTE(DJ222,'Formula Name Creation'!$V93,'HB11 Model'!$B93)</f>
        <v>0</v>
      </c>
      <c r="DK223" t="str">
        <f ca="1">SUBSTITUTE(DK222,'Formula Name Creation'!$V93,'HB11 Model'!$B93)</f>
        <v>0</v>
      </c>
      <c r="DL223" t="str">
        <f ca="1">SUBSTITUTE(DL222,'Formula Name Creation'!$V93,'HB11 Model'!$B93)</f>
        <v>0</v>
      </c>
      <c r="DM223" t="str">
        <f ca="1">SUBSTITUTE(DM222,'Formula Name Creation'!$V93,'HB11 Model'!$B93)</f>
        <v>0</v>
      </c>
      <c r="DN223" t="str">
        <f ca="1">SUBSTITUTE(DN222,'Formula Name Creation'!$V93,'HB11 Model'!$B93)</f>
        <v>0</v>
      </c>
      <c r="DO223" t="str">
        <f ca="1">SUBSTITUTE(DO222,'Formula Name Creation'!$V93,'HB11 Model'!$B93)</f>
        <v>0</v>
      </c>
      <c r="DP223" t="str">
        <f ca="1">SUBSTITUTE(DP222,'Formula Name Creation'!$V93,'HB11 Model'!$B93)</f>
        <v>0</v>
      </c>
      <c r="DQ223" t="str">
        <f ca="1">SUBSTITUTE(DQ222,'Formula Name Creation'!$V93,'HB11 Model'!$B93)</f>
        <v>0</v>
      </c>
      <c r="DR223" t="str">
        <f ca="1">SUBSTITUTE(DR222,'Formula Name Creation'!$V93,'HB11 Model'!$B93)</f>
        <v>0</v>
      </c>
      <c r="DS223" t="str">
        <f ca="1">SUBSTITUTE(DS222,'Formula Name Creation'!$V93,'HB11 Model'!$B93)</f>
        <v>0</v>
      </c>
      <c r="DT223" t="str">
        <f ca="1">SUBSTITUTE(DT222,'Formula Name Creation'!$V93,'HB11 Model'!$B93)</f>
        <v>0</v>
      </c>
      <c r="DU223" t="str">
        <f ca="1">SUBSTITUTE(DU222,'Formula Name Creation'!$V93,'HB11 Model'!$B93)</f>
        <v>0</v>
      </c>
      <c r="DV223" t="str">
        <f ca="1">SUBSTITUTE(DV222,'Formula Name Creation'!$V93,'HB11 Model'!$B93)</f>
        <v>0</v>
      </c>
      <c r="DW223" t="str">
        <f ca="1">SUBSTITUTE(DW222,'Formula Name Creation'!$V93,'HB11 Model'!$B93)</f>
        <v>0</v>
      </c>
      <c r="DX223" t="str">
        <f ca="1">SUBSTITUTE(DX222,'Formula Name Creation'!$V93,'HB11 Model'!$B93)</f>
        <v>0</v>
      </c>
      <c r="DY223" t="str">
        <f ca="1">SUBSTITUTE(DY222,'Formula Name Creation'!$V93,'HB11 Model'!$B93)</f>
        <v>0</v>
      </c>
      <c r="DZ223" t="str">
        <f ca="1">SUBSTITUTE(DZ222,'Formula Name Creation'!$V93,'HB11 Model'!$B93)</f>
        <v>0</v>
      </c>
      <c r="EA223" t="str">
        <f ca="1">SUBSTITUTE(EA222,'Formula Name Creation'!$V93,'HB11 Model'!$B93)</f>
        <v>0</v>
      </c>
      <c r="EB223" t="str">
        <f ca="1">SUBSTITUTE(EB222,'Formula Name Creation'!$V93,'HB11 Model'!$B93)</f>
        <v>0</v>
      </c>
      <c r="EC223" t="str">
        <f ca="1">SUBSTITUTE(EC222,'Formula Name Creation'!$V93,'HB11 Model'!$B93)</f>
        <v>0</v>
      </c>
      <c r="ED223" t="str">
        <f ca="1">SUBSTITUTE(ED222,'Formula Name Creation'!$V93,'HB11 Model'!$B93)</f>
        <v>0</v>
      </c>
      <c r="EE223" t="str">
        <f ca="1">SUBSTITUTE(EE222,'Formula Name Creation'!$V93,'HB11 Model'!$B93)</f>
        <v>0</v>
      </c>
      <c r="EF223" t="str">
        <f ca="1">SUBSTITUTE(EF222,'Formula Name Creation'!$V93,'HB11 Model'!$B93)</f>
        <v>0</v>
      </c>
      <c r="EG223" t="str">
        <f ca="1">SUBSTITUTE(EG222,'Formula Name Creation'!$V93,'HB11 Model'!$B93)</f>
        <v>0</v>
      </c>
      <c r="EH223" t="str">
        <f ca="1">SUBSTITUTE(EH222,'Formula Name Creation'!$V93,'HB11 Model'!$B93)</f>
        <v>0</v>
      </c>
      <c r="EI223" t="str">
        <f ca="1">SUBSTITUTE(EI222,'Formula Name Creation'!$V93,'HB11 Model'!$B93)</f>
        <v>0</v>
      </c>
      <c r="EJ223" t="str">
        <f ca="1">SUBSTITUTE(EJ222,'Formula Name Creation'!$V93,'HB11 Model'!$B93)</f>
        <v>0</v>
      </c>
      <c r="EK223" t="str">
        <f ca="1">SUBSTITUTE(EK222,'Formula Name Creation'!$V93,'HB11 Model'!$B93)</f>
        <v>0</v>
      </c>
      <c r="EL223" t="str">
        <f ca="1">SUBSTITUTE(EL222,'Formula Name Creation'!$V93,'HB11 Model'!$B93)</f>
        <v>0</v>
      </c>
      <c r="EM223" t="str">
        <f ca="1">SUBSTITUTE(EM222,'Formula Name Creation'!$V93,'HB11 Model'!$B93)</f>
        <v>0</v>
      </c>
      <c r="EN223" t="str">
        <f ca="1">SUBSTITUTE(EN222,'Formula Name Creation'!$V93,'HB11 Model'!$B93)</f>
        <v>0</v>
      </c>
      <c r="EO223" t="str">
        <f ca="1">SUBSTITUTE(EO222,'Formula Name Creation'!$V93,'HB11 Model'!$B93)</f>
        <v>0</v>
      </c>
      <c r="EP223" t="str">
        <f ca="1">SUBSTITUTE(EP222,'Formula Name Creation'!$V93,'HB11 Model'!$B93)</f>
        <v>0</v>
      </c>
      <c r="EQ223" t="str">
        <f ca="1">SUBSTITUTE(EQ222,'Formula Name Creation'!$V93,'HB11 Model'!$B93)</f>
        <v>0</v>
      </c>
      <c r="ER223" t="str">
        <f ca="1">SUBSTITUTE(ER222,'Formula Name Creation'!$V93,'HB11 Model'!$B93)</f>
        <v>0</v>
      </c>
      <c r="ES223" t="str">
        <f ca="1">SUBSTITUTE(ES222,'Formula Name Creation'!$V93,'HB11 Model'!$B93)</f>
        <v>0</v>
      </c>
      <c r="ET223" t="str">
        <f ca="1">SUBSTITUTE(ET222,'Formula Name Creation'!$V93,'HB11 Model'!$B93)</f>
        <v>0</v>
      </c>
      <c r="EU223">
        <v>91</v>
      </c>
    </row>
    <row r="224" spans="1:151" x14ac:dyDescent="0.25">
      <c r="A224" t="str">
        <f ca="1">SUBSTITUTE(A223,'Formula Name Creation'!$V92,'HB11 Model'!$B92)</f>
        <v>Parameter</v>
      </c>
      <c r="B224" t="str">
        <f ca="1">SUBSTITUTE(B223,'Formula Name Creation'!$V92,'HB11 Model'!$B92)</f>
        <v>Parameter</v>
      </c>
      <c r="C224" t="str">
        <f ca="1">SUBSTITUTE(C223,'Formula Name Creation'!$V92,'HB11 Model'!$B92)</f>
        <v>=(1400*C22*1000)/10^6</v>
      </c>
      <c r="D224" t="str">
        <f ca="1">SUBSTITUTE(D223,'Formula Name Creation'!$V92,'HB11 Model'!$B92)</f>
        <v>Parameter</v>
      </c>
      <c r="E224" t="str">
        <f ca="1">SUBSTITUTE(E223,'Formula Name Creation'!$V92,'HB11 Model'!$B92)</f>
        <v>=C3*C4</v>
      </c>
      <c r="F224" t="str">
        <f ca="1">SUBSTITUTE(F223,'Formula Name Creation'!$V92,'HB11 Model'!$B92)</f>
        <v>=C7/(C6)</v>
      </c>
      <c r="G224" t="str">
        <f ca="1">SUBSTITUTE(G223,'Formula Name Creation'!$V92,'HB11 Model'!$B92)</f>
        <v>=IF(C36=0,C7*C10,C7*C10*C13)</v>
      </c>
      <c r="H224" t="str">
        <f ca="1">SUBSTITUTE(H223,'Formula Name Creation'!$V92,'HB11 Model'!$B92)</f>
        <v>Parameter</v>
      </c>
      <c r="I224" t="str">
        <f ca="1">SUBSTITUTE(I223,'Formula Name Creation'!$V92,'HB11 Model'!$B92)</f>
        <v>Parameter</v>
      </c>
      <c r="J224" t="str">
        <f ca="1">SUBSTITUTE(J223,'Formula Name Creation'!$V92,'HB11 Model'!$B92)</f>
        <v>Parameter</v>
      </c>
      <c r="K224" t="str">
        <f ca="1">SUBSTITUTE(K223,'Formula Name Creation'!$V92,'HB11 Model'!$B92)</f>
        <v>Parameter</v>
      </c>
      <c r="L224" t="str">
        <f ca="1">SUBSTITUTE(L223,'Formula Name Creation'!$V92,'HB11 Model'!$B92)</f>
        <v>Parameter</v>
      </c>
      <c r="M224" t="str">
        <f ca="1">SUBSTITUTE(M223,'Formula Name Creation'!$V92,'HB11 Model'!$B92)</f>
        <v>=C16/C8</v>
      </c>
      <c r="N224" t="str">
        <f ca="1">SUBSTITUTE(N223,'Formula Name Creation'!$V92,'HB11 Model'!$B92)</f>
        <v>=C9*C17</v>
      </c>
      <c r="O224" t="str">
        <f ca="1">SUBSTITUTE(O223,'Formula Name Creation'!$V92,'HB11 Model'!$B92)</f>
        <v>Parameter</v>
      </c>
      <c r="P224" t="str">
        <f ca="1">SUBSTITUTE(P223,'Formula Name Creation'!$V92,'HB11 Model'!$B92)</f>
        <v>Parameter</v>
      </c>
      <c r="Q224" t="str">
        <f ca="1">SUBSTITUTE(Q223,'Formula Name Creation'!$V92,'HB11 Model'!$B92)</f>
        <v>Parameter</v>
      </c>
      <c r="R224" t="str">
        <f ca="1">SUBSTITUTE(R223,'Formula Name Creation'!$V92,'HB11 Model'!$B92)</f>
        <v>=C8+C84+Vacuum System Power Usage</v>
      </c>
      <c r="S224" t="str">
        <f ca="1">SUBSTITUTE(S223,'Formula Name Creation'!$V92,'HB11 Model'!$B92)</f>
        <v>=C20*C19</v>
      </c>
      <c r="T224" t="str">
        <f ca="1">SUBSTITUTE(T223,'Formula Name Creation'!$V92,'HB11 Model'!$B92)</f>
        <v>=C16-C20</v>
      </c>
      <c r="U224" t="str">
        <f ca="1">SUBSTITUTE(U223,'Formula Name Creation'!$V92,'HB11 Model'!$B92)</f>
        <v>=365*24*C14</v>
      </c>
      <c r="V224" t="str">
        <f ca="1">SUBSTITUTE(V223,'Formula Name Creation'!$V92,'HB11 Model'!$B92)</f>
        <v>=C22*C23</v>
      </c>
      <c r="W224" t="str">
        <f ca="1">SUBSTITUTE(W223,'Formula Name Creation'!$V92,'HB11 Model'!$B92)</f>
        <v>=C26/(1-C27)</v>
      </c>
      <c r="X224" t="str">
        <f ca="1">SUBSTITUTE(X223,'Formula Name Creation'!$V92,'HB11 Model'!$B92)</f>
        <v>=C4*C14*365*24*3600</v>
      </c>
      <c r="Y224" t="str">
        <f ca="1">SUBSTITUTE(Y223,'Formula Name Creation'!$V92,'HB11 Model'!$B92)</f>
        <v>Parameter</v>
      </c>
      <c r="Z224" t="str">
        <f ca="1">SUBSTITUTE(Z223,'Formula Name Creation'!$V92,'HB11 Model'!$B92)</f>
        <v>=C29+C37+C40+C48</v>
      </c>
      <c r="AA224" t="str">
        <f ca="1">SUBSTITUTE(AA223,'Formula Name Creation'!$V92,'HB11 Model'!$B92)</f>
        <v>=C30*(C33*C34)/(1000)+C35</v>
      </c>
      <c r="AB224" t="str">
        <f ca="1">SUBSTITUTE(AB223,'Formula Name Creation'!$V92,'HB11 Model'!$B92)</f>
        <v>Parameter</v>
      </c>
      <c r="AC224" t="str">
        <f ca="1">SUBSTITUTE(AC223,'Formula Name Creation'!$V92,'HB11 Model'!$B92)</f>
        <v>Parameter</v>
      </c>
      <c r="AD224" t="str">
        <f ca="1">SUBSTITUTE(AD223,'Formula Name Creation'!$V92,'HB11 Model'!$B92)</f>
        <v>Parameter</v>
      </c>
      <c r="AE224" t="str">
        <f ca="1">SUBSTITUTE(AE223,'Formula Name Creation'!$V92,'HB11 Model'!$B92)</f>
        <v>Parameter</v>
      </c>
      <c r="AF224" t="str">
        <f ca="1">SUBSTITUTE(AF223,'Formula Name Creation'!$V92,'HB11 Model'!$B92)</f>
        <v>Parameter</v>
      </c>
      <c r="AG224" t="str">
        <f ca="1">SUBSTITUTE(AG223,'Formula Name Creation'!$V92,'HB11 Model'!$B92)</f>
        <v>Parameter</v>
      </c>
      <c r="AH224" t="str">
        <f ca="1">SUBSTITUTE(AH223,'Formula Name Creation'!$V92,'HB11 Model'!$B92)</f>
        <v>Parameter</v>
      </c>
      <c r="AI224" t="str">
        <f ca="1">SUBSTITUTE(AI223,'Formula Name Creation'!$V92,'HB11 Model'!$B92)</f>
        <v>=C36*(C38)</v>
      </c>
      <c r="AJ224" t="str">
        <f ca="1">SUBSTITUTE(AJ223,'Formula Name Creation'!$V92,'HB11 Model'!$B92)</f>
        <v>Parameter</v>
      </c>
      <c r="AK224" t="str">
        <f ca="1">SUBSTITUTE(AK223,'Formula Name Creation'!$V92,'HB11 Model'!$B92)</f>
        <v>Parameter</v>
      </c>
      <c r="AL224" t="str">
        <f ca="1">SUBSTITUTE(AL223,'Formula Name Creation'!$V92,'HB11 Model'!$B92)</f>
        <v>=C39*(C41+C42)</v>
      </c>
      <c r="AM224" t="str">
        <f ca="1">SUBSTITUTE(AM223,'Formula Name Creation'!$V92,'HB11 Model'!$B92)</f>
        <v>=0.04+(C31*C32)/(1000)</v>
      </c>
      <c r="AN224" t="str">
        <f ca="1">SUBSTITUTE(AN223,'Formula Name Creation'!$V92,'HB11 Model'!$B92)</f>
        <v>Parameter</v>
      </c>
      <c r="AO224" t="str">
        <f ca="1">SUBSTITUTE(AO223,'Formula Name Creation'!$V92,'HB11 Model'!$B92)</f>
        <v>Parameter</v>
      </c>
      <c r="AP224" t="str">
        <f ca="1">SUBSTITUTE(AP223,'Formula Name Creation'!$V92,'HB11 Model'!$B92)</f>
        <v>Parameter</v>
      </c>
      <c r="AQ224" t="str">
        <f ca="1">SUBSTITUTE(AQ223,'Formula Name Creation'!$V92,'HB11 Model'!$B92)</f>
        <v>Parameter</v>
      </c>
      <c r="AR224" t="e">
        <f ca="1">SUBSTITUTE(AR223,'Formula Name Creation'!$V92,'HB11 Model'!$B92)</f>
        <v>#N/A</v>
      </c>
      <c r="AS224" t="str">
        <f ca="1">SUBSTITUTE(AS223,'Formula Name Creation'!$V92,'HB11 Model'!$B92)</f>
        <v>=C45+C25*(C28)</v>
      </c>
      <c r="AT224" t="str">
        <f ca="1">SUBSTITUTE(AT223,'Formula Name Creation'!$V92,'HB11 Model'!$B92)</f>
        <v>Parameter</v>
      </c>
      <c r="AU224" t="str">
        <f ca="1">SUBSTITUTE(AU223,'Formula Name Creation'!$V92,'HB11 Model'!$B92)</f>
        <v>Parameter</v>
      </c>
      <c r="AV224" t="str">
        <f ca="1">SUBSTITUTE(AV223,'Formula Name Creation'!$V92,'HB11 Model'!$B92)</f>
        <v>Parameter</v>
      </c>
      <c r="AW224" t="str">
        <f ca="1">SUBSTITUTE(AW223,'Formula Name Creation'!$V92,'HB11 Model'!$B92)</f>
        <v>Parameter</v>
      </c>
      <c r="AX224" t="str">
        <f ca="1">SUBSTITUTE(AX223,'Formula Name Creation'!$V92,'HB11 Model'!$B92)</f>
        <v>Parameter</v>
      </c>
      <c r="AY224" t="str">
        <f ca="1">SUBSTITUTE(AY223,'Formula Name Creation'!$V92,'HB11 Model'!$B92)</f>
        <v>Parameter</v>
      </c>
      <c r="AZ224" t="str">
        <f ca="1">SUBSTITUTE(AZ223,'Formula Name Creation'!$V92,'HB11 Model'!$B92)</f>
        <v>Parameter</v>
      </c>
      <c r="BA224" t="str">
        <f ca="1">SUBSTITUTE(BA223,'Formula Name Creation'!$V92,'HB11 Model'!$B92)</f>
        <v>=(C54+C53)/10^6</v>
      </c>
      <c r="BB224" t="str">
        <f ca="1">SUBSTITUTE(BB223,'Formula Name Creation'!$V92,'HB11 Model'!$B92)</f>
        <v>=C4*((C14*24)*3600)*C51</v>
      </c>
      <c r="BC224" t="str">
        <f ca="1">SUBSTITUTE(BC223,'Formula Name Creation'!$V92,'HB11 Model'!$B92)</f>
        <v>Parameter</v>
      </c>
      <c r="BD224" t="str">
        <f ca="1">SUBSTITUTE(BD223,'Formula Name Creation'!$V92,'HB11 Model'!$B92)</f>
        <v>Parameter</v>
      </c>
      <c r="BE224" t="str">
        <f ca="1">SUBSTITUTE(BE223,'Formula Name Creation'!$V92,'HB11 Model'!$B92)</f>
        <v>Parameter</v>
      </c>
      <c r="BF224" t="str">
        <f ca="1">SUBSTITUTE(BF223,'Formula Name Creation'!$V92,'HB11 Model'!$B92)</f>
        <v>Parameter</v>
      </c>
      <c r="BG224" t="str">
        <f ca="1">SUBSTITUTE(BG223,'Formula Name Creation'!$V92,'HB11 Model'!$B92)</f>
        <v>=ROUNDDOWN(C60/C64,0)*C58+C57*C3*C4*ROUNDDOWN(C60/C66,0)+C59+C87*10^6*ROUNDDOWN(C60/C65,0)+C63*C60</v>
      </c>
      <c r="BH224" t="str">
        <f ca="1">SUBSTITUTE(BH223,'Formula Name Creation'!$V92,'HB11 Model'!$B92)</f>
        <v>Parameter</v>
      </c>
      <c r="BI224" t="str">
        <f ca="1">SUBSTITUTE(BI223,'Formula Name Creation'!$V92,'HB11 Model'!$B92)</f>
        <v>=C62*1000*C24</v>
      </c>
      <c r="BJ224" t="str">
        <f ca="1">SUBSTITUTE(BJ223,'Formula Name Creation'!$V92,'HB11 Model'!$B92)</f>
        <v>Parameter</v>
      </c>
      <c r="BK224" t="str">
        <f ca="1">SUBSTITUTE(BK223,'Formula Name Creation'!$V92,'HB11 Model'!$B92)</f>
        <v>Parameter</v>
      </c>
      <c r="BL224" t="str">
        <f ca="1">SUBSTITUTE(BL223,'Formula Name Creation'!$V92,'HB11 Model'!$B92)</f>
        <v>Parameter</v>
      </c>
      <c r="BM224" t="str">
        <f ca="1">SUBSTITUTE(BM223,'Formula Name Creation'!$V92,'HB11 Model'!$B92)</f>
        <v>Parameter</v>
      </c>
      <c r="BN224" t="str">
        <f ca="1">SUBSTITUTE(BN223,'Formula Name Creation'!$V92,'HB11 Model'!$B92)</f>
        <v>Parameter</v>
      </c>
      <c r="BO224" t="str">
        <f ca="1">SUBSTITUTE(BO223,'Formula Name Creation'!$V92,'HB11 Model'!$B92)</f>
        <v>Parameter</v>
      </c>
      <c r="BP224" t="str">
        <f ca="1">SUBSTITUTE(BP223,'Formula Name Creation'!$V92,'HB11 Model'!$B92)</f>
        <v>Parameter</v>
      </c>
      <c r="BQ224" t="str">
        <f ca="1">SUBSTITUTE(BQ223,'Formula Name Creation'!$V92,'HB11 Model'!$B92)</f>
        <v>Parameter</v>
      </c>
      <c r="BR224" t="str">
        <f ca="1">SUBSTITUTE(BR223,'Formula Name Creation'!$V92,'HB11 Model'!$B92)</f>
        <v>Parameter</v>
      </c>
      <c r="BS224" t="str">
        <f ca="1">SUBSTITUTE(BS223,'Formula Name Creation'!$V92,'HB11 Model'!$B92)</f>
        <v>Parameter</v>
      </c>
      <c r="BT224" t="str">
        <f ca="1">SUBSTITUTE(BT223,'Formula Name Creation'!$V92,'HB11 Model'!$B92)</f>
        <v>Parameter</v>
      </c>
      <c r="BU224" t="str">
        <f ca="1">SUBSTITUTE(BU223,'Formula Name Creation'!$V92,'HB11 Model'!$B92)</f>
        <v>=(C67+C68+C69+C70+C71+C72+C74+C73)</v>
      </c>
      <c r="BV224" t="str">
        <f ca="1">SUBSTITUTE(BV223,'Formula Name Creation'!$V92,'HB11 Model'!$B92)</f>
        <v>Parameter</v>
      </c>
      <c r="BW224" t="str">
        <f ca="1">SUBSTITUTE(BW223,'Formula Name Creation'!$V92,'HB11 Model'!$B92)</f>
        <v>Parameter</v>
      </c>
      <c r="BX224" t="str">
        <f ca="1">SUBSTITUTE(BX223,'Formula Name Creation'!$V92,'HB11 Model'!$B92)</f>
        <v>=C77+C75</v>
      </c>
      <c r="BY224" t="str">
        <f ca="1">SUBSTITUTE(BY223,'Formula Name Creation'!$V92,'HB11 Model'!$B92)</f>
        <v>Parameter</v>
      </c>
      <c r="BZ224" t="str">
        <f ca="1">SUBSTITUTE(BZ223,'Formula Name Creation'!$V92,'HB11 Model'!$B92)</f>
        <v>=C79*C75</v>
      </c>
      <c r="CA224" t="str">
        <f ca="1">SUBSTITUTE(CA223,'Formula Name Creation'!$V92,'HB11 Model'!$B92)</f>
        <v>Parameter</v>
      </c>
      <c r="CB224" t="str">
        <f ca="1">SUBSTITUTE(CB223,'Formula Name Creation'!$V92,'HB11 Model'!$B92)</f>
        <v>Parameter</v>
      </c>
      <c r="CC224" t="str">
        <f ca="1">SUBSTITUTE(CC223,'Formula Name Creation'!$V92,'HB11 Model'!$B92)</f>
        <v>Parameter</v>
      </c>
      <c r="CD224" t="str">
        <f ca="1">SUBSTITUTE(CD223,'Formula Name Creation'!$V92,'HB11 Model'!$B92)</f>
        <v>=32*(C9/2605)</v>
      </c>
      <c r="CE224" t="str">
        <f ca="1">SUBSTITUTE(CE223,'Formula Name Creation'!$V92,'HB11 Model'!$B92)</f>
        <v>Parameter</v>
      </c>
      <c r="CF224" t="str">
        <f ca="1">SUBSTITUTE(CF223,'Formula Name Creation'!$V92,'HB11 Model'!$B92)</f>
        <v>Parameter</v>
      </c>
      <c r="CG224" t="str">
        <f ca="1">SUBSTITUTE(CG223,'Formula Name Creation'!$V92,'HB11 Model'!$B92)</f>
        <v>=(C85*C86*C83)/10^6</v>
      </c>
      <c r="CH224" t="str">
        <f ca="1">SUBSTITUTE(CH223,'Formula Name Creation'!$V92,'HB11 Model'!$B92)</f>
        <v>=C9*10^6/C81/C82</v>
      </c>
      <c r="CI224" t="str">
        <f ca="1">SUBSTITUTE(CI223,'Formula Name Creation'!$V92,'HB11 Model'!$B92)</f>
        <v>Parameter</v>
      </c>
      <c r="CJ224" t="str">
        <f ca="1">SUBSTITUTE(CJ223,'Formula Name Creation'!$V92,'HB11 Model'!$B92)</f>
        <v>Parameter</v>
      </c>
      <c r="CK224" t="str">
        <f ca="1">SUBSTITUTE(CK223,'Formula Name Creation'!$V92,'HB11 Model'!$B92)</f>
        <v>Parameter</v>
      </c>
      <c r="CL224" t="str">
        <f ca="1">SUBSTITUTE(CL223,'Formula Name Creation'!$V92,'HB11 Model'!$B92)</f>
        <v>Parameter</v>
      </c>
      <c r="CM224" t="str">
        <f ca="1">SUBSTITUTE(CM223,'Formula Name Creation'!$V92,'HB11 Model'!$B92)</f>
        <v>=C91*Average Hourly Wage</v>
      </c>
      <c r="CN224" t="str">
        <f ca="1">SUBSTITUTE(CN223,'Formula Name Creation'!$V92,'HB11 Model'!$B92)</f>
        <v>=Hourly Personnel Cost*7.6*7*52.18</v>
      </c>
      <c r="CO224" t="str">
        <f ca="1">SUBSTITUTE(CO223,'Formula Name Creation'!$V92,'HB11 Model'!$B92)</f>
        <v>Parameter</v>
      </c>
      <c r="CP224" t="str">
        <f ca="1">SUBSTITUTE(CP223,'Formula Name Creation'!$V92,'HB11 Model'!$B92)</f>
        <v>Parameter</v>
      </c>
      <c r="CQ224" t="str">
        <f ca="1">SUBSTITUTE(CQ223,'Formula Name Creation'!$V92,'HB11 Model'!$B92)</f>
        <v>Parameter</v>
      </c>
      <c r="CR224" t="str">
        <f ca="1">SUBSTITUTE(CR223,'Formula Name Creation'!$V92,'HB11 Model'!$B92)</f>
        <v>Parameter</v>
      </c>
      <c r="CS224" t="str">
        <f ca="1">SUBSTITUTE(CS223,'Formula Name Creation'!$V92,'HB11 Model'!$B92)</f>
        <v>Parameter</v>
      </c>
      <c r="CT224" t="str">
        <f ca="1">SUBSTITUTE(CT223,'Formula Name Creation'!$V92,'HB11 Model'!$B92)</f>
        <v>Parameter</v>
      </c>
      <c r="CU224" t="str">
        <f ca="1">SUBSTITUTE(CU223,'Formula Name Creation'!$V92,'HB11 Model'!$B92)</f>
        <v>=PI()*Height of Vacuum Vessel*(Radius of Vacuum Vessel^2-(Radius of Vacuum Vessel-Wall Thickness of Vacuum Vessel)^2)*Density of Vacuum Vessel Material</v>
      </c>
      <c r="CV224" t="str">
        <f ca="1">SUBSTITUTE(CV223,'Formula Name Creation'!$V92,'HB11 Model'!$B92)</f>
        <v>Parameter</v>
      </c>
      <c r="CW224" t="str">
        <f ca="1">SUBSTITUTE(CW223,'Formula Name Creation'!$V92,'HB11 Model'!$B92)</f>
        <v>=(90.69*Mass of Vacuum Vessel + Shielding Material Costs for Vacuum Vessel + 13.04*Mass Flow Rate*112.32)/10^6</v>
      </c>
      <c r="CX224" t="str">
        <f ca="1">SUBSTITUTE(CX223,'Formula Name Creation'!$V92,'HB11 Model'!$B92)</f>
        <v>0</v>
      </c>
      <c r="CY224" t="str">
        <f ca="1">SUBSTITUTE(CY223,'Formula Name Creation'!$V92,'HB11 Model'!$B92)</f>
        <v>0</v>
      </c>
      <c r="CZ224" t="str">
        <f ca="1">SUBSTITUTE(CZ223,'Formula Name Creation'!$V92,'HB11 Model'!$B92)</f>
        <v>0</v>
      </c>
      <c r="DA224" t="str">
        <f ca="1">SUBSTITUTE(DA223,'Formula Name Creation'!$V92,'HB11 Model'!$B92)</f>
        <v>0</v>
      </c>
      <c r="DB224" t="str">
        <f ca="1">SUBSTITUTE(DB223,'Formula Name Creation'!$V92,'HB11 Model'!$B92)</f>
        <v>0</v>
      </c>
      <c r="DC224" t="str">
        <f ca="1">SUBSTITUTE(DC223,'Formula Name Creation'!$V92,'HB11 Model'!$B92)</f>
        <v>0</v>
      </c>
      <c r="DD224" t="str">
        <f ca="1">SUBSTITUTE(DD223,'Formula Name Creation'!$V92,'HB11 Model'!$B92)</f>
        <v>0</v>
      </c>
      <c r="DE224" t="str">
        <f ca="1">SUBSTITUTE(DE223,'Formula Name Creation'!$V92,'HB11 Model'!$B92)</f>
        <v>0</v>
      </c>
      <c r="DF224" t="str">
        <f ca="1">SUBSTITUTE(DF223,'Formula Name Creation'!$V92,'HB11 Model'!$B92)</f>
        <v>0</v>
      </c>
      <c r="DG224" t="str">
        <f ca="1">SUBSTITUTE(DG223,'Formula Name Creation'!$V92,'HB11 Model'!$B92)</f>
        <v>0</v>
      </c>
      <c r="DH224" t="str">
        <f ca="1">SUBSTITUTE(DH223,'Formula Name Creation'!$V92,'HB11 Model'!$B92)</f>
        <v>0</v>
      </c>
      <c r="DI224" t="str">
        <f ca="1">SUBSTITUTE(DI223,'Formula Name Creation'!$V92,'HB11 Model'!$B92)</f>
        <v>0</v>
      </c>
      <c r="DJ224" t="str">
        <f ca="1">SUBSTITUTE(DJ223,'Formula Name Creation'!$V92,'HB11 Model'!$B92)</f>
        <v>0</v>
      </c>
      <c r="DK224" t="str">
        <f ca="1">SUBSTITUTE(DK223,'Formula Name Creation'!$V92,'HB11 Model'!$B92)</f>
        <v>0</v>
      </c>
      <c r="DL224" t="str">
        <f ca="1">SUBSTITUTE(DL223,'Formula Name Creation'!$V92,'HB11 Model'!$B92)</f>
        <v>0</v>
      </c>
      <c r="DM224" t="str">
        <f ca="1">SUBSTITUTE(DM223,'Formula Name Creation'!$V92,'HB11 Model'!$B92)</f>
        <v>0</v>
      </c>
      <c r="DN224" t="str">
        <f ca="1">SUBSTITUTE(DN223,'Formula Name Creation'!$V92,'HB11 Model'!$B92)</f>
        <v>0</v>
      </c>
      <c r="DO224" t="str">
        <f ca="1">SUBSTITUTE(DO223,'Formula Name Creation'!$V92,'HB11 Model'!$B92)</f>
        <v>0</v>
      </c>
      <c r="DP224" t="str">
        <f ca="1">SUBSTITUTE(DP223,'Formula Name Creation'!$V92,'HB11 Model'!$B92)</f>
        <v>0</v>
      </c>
      <c r="DQ224" t="str">
        <f ca="1">SUBSTITUTE(DQ223,'Formula Name Creation'!$V92,'HB11 Model'!$B92)</f>
        <v>0</v>
      </c>
      <c r="DR224" t="str">
        <f ca="1">SUBSTITUTE(DR223,'Formula Name Creation'!$V92,'HB11 Model'!$B92)</f>
        <v>0</v>
      </c>
      <c r="DS224" t="str">
        <f ca="1">SUBSTITUTE(DS223,'Formula Name Creation'!$V92,'HB11 Model'!$B92)</f>
        <v>0</v>
      </c>
      <c r="DT224" t="str">
        <f ca="1">SUBSTITUTE(DT223,'Formula Name Creation'!$V92,'HB11 Model'!$B92)</f>
        <v>0</v>
      </c>
      <c r="DU224" t="str">
        <f ca="1">SUBSTITUTE(DU223,'Formula Name Creation'!$V92,'HB11 Model'!$B92)</f>
        <v>0</v>
      </c>
      <c r="DV224" t="str">
        <f ca="1">SUBSTITUTE(DV223,'Formula Name Creation'!$V92,'HB11 Model'!$B92)</f>
        <v>0</v>
      </c>
      <c r="DW224" t="str">
        <f ca="1">SUBSTITUTE(DW223,'Formula Name Creation'!$V92,'HB11 Model'!$B92)</f>
        <v>0</v>
      </c>
      <c r="DX224" t="str">
        <f ca="1">SUBSTITUTE(DX223,'Formula Name Creation'!$V92,'HB11 Model'!$B92)</f>
        <v>0</v>
      </c>
      <c r="DY224" t="str">
        <f ca="1">SUBSTITUTE(DY223,'Formula Name Creation'!$V92,'HB11 Model'!$B92)</f>
        <v>0</v>
      </c>
      <c r="DZ224" t="str">
        <f ca="1">SUBSTITUTE(DZ223,'Formula Name Creation'!$V92,'HB11 Model'!$B92)</f>
        <v>0</v>
      </c>
      <c r="EA224" t="str">
        <f ca="1">SUBSTITUTE(EA223,'Formula Name Creation'!$V92,'HB11 Model'!$B92)</f>
        <v>0</v>
      </c>
      <c r="EB224" t="str">
        <f ca="1">SUBSTITUTE(EB223,'Formula Name Creation'!$V92,'HB11 Model'!$B92)</f>
        <v>0</v>
      </c>
      <c r="EC224" t="str">
        <f ca="1">SUBSTITUTE(EC223,'Formula Name Creation'!$V92,'HB11 Model'!$B92)</f>
        <v>0</v>
      </c>
      <c r="ED224" t="str">
        <f ca="1">SUBSTITUTE(ED223,'Formula Name Creation'!$V92,'HB11 Model'!$B92)</f>
        <v>0</v>
      </c>
      <c r="EE224" t="str">
        <f ca="1">SUBSTITUTE(EE223,'Formula Name Creation'!$V92,'HB11 Model'!$B92)</f>
        <v>0</v>
      </c>
      <c r="EF224" t="str">
        <f ca="1">SUBSTITUTE(EF223,'Formula Name Creation'!$V92,'HB11 Model'!$B92)</f>
        <v>0</v>
      </c>
      <c r="EG224" t="str">
        <f ca="1">SUBSTITUTE(EG223,'Formula Name Creation'!$V92,'HB11 Model'!$B92)</f>
        <v>0</v>
      </c>
      <c r="EH224" t="str">
        <f ca="1">SUBSTITUTE(EH223,'Formula Name Creation'!$V92,'HB11 Model'!$B92)</f>
        <v>0</v>
      </c>
      <c r="EI224" t="str">
        <f ca="1">SUBSTITUTE(EI223,'Formula Name Creation'!$V92,'HB11 Model'!$B92)</f>
        <v>0</v>
      </c>
      <c r="EJ224" t="str">
        <f ca="1">SUBSTITUTE(EJ223,'Formula Name Creation'!$V92,'HB11 Model'!$B92)</f>
        <v>0</v>
      </c>
      <c r="EK224" t="str">
        <f ca="1">SUBSTITUTE(EK223,'Formula Name Creation'!$V92,'HB11 Model'!$B92)</f>
        <v>0</v>
      </c>
      <c r="EL224" t="str">
        <f ca="1">SUBSTITUTE(EL223,'Formula Name Creation'!$V92,'HB11 Model'!$B92)</f>
        <v>0</v>
      </c>
      <c r="EM224" t="str">
        <f ca="1">SUBSTITUTE(EM223,'Formula Name Creation'!$V92,'HB11 Model'!$B92)</f>
        <v>0</v>
      </c>
      <c r="EN224" t="str">
        <f ca="1">SUBSTITUTE(EN223,'Formula Name Creation'!$V92,'HB11 Model'!$B92)</f>
        <v>0</v>
      </c>
      <c r="EO224" t="str">
        <f ca="1">SUBSTITUTE(EO223,'Formula Name Creation'!$V92,'HB11 Model'!$B92)</f>
        <v>0</v>
      </c>
      <c r="EP224" t="str">
        <f ca="1">SUBSTITUTE(EP223,'Formula Name Creation'!$V92,'HB11 Model'!$B92)</f>
        <v>0</v>
      </c>
      <c r="EQ224" t="str">
        <f ca="1">SUBSTITUTE(EQ223,'Formula Name Creation'!$V92,'HB11 Model'!$B92)</f>
        <v>0</v>
      </c>
      <c r="ER224" t="str">
        <f ca="1">SUBSTITUTE(ER223,'Formula Name Creation'!$V92,'HB11 Model'!$B92)</f>
        <v>0</v>
      </c>
      <c r="ES224" t="str">
        <f ca="1">SUBSTITUTE(ES223,'Formula Name Creation'!$V92,'HB11 Model'!$B92)</f>
        <v>0</v>
      </c>
      <c r="ET224" t="str">
        <f ca="1">SUBSTITUTE(ET223,'Formula Name Creation'!$V92,'HB11 Model'!$B92)</f>
        <v>0</v>
      </c>
      <c r="EU224">
        <v>90</v>
      </c>
    </row>
    <row r="225" spans="1:151" x14ac:dyDescent="0.25">
      <c r="A225" t="str">
        <f ca="1">SUBSTITUTE(A224,'Formula Name Creation'!$V91,'HB11 Model'!$B91)</f>
        <v>Parameter</v>
      </c>
      <c r="B225" t="str">
        <f ca="1">SUBSTITUTE(B224,'Formula Name Creation'!$V91,'HB11 Model'!$B91)</f>
        <v>Parameter</v>
      </c>
      <c r="C225" t="str">
        <f ca="1">SUBSTITUTE(C224,'Formula Name Creation'!$V91,'HB11 Model'!$B91)</f>
        <v>=(1400*C22*1000)/10^6</v>
      </c>
      <c r="D225" t="str">
        <f ca="1">SUBSTITUTE(D224,'Formula Name Creation'!$V91,'HB11 Model'!$B91)</f>
        <v>Parameter</v>
      </c>
      <c r="E225" t="str">
        <f ca="1">SUBSTITUTE(E224,'Formula Name Creation'!$V91,'HB11 Model'!$B91)</f>
        <v>=C3*C4</v>
      </c>
      <c r="F225" t="str">
        <f ca="1">SUBSTITUTE(F224,'Formula Name Creation'!$V91,'HB11 Model'!$B91)</f>
        <v>=C7/(C6)</v>
      </c>
      <c r="G225" t="str">
        <f ca="1">SUBSTITUTE(G224,'Formula Name Creation'!$V91,'HB11 Model'!$B91)</f>
        <v>=IF(C36=0,C7*C10,C7*C10*C13)</v>
      </c>
      <c r="H225" t="str">
        <f ca="1">SUBSTITUTE(H224,'Formula Name Creation'!$V91,'HB11 Model'!$B91)</f>
        <v>Parameter</v>
      </c>
      <c r="I225" t="str">
        <f ca="1">SUBSTITUTE(I224,'Formula Name Creation'!$V91,'HB11 Model'!$B91)</f>
        <v>Parameter</v>
      </c>
      <c r="J225" t="str">
        <f ca="1">SUBSTITUTE(J224,'Formula Name Creation'!$V91,'HB11 Model'!$B91)</f>
        <v>Parameter</v>
      </c>
      <c r="K225" t="str">
        <f ca="1">SUBSTITUTE(K224,'Formula Name Creation'!$V91,'HB11 Model'!$B91)</f>
        <v>Parameter</v>
      </c>
      <c r="L225" t="str">
        <f ca="1">SUBSTITUTE(L224,'Formula Name Creation'!$V91,'HB11 Model'!$B91)</f>
        <v>Parameter</v>
      </c>
      <c r="M225" t="str">
        <f ca="1">SUBSTITUTE(M224,'Formula Name Creation'!$V91,'HB11 Model'!$B91)</f>
        <v>=C16/C8</v>
      </c>
      <c r="N225" t="str">
        <f ca="1">SUBSTITUTE(N224,'Formula Name Creation'!$V91,'HB11 Model'!$B91)</f>
        <v>=C9*C17</v>
      </c>
      <c r="O225" t="str">
        <f ca="1">SUBSTITUTE(O224,'Formula Name Creation'!$V91,'HB11 Model'!$B91)</f>
        <v>Parameter</v>
      </c>
      <c r="P225" t="str">
        <f ca="1">SUBSTITUTE(P224,'Formula Name Creation'!$V91,'HB11 Model'!$B91)</f>
        <v>Parameter</v>
      </c>
      <c r="Q225" t="str">
        <f ca="1">SUBSTITUTE(Q224,'Formula Name Creation'!$V91,'HB11 Model'!$B91)</f>
        <v>Parameter</v>
      </c>
      <c r="R225" t="str">
        <f ca="1">SUBSTITUTE(R224,'Formula Name Creation'!$V91,'HB11 Model'!$B91)</f>
        <v>=C8+C84+Vacuum System Power Usage</v>
      </c>
      <c r="S225" t="str">
        <f ca="1">SUBSTITUTE(S224,'Formula Name Creation'!$V91,'HB11 Model'!$B91)</f>
        <v>=C20*C19</v>
      </c>
      <c r="T225" t="str">
        <f ca="1">SUBSTITUTE(T224,'Formula Name Creation'!$V91,'HB11 Model'!$B91)</f>
        <v>=C16-C20</v>
      </c>
      <c r="U225" t="str">
        <f ca="1">SUBSTITUTE(U224,'Formula Name Creation'!$V91,'HB11 Model'!$B91)</f>
        <v>=365*24*C14</v>
      </c>
      <c r="V225" t="str">
        <f ca="1">SUBSTITUTE(V224,'Formula Name Creation'!$V91,'HB11 Model'!$B91)</f>
        <v>=C22*C23</v>
      </c>
      <c r="W225" t="str">
        <f ca="1">SUBSTITUTE(W224,'Formula Name Creation'!$V91,'HB11 Model'!$B91)</f>
        <v>=C26/(1-C27)</v>
      </c>
      <c r="X225" t="str">
        <f ca="1">SUBSTITUTE(X224,'Formula Name Creation'!$V91,'HB11 Model'!$B91)</f>
        <v>=C4*C14*365*24*3600</v>
      </c>
      <c r="Y225" t="str">
        <f ca="1">SUBSTITUTE(Y224,'Formula Name Creation'!$V91,'HB11 Model'!$B91)</f>
        <v>Parameter</v>
      </c>
      <c r="Z225" t="str">
        <f ca="1">SUBSTITUTE(Z224,'Formula Name Creation'!$V91,'HB11 Model'!$B91)</f>
        <v>=C29+C37+C40+C48</v>
      </c>
      <c r="AA225" t="str">
        <f ca="1">SUBSTITUTE(AA224,'Formula Name Creation'!$V91,'HB11 Model'!$B91)</f>
        <v>=C30*(C33*C34)/(1000)+C35</v>
      </c>
      <c r="AB225" t="str">
        <f ca="1">SUBSTITUTE(AB224,'Formula Name Creation'!$V91,'HB11 Model'!$B91)</f>
        <v>Parameter</v>
      </c>
      <c r="AC225" t="str">
        <f ca="1">SUBSTITUTE(AC224,'Formula Name Creation'!$V91,'HB11 Model'!$B91)</f>
        <v>Parameter</v>
      </c>
      <c r="AD225" t="str">
        <f ca="1">SUBSTITUTE(AD224,'Formula Name Creation'!$V91,'HB11 Model'!$B91)</f>
        <v>Parameter</v>
      </c>
      <c r="AE225" t="str">
        <f ca="1">SUBSTITUTE(AE224,'Formula Name Creation'!$V91,'HB11 Model'!$B91)</f>
        <v>Parameter</v>
      </c>
      <c r="AF225" t="str">
        <f ca="1">SUBSTITUTE(AF224,'Formula Name Creation'!$V91,'HB11 Model'!$B91)</f>
        <v>Parameter</v>
      </c>
      <c r="AG225" t="str">
        <f ca="1">SUBSTITUTE(AG224,'Formula Name Creation'!$V91,'HB11 Model'!$B91)</f>
        <v>Parameter</v>
      </c>
      <c r="AH225" t="str">
        <f ca="1">SUBSTITUTE(AH224,'Formula Name Creation'!$V91,'HB11 Model'!$B91)</f>
        <v>Parameter</v>
      </c>
      <c r="AI225" t="str">
        <f ca="1">SUBSTITUTE(AI224,'Formula Name Creation'!$V91,'HB11 Model'!$B91)</f>
        <v>=C36*(C38)</v>
      </c>
      <c r="AJ225" t="str">
        <f ca="1">SUBSTITUTE(AJ224,'Formula Name Creation'!$V91,'HB11 Model'!$B91)</f>
        <v>Parameter</v>
      </c>
      <c r="AK225" t="str">
        <f ca="1">SUBSTITUTE(AK224,'Formula Name Creation'!$V91,'HB11 Model'!$B91)</f>
        <v>Parameter</v>
      </c>
      <c r="AL225" t="str">
        <f ca="1">SUBSTITUTE(AL224,'Formula Name Creation'!$V91,'HB11 Model'!$B91)</f>
        <v>=C39*(C41+C42)</v>
      </c>
      <c r="AM225" t="str">
        <f ca="1">SUBSTITUTE(AM224,'Formula Name Creation'!$V91,'HB11 Model'!$B91)</f>
        <v>=0.04+(C31*C32)/(1000)</v>
      </c>
      <c r="AN225" t="str">
        <f ca="1">SUBSTITUTE(AN224,'Formula Name Creation'!$V91,'HB11 Model'!$B91)</f>
        <v>Parameter</v>
      </c>
      <c r="AO225" t="str">
        <f ca="1">SUBSTITUTE(AO224,'Formula Name Creation'!$V91,'HB11 Model'!$B91)</f>
        <v>Parameter</v>
      </c>
      <c r="AP225" t="str">
        <f ca="1">SUBSTITUTE(AP224,'Formula Name Creation'!$V91,'HB11 Model'!$B91)</f>
        <v>Parameter</v>
      </c>
      <c r="AQ225" t="str">
        <f ca="1">SUBSTITUTE(AQ224,'Formula Name Creation'!$V91,'HB11 Model'!$B91)</f>
        <v>Parameter</v>
      </c>
      <c r="AR225" t="e">
        <f ca="1">SUBSTITUTE(AR224,'Formula Name Creation'!$V91,'HB11 Model'!$B91)</f>
        <v>#N/A</v>
      </c>
      <c r="AS225" t="str">
        <f ca="1">SUBSTITUTE(AS224,'Formula Name Creation'!$V91,'HB11 Model'!$B91)</f>
        <v>=C45+C25*(C28)</v>
      </c>
      <c r="AT225" t="str">
        <f ca="1">SUBSTITUTE(AT224,'Formula Name Creation'!$V91,'HB11 Model'!$B91)</f>
        <v>Parameter</v>
      </c>
      <c r="AU225" t="str">
        <f ca="1">SUBSTITUTE(AU224,'Formula Name Creation'!$V91,'HB11 Model'!$B91)</f>
        <v>Parameter</v>
      </c>
      <c r="AV225" t="str">
        <f ca="1">SUBSTITUTE(AV224,'Formula Name Creation'!$V91,'HB11 Model'!$B91)</f>
        <v>Parameter</v>
      </c>
      <c r="AW225" t="str">
        <f ca="1">SUBSTITUTE(AW224,'Formula Name Creation'!$V91,'HB11 Model'!$B91)</f>
        <v>Parameter</v>
      </c>
      <c r="AX225" t="str">
        <f ca="1">SUBSTITUTE(AX224,'Formula Name Creation'!$V91,'HB11 Model'!$B91)</f>
        <v>Parameter</v>
      </c>
      <c r="AY225" t="str">
        <f ca="1">SUBSTITUTE(AY224,'Formula Name Creation'!$V91,'HB11 Model'!$B91)</f>
        <v>Parameter</v>
      </c>
      <c r="AZ225" t="str">
        <f ca="1">SUBSTITUTE(AZ224,'Formula Name Creation'!$V91,'HB11 Model'!$B91)</f>
        <v>Parameter</v>
      </c>
      <c r="BA225" t="str">
        <f ca="1">SUBSTITUTE(BA224,'Formula Name Creation'!$V91,'HB11 Model'!$B91)</f>
        <v>=(C54+C53)/10^6</v>
      </c>
      <c r="BB225" t="str">
        <f ca="1">SUBSTITUTE(BB224,'Formula Name Creation'!$V91,'HB11 Model'!$B91)</f>
        <v>=C4*((C14*24)*3600)*C51</v>
      </c>
      <c r="BC225" t="str">
        <f ca="1">SUBSTITUTE(BC224,'Formula Name Creation'!$V91,'HB11 Model'!$B91)</f>
        <v>Parameter</v>
      </c>
      <c r="BD225" t="str">
        <f ca="1">SUBSTITUTE(BD224,'Formula Name Creation'!$V91,'HB11 Model'!$B91)</f>
        <v>Parameter</v>
      </c>
      <c r="BE225" t="str">
        <f ca="1">SUBSTITUTE(BE224,'Formula Name Creation'!$V91,'HB11 Model'!$B91)</f>
        <v>Parameter</v>
      </c>
      <c r="BF225" t="str">
        <f ca="1">SUBSTITUTE(BF224,'Formula Name Creation'!$V91,'HB11 Model'!$B91)</f>
        <v>Parameter</v>
      </c>
      <c r="BG225" t="str">
        <f ca="1">SUBSTITUTE(BG224,'Formula Name Creation'!$V91,'HB11 Model'!$B91)</f>
        <v>=ROUNDDOWN(C60/C64,0)*C58+C57*C3*C4*ROUNDDOWN(C60/C66,0)+C59+C87*10^6*ROUNDDOWN(C60/C65,0)+C63*C60</v>
      </c>
      <c r="BH225" t="str">
        <f ca="1">SUBSTITUTE(BH224,'Formula Name Creation'!$V91,'HB11 Model'!$B91)</f>
        <v>Parameter</v>
      </c>
      <c r="BI225" t="str">
        <f ca="1">SUBSTITUTE(BI224,'Formula Name Creation'!$V91,'HB11 Model'!$B91)</f>
        <v>=C62*1000*C24</v>
      </c>
      <c r="BJ225" t="str">
        <f ca="1">SUBSTITUTE(BJ224,'Formula Name Creation'!$V91,'HB11 Model'!$B91)</f>
        <v>Parameter</v>
      </c>
      <c r="BK225" t="str">
        <f ca="1">SUBSTITUTE(BK224,'Formula Name Creation'!$V91,'HB11 Model'!$B91)</f>
        <v>Parameter</v>
      </c>
      <c r="BL225" t="str">
        <f ca="1">SUBSTITUTE(BL224,'Formula Name Creation'!$V91,'HB11 Model'!$B91)</f>
        <v>Parameter</v>
      </c>
      <c r="BM225" t="str">
        <f ca="1">SUBSTITUTE(BM224,'Formula Name Creation'!$V91,'HB11 Model'!$B91)</f>
        <v>Parameter</v>
      </c>
      <c r="BN225" t="str">
        <f ca="1">SUBSTITUTE(BN224,'Formula Name Creation'!$V91,'HB11 Model'!$B91)</f>
        <v>Parameter</v>
      </c>
      <c r="BO225" t="str">
        <f ca="1">SUBSTITUTE(BO224,'Formula Name Creation'!$V91,'HB11 Model'!$B91)</f>
        <v>Parameter</v>
      </c>
      <c r="BP225" t="str">
        <f ca="1">SUBSTITUTE(BP224,'Formula Name Creation'!$V91,'HB11 Model'!$B91)</f>
        <v>Parameter</v>
      </c>
      <c r="BQ225" t="str">
        <f ca="1">SUBSTITUTE(BQ224,'Formula Name Creation'!$V91,'HB11 Model'!$B91)</f>
        <v>Parameter</v>
      </c>
      <c r="BR225" t="str">
        <f ca="1">SUBSTITUTE(BR224,'Formula Name Creation'!$V91,'HB11 Model'!$B91)</f>
        <v>Parameter</v>
      </c>
      <c r="BS225" t="str">
        <f ca="1">SUBSTITUTE(BS224,'Formula Name Creation'!$V91,'HB11 Model'!$B91)</f>
        <v>Parameter</v>
      </c>
      <c r="BT225" t="str">
        <f ca="1">SUBSTITUTE(BT224,'Formula Name Creation'!$V91,'HB11 Model'!$B91)</f>
        <v>Parameter</v>
      </c>
      <c r="BU225" t="str">
        <f ca="1">SUBSTITUTE(BU224,'Formula Name Creation'!$V91,'HB11 Model'!$B91)</f>
        <v>=(C67+C68+C69+C70+C71+C72+C74+C73)</v>
      </c>
      <c r="BV225" t="str">
        <f ca="1">SUBSTITUTE(BV224,'Formula Name Creation'!$V91,'HB11 Model'!$B91)</f>
        <v>Parameter</v>
      </c>
      <c r="BW225" t="str">
        <f ca="1">SUBSTITUTE(BW224,'Formula Name Creation'!$V91,'HB11 Model'!$B91)</f>
        <v>Parameter</v>
      </c>
      <c r="BX225" t="str">
        <f ca="1">SUBSTITUTE(BX224,'Formula Name Creation'!$V91,'HB11 Model'!$B91)</f>
        <v>=C77+C75</v>
      </c>
      <c r="BY225" t="str">
        <f ca="1">SUBSTITUTE(BY224,'Formula Name Creation'!$V91,'HB11 Model'!$B91)</f>
        <v>Parameter</v>
      </c>
      <c r="BZ225" t="str">
        <f ca="1">SUBSTITUTE(BZ224,'Formula Name Creation'!$V91,'HB11 Model'!$B91)</f>
        <v>=C79*C75</v>
      </c>
      <c r="CA225" t="str">
        <f ca="1">SUBSTITUTE(CA224,'Formula Name Creation'!$V91,'HB11 Model'!$B91)</f>
        <v>Parameter</v>
      </c>
      <c r="CB225" t="str">
        <f ca="1">SUBSTITUTE(CB224,'Formula Name Creation'!$V91,'HB11 Model'!$B91)</f>
        <v>Parameter</v>
      </c>
      <c r="CC225" t="str">
        <f ca="1">SUBSTITUTE(CC224,'Formula Name Creation'!$V91,'HB11 Model'!$B91)</f>
        <v>Parameter</v>
      </c>
      <c r="CD225" t="str">
        <f ca="1">SUBSTITUTE(CD224,'Formula Name Creation'!$V91,'HB11 Model'!$B91)</f>
        <v>=32*(C9/2605)</v>
      </c>
      <c r="CE225" t="str">
        <f ca="1">SUBSTITUTE(CE224,'Formula Name Creation'!$V91,'HB11 Model'!$B91)</f>
        <v>Parameter</v>
      </c>
      <c r="CF225" t="str">
        <f ca="1">SUBSTITUTE(CF224,'Formula Name Creation'!$V91,'HB11 Model'!$B91)</f>
        <v>Parameter</v>
      </c>
      <c r="CG225" t="str">
        <f ca="1">SUBSTITUTE(CG224,'Formula Name Creation'!$V91,'HB11 Model'!$B91)</f>
        <v>=(C85*C86*C83)/10^6</v>
      </c>
      <c r="CH225" t="str">
        <f ca="1">SUBSTITUTE(CH224,'Formula Name Creation'!$V91,'HB11 Model'!$B91)</f>
        <v>=C9*10^6/C81/C82</v>
      </c>
      <c r="CI225" t="str">
        <f ca="1">SUBSTITUTE(CI224,'Formula Name Creation'!$V91,'HB11 Model'!$B91)</f>
        <v>Parameter</v>
      </c>
      <c r="CJ225" t="str">
        <f ca="1">SUBSTITUTE(CJ224,'Formula Name Creation'!$V91,'HB11 Model'!$B91)</f>
        <v>Parameter</v>
      </c>
      <c r="CK225" t="str">
        <f ca="1">SUBSTITUTE(CK224,'Formula Name Creation'!$V91,'HB11 Model'!$B91)</f>
        <v>Parameter</v>
      </c>
      <c r="CL225" t="str">
        <f ca="1">SUBSTITUTE(CL224,'Formula Name Creation'!$V91,'HB11 Model'!$B91)</f>
        <v>Parameter</v>
      </c>
      <c r="CM225" t="str">
        <f ca="1">SUBSTITUTE(CM224,'Formula Name Creation'!$V91,'HB11 Model'!$B91)</f>
        <v>=Number of Staff*Average Hourly Wage</v>
      </c>
      <c r="CN225" t="str">
        <f ca="1">SUBSTITUTE(CN224,'Formula Name Creation'!$V91,'HB11 Model'!$B91)</f>
        <v>=Hourly Personnel Cost*7.6*7*52.18</v>
      </c>
      <c r="CO225" t="str">
        <f ca="1">SUBSTITUTE(CO224,'Formula Name Creation'!$V91,'HB11 Model'!$B91)</f>
        <v>Parameter</v>
      </c>
      <c r="CP225" t="str">
        <f ca="1">SUBSTITUTE(CP224,'Formula Name Creation'!$V91,'HB11 Model'!$B91)</f>
        <v>Parameter</v>
      </c>
      <c r="CQ225" t="str">
        <f ca="1">SUBSTITUTE(CQ224,'Formula Name Creation'!$V91,'HB11 Model'!$B91)</f>
        <v>Parameter</v>
      </c>
      <c r="CR225" t="str">
        <f ca="1">SUBSTITUTE(CR224,'Formula Name Creation'!$V91,'HB11 Model'!$B91)</f>
        <v>Parameter</v>
      </c>
      <c r="CS225" t="str">
        <f ca="1">SUBSTITUTE(CS224,'Formula Name Creation'!$V91,'HB11 Model'!$B91)</f>
        <v>Parameter</v>
      </c>
      <c r="CT225" t="str">
        <f ca="1">SUBSTITUTE(CT224,'Formula Name Creation'!$V91,'HB11 Model'!$B91)</f>
        <v>Parameter</v>
      </c>
      <c r="CU225" t="str">
        <f ca="1">SUBSTITUTE(CU224,'Formula Name Creation'!$V91,'HB11 Model'!$B91)</f>
        <v>=PI()*Height of Vacuum Vessel*(Radius of Vacuum Vessel^2-(Radius of Vacuum Vessel-Wall Thickness of Vacuum Vessel)^2)*Density of Vacuum Vessel Material</v>
      </c>
      <c r="CV225" t="str">
        <f ca="1">SUBSTITUTE(CV224,'Formula Name Creation'!$V91,'HB11 Model'!$B91)</f>
        <v>Parameter</v>
      </c>
      <c r="CW225" t="str">
        <f ca="1">SUBSTITUTE(CW224,'Formula Name Creation'!$V91,'HB11 Model'!$B91)</f>
        <v>=(90.69*Mass of Vacuum Vessel + Shielding Material Costs for Vacuum Vessel + 13.04*Mass Flow Rate*112.32)/10^6</v>
      </c>
      <c r="CX225" t="str">
        <f ca="1">SUBSTITUTE(CX224,'Formula Name Creation'!$V91,'HB11 Model'!$B91)</f>
        <v>0</v>
      </c>
      <c r="CY225" t="str">
        <f ca="1">SUBSTITUTE(CY224,'Formula Name Creation'!$V91,'HB11 Model'!$B91)</f>
        <v>0</v>
      </c>
      <c r="CZ225" t="str">
        <f ca="1">SUBSTITUTE(CZ224,'Formula Name Creation'!$V91,'HB11 Model'!$B91)</f>
        <v>0</v>
      </c>
      <c r="DA225" t="str">
        <f ca="1">SUBSTITUTE(DA224,'Formula Name Creation'!$V91,'HB11 Model'!$B91)</f>
        <v>0</v>
      </c>
      <c r="DB225" t="str">
        <f ca="1">SUBSTITUTE(DB224,'Formula Name Creation'!$V91,'HB11 Model'!$B91)</f>
        <v>0</v>
      </c>
      <c r="DC225" t="str">
        <f ca="1">SUBSTITUTE(DC224,'Formula Name Creation'!$V91,'HB11 Model'!$B91)</f>
        <v>0</v>
      </c>
      <c r="DD225" t="str">
        <f ca="1">SUBSTITUTE(DD224,'Formula Name Creation'!$V91,'HB11 Model'!$B91)</f>
        <v>0</v>
      </c>
      <c r="DE225" t="str">
        <f ca="1">SUBSTITUTE(DE224,'Formula Name Creation'!$V91,'HB11 Model'!$B91)</f>
        <v>0</v>
      </c>
      <c r="DF225" t="str">
        <f ca="1">SUBSTITUTE(DF224,'Formula Name Creation'!$V91,'HB11 Model'!$B91)</f>
        <v>0</v>
      </c>
      <c r="DG225" t="str">
        <f ca="1">SUBSTITUTE(DG224,'Formula Name Creation'!$V91,'HB11 Model'!$B91)</f>
        <v>0</v>
      </c>
      <c r="DH225" t="str">
        <f ca="1">SUBSTITUTE(DH224,'Formula Name Creation'!$V91,'HB11 Model'!$B91)</f>
        <v>0</v>
      </c>
      <c r="DI225" t="str">
        <f ca="1">SUBSTITUTE(DI224,'Formula Name Creation'!$V91,'HB11 Model'!$B91)</f>
        <v>0</v>
      </c>
      <c r="DJ225" t="str">
        <f ca="1">SUBSTITUTE(DJ224,'Formula Name Creation'!$V91,'HB11 Model'!$B91)</f>
        <v>0</v>
      </c>
      <c r="DK225" t="str">
        <f ca="1">SUBSTITUTE(DK224,'Formula Name Creation'!$V91,'HB11 Model'!$B91)</f>
        <v>0</v>
      </c>
      <c r="DL225" t="str">
        <f ca="1">SUBSTITUTE(DL224,'Formula Name Creation'!$V91,'HB11 Model'!$B91)</f>
        <v>0</v>
      </c>
      <c r="DM225" t="str">
        <f ca="1">SUBSTITUTE(DM224,'Formula Name Creation'!$V91,'HB11 Model'!$B91)</f>
        <v>0</v>
      </c>
      <c r="DN225" t="str">
        <f ca="1">SUBSTITUTE(DN224,'Formula Name Creation'!$V91,'HB11 Model'!$B91)</f>
        <v>0</v>
      </c>
      <c r="DO225" t="str">
        <f ca="1">SUBSTITUTE(DO224,'Formula Name Creation'!$V91,'HB11 Model'!$B91)</f>
        <v>0</v>
      </c>
      <c r="DP225" t="str">
        <f ca="1">SUBSTITUTE(DP224,'Formula Name Creation'!$V91,'HB11 Model'!$B91)</f>
        <v>0</v>
      </c>
      <c r="DQ225" t="str">
        <f ca="1">SUBSTITUTE(DQ224,'Formula Name Creation'!$V91,'HB11 Model'!$B91)</f>
        <v>0</v>
      </c>
      <c r="DR225" t="str">
        <f ca="1">SUBSTITUTE(DR224,'Formula Name Creation'!$V91,'HB11 Model'!$B91)</f>
        <v>0</v>
      </c>
      <c r="DS225" t="str">
        <f ca="1">SUBSTITUTE(DS224,'Formula Name Creation'!$V91,'HB11 Model'!$B91)</f>
        <v>0</v>
      </c>
      <c r="DT225" t="str">
        <f ca="1">SUBSTITUTE(DT224,'Formula Name Creation'!$V91,'HB11 Model'!$B91)</f>
        <v>0</v>
      </c>
      <c r="DU225" t="str">
        <f ca="1">SUBSTITUTE(DU224,'Formula Name Creation'!$V91,'HB11 Model'!$B91)</f>
        <v>0</v>
      </c>
      <c r="DV225" t="str">
        <f ca="1">SUBSTITUTE(DV224,'Formula Name Creation'!$V91,'HB11 Model'!$B91)</f>
        <v>0</v>
      </c>
      <c r="DW225" t="str">
        <f ca="1">SUBSTITUTE(DW224,'Formula Name Creation'!$V91,'HB11 Model'!$B91)</f>
        <v>0</v>
      </c>
      <c r="DX225" t="str">
        <f ca="1">SUBSTITUTE(DX224,'Formula Name Creation'!$V91,'HB11 Model'!$B91)</f>
        <v>0</v>
      </c>
      <c r="DY225" t="str">
        <f ca="1">SUBSTITUTE(DY224,'Formula Name Creation'!$V91,'HB11 Model'!$B91)</f>
        <v>0</v>
      </c>
      <c r="DZ225" t="str">
        <f ca="1">SUBSTITUTE(DZ224,'Formula Name Creation'!$V91,'HB11 Model'!$B91)</f>
        <v>0</v>
      </c>
      <c r="EA225" t="str">
        <f ca="1">SUBSTITUTE(EA224,'Formula Name Creation'!$V91,'HB11 Model'!$B91)</f>
        <v>0</v>
      </c>
      <c r="EB225" t="str">
        <f ca="1">SUBSTITUTE(EB224,'Formula Name Creation'!$V91,'HB11 Model'!$B91)</f>
        <v>0</v>
      </c>
      <c r="EC225" t="str">
        <f ca="1">SUBSTITUTE(EC224,'Formula Name Creation'!$V91,'HB11 Model'!$B91)</f>
        <v>0</v>
      </c>
      <c r="ED225" t="str">
        <f ca="1">SUBSTITUTE(ED224,'Formula Name Creation'!$V91,'HB11 Model'!$B91)</f>
        <v>0</v>
      </c>
      <c r="EE225" t="str">
        <f ca="1">SUBSTITUTE(EE224,'Formula Name Creation'!$V91,'HB11 Model'!$B91)</f>
        <v>0</v>
      </c>
      <c r="EF225" t="str">
        <f ca="1">SUBSTITUTE(EF224,'Formula Name Creation'!$V91,'HB11 Model'!$B91)</f>
        <v>0</v>
      </c>
      <c r="EG225" t="str">
        <f ca="1">SUBSTITUTE(EG224,'Formula Name Creation'!$V91,'HB11 Model'!$B91)</f>
        <v>0</v>
      </c>
      <c r="EH225" t="str">
        <f ca="1">SUBSTITUTE(EH224,'Formula Name Creation'!$V91,'HB11 Model'!$B91)</f>
        <v>0</v>
      </c>
      <c r="EI225" t="str">
        <f ca="1">SUBSTITUTE(EI224,'Formula Name Creation'!$V91,'HB11 Model'!$B91)</f>
        <v>0</v>
      </c>
      <c r="EJ225" t="str">
        <f ca="1">SUBSTITUTE(EJ224,'Formula Name Creation'!$V91,'HB11 Model'!$B91)</f>
        <v>0</v>
      </c>
      <c r="EK225" t="str">
        <f ca="1">SUBSTITUTE(EK224,'Formula Name Creation'!$V91,'HB11 Model'!$B91)</f>
        <v>0</v>
      </c>
      <c r="EL225" t="str">
        <f ca="1">SUBSTITUTE(EL224,'Formula Name Creation'!$V91,'HB11 Model'!$B91)</f>
        <v>0</v>
      </c>
      <c r="EM225" t="str">
        <f ca="1">SUBSTITUTE(EM224,'Formula Name Creation'!$V91,'HB11 Model'!$B91)</f>
        <v>0</v>
      </c>
      <c r="EN225" t="str">
        <f ca="1">SUBSTITUTE(EN224,'Formula Name Creation'!$V91,'HB11 Model'!$B91)</f>
        <v>0</v>
      </c>
      <c r="EO225" t="str">
        <f ca="1">SUBSTITUTE(EO224,'Formula Name Creation'!$V91,'HB11 Model'!$B91)</f>
        <v>0</v>
      </c>
      <c r="EP225" t="str">
        <f ca="1">SUBSTITUTE(EP224,'Formula Name Creation'!$V91,'HB11 Model'!$B91)</f>
        <v>0</v>
      </c>
      <c r="EQ225" t="str">
        <f ca="1">SUBSTITUTE(EQ224,'Formula Name Creation'!$V91,'HB11 Model'!$B91)</f>
        <v>0</v>
      </c>
      <c r="ER225" t="str">
        <f ca="1">SUBSTITUTE(ER224,'Formula Name Creation'!$V91,'HB11 Model'!$B91)</f>
        <v>0</v>
      </c>
      <c r="ES225" t="str">
        <f ca="1">SUBSTITUTE(ES224,'Formula Name Creation'!$V91,'HB11 Model'!$B91)</f>
        <v>0</v>
      </c>
      <c r="ET225" t="str">
        <f ca="1">SUBSTITUTE(ET224,'Formula Name Creation'!$V91,'HB11 Model'!$B91)</f>
        <v>0</v>
      </c>
      <c r="EU225">
        <v>89</v>
      </c>
    </row>
    <row r="226" spans="1:151" x14ac:dyDescent="0.25">
      <c r="A226" t="str">
        <f ca="1">SUBSTITUTE(A225,'Formula Name Creation'!$V90,'HB11 Model'!$B90)</f>
        <v>Parameter</v>
      </c>
      <c r="B226" t="str">
        <f ca="1">SUBSTITUTE(B225,'Formula Name Creation'!$V90,'HB11 Model'!$B90)</f>
        <v>Parameter</v>
      </c>
      <c r="C226" t="str">
        <f ca="1">SUBSTITUTE(C225,'Formula Name Creation'!$V90,'HB11 Model'!$B90)</f>
        <v>=(1400*C22*1000)/10^6</v>
      </c>
      <c r="D226" t="str">
        <f ca="1">SUBSTITUTE(D225,'Formula Name Creation'!$V90,'HB11 Model'!$B90)</f>
        <v>Parameter</v>
      </c>
      <c r="E226" t="str">
        <f ca="1">SUBSTITUTE(E225,'Formula Name Creation'!$V90,'HB11 Model'!$B90)</f>
        <v>=C3*C4</v>
      </c>
      <c r="F226" t="str">
        <f ca="1">SUBSTITUTE(F225,'Formula Name Creation'!$V90,'HB11 Model'!$B90)</f>
        <v>=C7/(C6)</v>
      </c>
      <c r="G226" t="str">
        <f ca="1">SUBSTITUTE(G225,'Formula Name Creation'!$V90,'HB11 Model'!$B90)</f>
        <v>=IF(C36=0,C7*C10,C7*C10*C13)</v>
      </c>
      <c r="H226" t="str">
        <f ca="1">SUBSTITUTE(H225,'Formula Name Creation'!$V90,'HB11 Model'!$B90)</f>
        <v>Parameter</v>
      </c>
      <c r="I226" t="str">
        <f ca="1">SUBSTITUTE(I225,'Formula Name Creation'!$V90,'HB11 Model'!$B90)</f>
        <v>Parameter</v>
      </c>
      <c r="J226" t="str">
        <f ca="1">SUBSTITUTE(J225,'Formula Name Creation'!$V90,'HB11 Model'!$B90)</f>
        <v>Parameter</v>
      </c>
      <c r="K226" t="str">
        <f ca="1">SUBSTITUTE(K225,'Formula Name Creation'!$V90,'HB11 Model'!$B90)</f>
        <v>Parameter</v>
      </c>
      <c r="L226" t="str">
        <f ca="1">SUBSTITUTE(L225,'Formula Name Creation'!$V90,'HB11 Model'!$B90)</f>
        <v>Parameter</v>
      </c>
      <c r="M226" t="str">
        <f ca="1">SUBSTITUTE(M225,'Formula Name Creation'!$V90,'HB11 Model'!$B90)</f>
        <v>=C16/C8</v>
      </c>
      <c r="N226" t="str">
        <f ca="1">SUBSTITUTE(N225,'Formula Name Creation'!$V90,'HB11 Model'!$B90)</f>
        <v>=C9*C17</v>
      </c>
      <c r="O226" t="str">
        <f ca="1">SUBSTITUTE(O225,'Formula Name Creation'!$V90,'HB11 Model'!$B90)</f>
        <v>Parameter</v>
      </c>
      <c r="P226" t="str">
        <f ca="1">SUBSTITUTE(P225,'Formula Name Creation'!$V90,'HB11 Model'!$B90)</f>
        <v>Parameter</v>
      </c>
      <c r="Q226" t="str">
        <f ca="1">SUBSTITUTE(Q225,'Formula Name Creation'!$V90,'HB11 Model'!$B90)</f>
        <v>Parameter</v>
      </c>
      <c r="R226" t="str">
        <f ca="1">SUBSTITUTE(R225,'Formula Name Creation'!$V90,'HB11 Model'!$B90)</f>
        <v>=C8+C84+Vacuum System Power Usage</v>
      </c>
      <c r="S226" t="str">
        <f ca="1">SUBSTITUTE(S225,'Formula Name Creation'!$V90,'HB11 Model'!$B90)</f>
        <v>=C20*C19</v>
      </c>
      <c r="T226" t="str">
        <f ca="1">SUBSTITUTE(T225,'Formula Name Creation'!$V90,'HB11 Model'!$B90)</f>
        <v>=C16-C20</v>
      </c>
      <c r="U226" t="str">
        <f ca="1">SUBSTITUTE(U225,'Formula Name Creation'!$V90,'HB11 Model'!$B90)</f>
        <v>=365*24*C14</v>
      </c>
      <c r="V226" t="str">
        <f ca="1">SUBSTITUTE(V225,'Formula Name Creation'!$V90,'HB11 Model'!$B90)</f>
        <v>=C22*C23</v>
      </c>
      <c r="W226" t="str">
        <f ca="1">SUBSTITUTE(W225,'Formula Name Creation'!$V90,'HB11 Model'!$B90)</f>
        <v>=C26/(1-C27)</v>
      </c>
      <c r="X226" t="str">
        <f ca="1">SUBSTITUTE(X225,'Formula Name Creation'!$V90,'HB11 Model'!$B90)</f>
        <v>=C4*C14*365*24*3600</v>
      </c>
      <c r="Y226" t="str">
        <f ca="1">SUBSTITUTE(Y225,'Formula Name Creation'!$V90,'HB11 Model'!$B90)</f>
        <v>Parameter</v>
      </c>
      <c r="Z226" t="str">
        <f ca="1">SUBSTITUTE(Z225,'Formula Name Creation'!$V90,'HB11 Model'!$B90)</f>
        <v>=C29+C37+C40+C48</v>
      </c>
      <c r="AA226" t="str">
        <f ca="1">SUBSTITUTE(AA225,'Formula Name Creation'!$V90,'HB11 Model'!$B90)</f>
        <v>=C30*(C33*C34)/(1000)+C35</v>
      </c>
      <c r="AB226" t="str">
        <f ca="1">SUBSTITUTE(AB225,'Formula Name Creation'!$V90,'HB11 Model'!$B90)</f>
        <v>Parameter</v>
      </c>
      <c r="AC226" t="str">
        <f ca="1">SUBSTITUTE(AC225,'Formula Name Creation'!$V90,'HB11 Model'!$B90)</f>
        <v>Parameter</v>
      </c>
      <c r="AD226" t="str">
        <f ca="1">SUBSTITUTE(AD225,'Formula Name Creation'!$V90,'HB11 Model'!$B90)</f>
        <v>Parameter</v>
      </c>
      <c r="AE226" t="str">
        <f ca="1">SUBSTITUTE(AE225,'Formula Name Creation'!$V90,'HB11 Model'!$B90)</f>
        <v>Parameter</v>
      </c>
      <c r="AF226" t="str">
        <f ca="1">SUBSTITUTE(AF225,'Formula Name Creation'!$V90,'HB11 Model'!$B90)</f>
        <v>Parameter</v>
      </c>
      <c r="AG226" t="str">
        <f ca="1">SUBSTITUTE(AG225,'Formula Name Creation'!$V90,'HB11 Model'!$B90)</f>
        <v>Parameter</v>
      </c>
      <c r="AH226" t="str">
        <f ca="1">SUBSTITUTE(AH225,'Formula Name Creation'!$V90,'HB11 Model'!$B90)</f>
        <v>Parameter</v>
      </c>
      <c r="AI226" t="str">
        <f ca="1">SUBSTITUTE(AI225,'Formula Name Creation'!$V90,'HB11 Model'!$B90)</f>
        <v>=C36*(C38)</v>
      </c>
      <c r="AJ226" t="str">
        <f ca="1">SUBSTITUTE(AJ225,'Formula Name Creation'!$V90,'HB11 Model'!$B90)</f>
        <v>Parameter</v>
      </c>
      <c r="AK226" t="str">
        <f ca="1">SUBSTITUTE(AK225,'Formula Name Creation'!$V90,'HB11 Model'!$B90)</f>
        <v>Parameter</v>
      </c>
      <c r="AL226" t="str">
        <f ca="1">SUBSTITUTE(AL225,'Formula Name Creation'!$V90,'HB11 Model'!$B90)</f>
        <v>=C39*(C41+C42)</v>
      </c>
      <c r="AM226" t="str">
        <f ca="1">SUBSTITUTE(AM225,'Formula Name Creation'!$V90,'HB11 Model'!$B90)</f>
        <v>=0.04+(C31*C32)/(1000)</v>
      </c>
      <c r="AN226" t="str">
        <f ca="1">SUBSTITUTE(AN225,'Formula Name Creation'!$V90,'HB11 Model'!$B90)</f>
        <v>Parameter</v>
      </c>
      <c r="AO226" t="str">
        <f ca="1">SUBSTITUTE(AO225,'Formula Name Creation'!$V90,'HB11 Model'!$B90)</f>
        <v>Parameter</v>
      </c>
      <c r="AP226" t="str">
        <f ca="1">SUBSTITUTE(AP225,'Formula Name Creation'!$V90,'HB11 Model'!$B90)</f>
        <v>Parameter</v>
      </c>
      <c r="AQ226" t="str">
        <f ca="1">SUBSTITUTE(AQ225,'Formula Name Creation'!$V90,'HB11 Model'!$B90)</f>
        <v>Parameter</v>
      </c>
      <c r="AR226" t="e">
        <f ca="1">SUBSTITUTE(AR225,'Formula Name Creation'!$V90,'HB11 Model'!$B90)</f>
        <v>#N/A</v>
      </c>
      <c r="AS226" t="str">
        <f ca="1">SUBSTITUTE(AS225,'Formula Name Creation'!$V90,'HB11 Model'!$B90)</f>
        <v>=C45+C25*(C28)</v>
      </c>
      <c r="AT226" t="str">
        <f ca="1">SUBSTITUTE(AT225,'Formula Name Creation'!$V90,'HB11 Model'!$B90)</f>
        <v>Parameter</v>
      </c>
      <c r="AU226" t="str">
        <f ca="1">SUBSTITUTE(AU225,'Formula Name Creation'!$V90,'HB11 Model'!$B90)</f>
        <v>Parameter</v>
      </c>
      <c r="AV226" t="str">
        <f ca="1">SUBSTITUTE(AV225,'Formula Name Creation'!$V90,'HB11 Model'!$B90)</f>
        <v>Parameter</v>
      </c>
      <c r="AW226" t="str">
        <f ca="1">SUBSTITUTE(AW225,'Formula Name Creation'!$V90,'HB11 Model'!$B90)</f>
        <v>Parameter</v>
      </c>
      <c r="AX226" t="str">
        <f ca="1">SUBSTITUTE(AX225,'Formula Name Creation'!$V90,'HB11 Model'!$B90)</f>
        <v>Parameter</v>
      </c>
      <c r="AY226" t="str">
        <f ca="1">SUBSTITUTE(AY225,'Formula Name Creation'!$V90,'HB11 Model'!$B90)</f>
        <v>Parameter</v>
      </c>
      <c r="AZ226" t="str">
        <f ca="1">SUBSTITUTE(AZ225,'Formula Name Creation'!$V90,'HB11 Model'!$B90)</f>
        <v>Parameter</v>
      </c>
      <c r="BA226" t="str">
        <f ca="1">SUBSTITUTE(BA225,'Formula Name Creation'!$V90,'HB11 Model'!$B90)</f>
        <v>=(C54+C53)/10^6</v>
      </c>
      <c r="BB226" t="str">
        <f ca="1">SUBSTITUTE(BB225,'Formula Name Creation'!$V90,'HB11 Model'!$B90)</f>
        <v>=C4*((C14*24)*3600)*C51</v>
      </c>
      <c r="BC226" t="str">
        <f ca="1">SUBSTITUTE(BC225,'Formula Name Creation'!$V90,'HB11 Model'!$B90)</f>
        <v>Parameter</v>
      </c>
      <c r="BD226" t="str">
        <f ca="1">SUBSTITUTE(BD225,'Formula Name Creation'!$V90,'HB11 Model'!$B90)</f>
        <v>Parameter</v>
      </c>
      <c r="BE226" t="str">
        <f ca="1">SUBSTITUTE(BE225,'Formula Name Creation'!$V90,'HB11 Model'!$B90)</f>
        <v>Parameter</v>
      </c>
      <c r="BF226" t="str">
        <f ca="1">SUBSTITUTE(BF225,'Formula Name Creation'!$V90,'HB11 Model'!$B90)</f>
        <v>Parameter</v>
      </c>
      <c r="BG226" t="str">
        <f ca="1">SUBSTITUTE(BG225,'Formula Name Creation'!$V90,'HB11 Model'!$B90)</f>
        <v>=ROUNDDOWN(C60/C64,0)*C58+C57*C3*C4*ROUNDDOWN(C60/C66,0)+C59+C87*10^6*ROUNDDOWN(C60/C65,0)+C63*C60</v>
      </c>
      <c r="BH226" t="str">
        <f ca="1">SUBSTITUTE(BH225,'Formula Name Creation'!$V90,'HB11 Model'!$B90)</f>
        <v>Parameter</v>
      </c>
      <c r="BI226" t="str">
        <f ca="1">SUBSTITUTE(BI225,'Formula Name Creation'!$V90,'HB11 Model'!$B90)</f>
        <v>=C62*1000*C24</v>
      </c>
      <c r="BJ226" t="str">
        <f ca="1">SUBSTITUTE(BJ225,'Formula Name Creation'!$V90,'HB11 Model'!$B90)</f>
        <v>Parameter</v>
      </c>
      <c r="BK226" t="str">
        <f ca="1">SUBSTITUTE(BK225,'Formula Name Creation'!$V90,'HB11 Model'!$B90)</f>
        <v>Parameter</v>
      </c>
      <c r="BL226" t="str">
        <f ca="1">SUBSTITUTE(BL225,'Formula Name Creation'!$V90,'HB11 Model'!$B90)</f>
        <v>Parameter</v>
      </c>
      <c r="BM226" t="str">
        <f ca="1">SUBSTITUTE(BM225,'Formula Name Creation'!$V90,'HB11 Model'!$B90)</f>
        <v>Parameter</v>
      </c>
      <c r="BN226" t="str">
        <f ca="1">SUBSTITUTE(BN225,'Formula Name Creation'!$V90,'HB11 Model'!$B90)</f>
        <v>Parameter</v>
      </c>
      <c r="BO226" t="str">
        <f ca="1">SUBSTITUTE(BO225,'Formula Name Creation'!$V90,'HB11 Model'!$B90)</f>
        <v>Parameter</v>
      </c>
      <c r="BP226" t="str">
        <f ca="1">SUBSTITUTE(BP225,'Formula Name Creation'!$V90,'HB11 Model'!$B90)</f>
        <v>Parameter</v>
      </c>
      <c r="BQ226" t="str">
        <f ca="1">SUBSTITUTE(BQ225,'Formula Name Creation'!$V90,'HB11 Model'!$B90)</f>
        <v>Parameter</v>
      </c>
      <c r="BR226" t="str">
        <f ca="1">SUBSTITUTE(BR225,'Formula Name Creation'!$V90,'HB11 Model'!$B90)</f>
        <v>Parameter</v>
      </c>
      <c r="BS226" t="str">
        <f ca="1">SUBSTITUTE(BS225,'Formula Name Creation'!$V90,'HB11 Model'!$B90)</f>
        <v>Parameter</v>
      </c>
      <c r="BT226" t="str">
        <f ca="1">SUBSTITUTE(BT225,'Formula Name Creation'!$V90,'HB11 Model'!$B90)</f>
        <v>Parameter</v>
      </c>
      <c r="BU226" t="str">
        <f ca="1">SUBSTITUTE(BU225,'Formula Name Creation'!$V90,'HB11 Model'!$B90)</f>
        <v>=(C67+C68+C69+C70+C71+C72+C74+C73)</v>
      </c>
      <c r="BV226" t="str">
        <f ca="1">SUBSTITUTE(BV225,'Formula Name Creation'!$V90,'HB11 Model'!$B90)</f>
        <v>Parameter</v>
      </c>
      <c r="BW226" t="str">
        <f ca="1">SUBSTITUTE(BW225,'Formula Name Creation'!$V90,'HB11 Model'!$B90)</f>
        <v>Parameter</v>
      </c>
      <c r="BX226" t="str">
        <f ca="1">SUBSTITUTE(BX225,'Formula Name Creation'!$V90,'HB11 Model'!$B90)</f>
        <v>=C77+C75</v>
      </c>
      <c r="BY226" t="str">
        <f ca="1">SUBSTITUTE(BY225,'Formula Name Creation'!$V90,'HB11 Model'!$B90)</f>
        <v>Parameter</v>
      </c>
      <c r="BZ226" t="str">
        <f ca="1">SUBSTITUTE(BZ225,'Formula Name Creation'!$V90,'HB11 Model'!$B90)</f>
        <v>=C79*C75</v>
      </c>
      <c r="CA226" t="str">
        <f ca="1">SUBSTITUTE(CA225,'Formula Name Creation'!$V90,'HB11 Model'!$B90)</f>
        <v>Parameter</v>
      </c>
      <c r="CB226" t="str">
        <f ca="1">SUBSTITUTE(CB225,'Formula Name Creation'!$V90,'HB11 Model'!$B90)</f>
        <v>Parameter</v>
      </c>
      <c r="CC226" t="str">
        <f ca="1">SUBSTITUTE(CC225,'Formula Name Creation'!$V90,'HB11 Model'!$B90)</f>
        <v>Parameter</v>
      </c>
      <c r="CD226" t="str">
        <f ca="1">SUBSTITUTE(CD225,'Formula Name Creation'!$V90,'HB11 Model'!$B90)</f>
        <v>=32*(C9/2605)</v>
      </c>
      <c r="CE226" t="str">
        <f ca="1">SUBSTITUTE(CE225,'Formula Name Creation'!$V90,'HB11 Model'!$B90)</f>
        <v>Parameter</v>
      </c>
      <c r="CF226" t="str">
        <f ca="1">SUBSTITUTE(CF225,'Formula Name Creation'!$V90,'HB11 Model'!$B90)</f>
        <v>Parameter</v>
      </c>
      <c r="CG226" t="str">
        <f ca="1">SUBSTITUTE(CG225,'Formula Name Creation'!$V90,'HB11 Model'!$B90)</f>
        <v>=(C85*C86*C83)/10^6</v>
      </c>
      <c r="CH226" t="str">
        <f ca="1">SUBSTITUTE(CH225,'Formula Name Creation'!$V90,'HB11 Model'!$B90)</f>
        <v>=C9*10^6/C81/C82</v>
      </c>
      <c r="CI226" t="str">
        <f ca="1">SUBSTITUTE(CI225,'Formula Name Creation'!$V90,'HB11 Model'!$B90)</f>
        <v>Parameter</v>
      </c>
      <c r="CJ226" t="str">
        <f ca="1">SUBSTITUTE(CJ225,'Formula Name Creation'!$V90,'HB11 Model'!$B90)</f>
        <v>Parameter</v>
      </c>
      <c r="CK226" t="str">
        <f ca="1">SUBSTITUTE(CK225,'Formula Name Creation'!$V90,'HB11 Model'!$B90)</f>
        <v>Parameter</v>
      </c>
      <c r="CL226" t="str">
        <f ca="1">SUBSTITUTE(CL225,'Formula Name Creation'!$V90,'HB11 Model'!$B90)</f>
        <v>Parameter</v>
      </c>
      <c r="CM226" t="str">
        <f ca="1">SUBSTITUTE(CM225,'Formula Name Creation'!$V90,'HB11 Model'!$B90)</f>
        <v>=Number of Staff*Average Hourly Wage</v>
      </c>
      <c r="CN226" t="str">
        <f ca="1">SUBSTITUTE(CN225,'Formula Name Creation'!$V90,'HB11 Model'!$B90)</f>
        <v>=Hourly Personnel Cost*7.6*7*52.18</v>
      </c>
      <c r="CO226" t="str">
        <f ca="1">SUBSTITUTE(CO225,'Formula Name Creation'!$V90,'HB11 Model'!$B90)</f>
        <v>Parameter</v>
      </c>
      <c r="CP226" t="str">
        <f ca="1">SUBSTITUTE(CP225,'Formula Name Creation'!$V90,'HB11 Model'!$B90)</f>
        <v>Parameter</v>
      </c>
      <c r="CQ226" t="str">
        <f ca="1">SUBSTITUTE(CQ225,'Formula Name Creation'!$V90,'HB11 Model'!$B90)</f>
        <v>Parameter</v>
      </c>
      <c r="CR226" t="str">
        <f ca="1">SUBSTITUTE(CR225,'Formula Name Creation'!$V90,'HB11 Model'!$B90)</f>
        <v>Parameter</v>
      </c>
      <c r="CS226" t="str">
        <f ca="1">SUBSTITUTE(CS225,'Formula Name Creation'!$V90,'HB11 Model'!$B90)</f>
        <v>Parameter</v>
      </c>
      <c r="CT226" t="str">
        <f ca="1">SUBSTITUTE(CT225,'Formula Name Creation'!$V90,'HB11 Model'!$B90)</f>
        <v>Parameter</v>
      </c>
      <c r="CU226" t="str">
        <f ca="1">SUBSTITUTE(CU225,'Formula Name Creation'!$V90,'HB11 Model'!$B90)</f>
        <v>=PI()*Height of Vacuum Vessel*(Radius of Vacuum Vessel^2-(Radius of Vacuum Vessel-Wall Thickness of Vacuum Vessel)^2)*Density of Vacuum Vessel Material</v>
      </c>
      <c r="CV226" t="str">
        <f ca="1">SUBSTITUTE(CV225,'Formula Name Creation'!$V90,'HB11 Model'!$B90)</f>
        <v>Parameter</v>
      </c>
      <c r="CW226" t="str">
        <f ca="1">SUBSTITUTE(CW225,'Formula Name Creation'!$V90,'HB11 Model'!$B90)</f>
        <v>=(90.69*Mass of Vacuum Vessel + Shielding Material Costs for Vacuum Vessel + 13.04*Mass Flow Rate*112.32)/10^6</v>
      </c>
      <c r="CX226" t="str">
        <f ca="1">SUBSTITUTE(CX225,'Formula Name Creation'!$V90,'HB11 Model'!$B90)</f>
        <v>0</v>
      </c>
      <c r="CY226" t="str">
        <f ca="1">SUBSTITUTE(CY225,'Formula Name Creation'!$V90,'HB11 Model'!$B90)</f>
        <v>0</v>
      </c>
      <c r="CZ226" t="str">
        <f ca="1">SUBSTITUTE(CZ225,'Formula Name Creation'!$V90,'HB11 Model'!$B90)</f>
        <v>0</v>
      </c>
      <c r="DA226" t="str">
        <f ca="1">SUBSTITUTE(DA225,'Formula Name Creation'!$V90,'HB11 Model'!$B90)</f>
        <v>0</v>
      </c>
      <c r="DB226" t="str">
        <f ca="1">SUBSTITUTE(DB225,'Formula Name Creation'!$V90,'HB11 Model'!$B90)</f>
        <v>0</v>
      </c>
      <c r="DC226" t="str">
        <f ca="1">SUBSTITUTE(DC225,'Formula Name Creation'!$V90,'HB11 Model'!$B90)</f>
        <v>0</v>
      </c>
      <c r="DD226" t="str">
        <f ca="1">SUBSTITUTE(DD225,'Formula Name Creation'!$V90,'HB11 Model'!$B90)</f>
        <v>0</v>
      </c>
      <c r="DE226" t="str">
        <f ca="1">SUBSTITUTE(DE225,'Formula Name Creation'!$V90,'HB11 Model'!$B90)</f>
        <v>0</v>
      </c>
      <c r="DF226" t="str">
        <f ca="1">SUBSTITUTE(DF225,'Formula Name Creation'!$V90,'HB11 Model'!$B90)</f>
        <v>0</v>
      </c>
      <c r="DG226" t="str">
        <f ca="1">SUBSTITUTE(DG225,'Formula Name Creation'!$V90,'HB11 Model'!$B90)</f>
        <v>0</v>
      </c>
      <c r="DH226" t="str">
        <f ca="1">SUBSTITUTE(DH225,'Formula Name Creation'!$V90,'HB11 Model'!$B90)</f>
        <v>0</v>
      </c>
      <c r="DI226" t="str">
        <f ca="1">SUBSTITUTE(DI225,'Formula Name Creation'!$V90,'HB11 Model'!$B90)</f>
        <v>0</v>
      </c>
      <c r="DJ226" t="str">
        <f ca="1">SUBSTITUTE(DJ225,'Formula Name Creation'!$V90,'HB11 Model'!$B90)</f>
        <v>0</v>
      </c>
      <c r="DK226" t="str">
        <f ca="1">SUBSTITUTE(DK225,'Formula Name Creation'!$V90,'HB11 Model'!$B90)</f>
        <v>0</v>
      </c>
      <c r="DL226" t="str">
        <f ca="1">SUBSTITUTE(DL225,'Formula Name Creation'!$V90,'HB11 Model'!$B90)</f>
        <v>0</v>
      </c>
      <c r="DM226" t="str">
        <f ca="1">SUBSTITUTE(DM225,'Formula Name Creation'!$V90,'HB11 Model'!$B90)</f>
        <v>0</v>
      </c>
      <c r="DN226" t="str">
        <f ca="1">SUBSTITUTE(DN225,'Formula Name Creation'!$V90,'HB11 Model'!$B90)</f>
        <v>0</v>
      </c>
      <c r="DO226" t="str">
        <f ca="1">SUBSTITUTE(DO225,'Formula Name Creation'!$V90,'HB11 Model'!$B90)</f>
        <v>0</v>
      </c>
      <c r="DP226" t="str">
        <f ca="1">SUBSTITUTE(DP225,'Formula Name Creation'!$V90,'HB11 Model'!$B90)</f>
        <v>0</v>
      </c>
      <c r="DQ226" t="str">
        <f ca="1">SUBSTITUTE(DQ225,'Formula Name Creation'!$V90,'HB11 Model'!$B90)</f>
        <v>0</v>
      </c>
      <c r="DR226" t="str">
        <f ca="1">SUBSTITUTE(DR225,'Formula Name Creation'!$V90,'HB11 Model'!$B90)</f>
        <v>0</v>
      </c>
      <c r="DS226" t="str">
        <f ca="1">SUBSTITUTE(DS225,'Formula Name Creation'!$V90,'HB11 Model'!$B90)</f>
        <v>0</v>
      </c>
      <c r="DT226" t="str">
        <f ca="1">SUBSTITUTE(DT225,'Formula Name Creation'!$V90,'HB11 Model'!$B90)</f>
        <v>0</v>
      </c>
      <c r="DU226" t="str">
        <f ca="1">SUBSTITUTE(DU225,'Formula Name Creation'!$V90,'HB11 Model'!$B90)</f>
        <v>0</v>
      </c>
      <c r="DV226" t="str">
        <f ca="1">SUBSTITUTE(DV225,'Formula Name Creation'!$V90,'HB11 Model'!$B90)</f>
        <v>0</v>
      </c>
      <c r="DW226" t="str">
        <f ca="1">SUBSTITUTE(DW225,'Formula Name Creation'!$V90,'HB11 Model'!$B90)</f>
        <v>0</v>
      </c>
      <c r="DX226" t="str">
        <f ca="1">SUBSTITUTE(DX225,'Formula Name Creation'!$V90,'HB11 Model'!$B90)</f>
        <v>0</v>
      </c>
      <c r="DY226" t="str">
        <f ca="1">SUBSTITUTE(DY225,'Formula Name Creation'!$V90,'HB11 Model'!$B90)</f>
        <v>0</v>
      </c>
      <c r="DZ226" t="str">
        <f ca="1">SUBSTITUTE(DZ225,'Formula Name Creation'!$V90,'HB11 Model'!$B90)</f>
        <v>0</v>
      </c>
      <c r="EA226" t="str">
        <f ca="1">SUBSTITUTE(EA225,'Formula Name Creation'!$V90,'HB11 Model'!$B90)</f>
        <v>0</v>
      </c>
      <c r="EB226" t="str">
        <f ca="1">SUBSTITUTE(EB225,'Formula Name Creation'!$V90,'HB11 Model'!$B90)</f>
        <v>0</v>
      </c>
      <c r="EC226" t="str">
        <f ca="1">SUBSTITUTE(EC225,'Formula Name Creation'!$V90,'HB11 Model'!$B90)</f>
        <v>0</v>
      </c>
      <c r="ED226" t="str">
        <f ca="1">SUBSTITUTE(ED225,'Formula Name Creation'!$V90,'HB11 Model'!$B90)</f>
        <v>0</v>
      </c>
      <c r="EE226" t="str">
        <f ca="1">SUBSTITUTE(EE225,'Formula Name Creation'!$V90,'HB11 Model'!$B90)</f>
        <v>0</v>
      </c>
      <c r="EF226" t="str">
        <f ca="1">SUBSTITUTE(EF225,'Formula Name Creation'!$V90,'HB11 Model'!$B90)</f>
        <v>0</v>
      </c>
      <c r="EG226" t="str">
        <f ca="1">SUBSTITUTE(EG225,'Formula Name Creation'!$V90,'HB11 Model'!$B90)</f>
        <v>0</v>
      </c>
      <c r="EH226" t="str">
        <f ca="1">SUBSTITUTE(EH225,'Formula Name Creation'!$V90,'HB11 Model'!$B90)</f>
        <v>0</v>
      </c>
      <c r="EI226" t="str">
        <f ca="1">SUBSTITUTE(EI225,'Formula Name Creation'!$V90,'HB11 Model'!$B90)</f>
        <v>0</v>
      </c>
      <c r="EJ226" t="str">
        <f ca="1">SUBSTITUTE(EJ225,'Formula Name Creation'!$V90,'HB11 Model'!$B90)</f>
        <v>0</v>
      </c>
      <c r="EK226" t="str">
        <f ca="1">SUBSTITUTE(EK225,'Formula Name Creation'!$V90,'HB11 Model'!$B90)</f>
        <v>0</v>
      </c>
      <c r="EL226" t="str">
        <f ca="1">SUBSTITUTE(EL225,'Formula Name Creation'!$V90,'HB11 Model'!$B90)</f>
        <v>0</v>
      </c>
      <c r="EM226" t="str">
        <f ca="1">SUBSTITUTE(EM225,'Formula Name Creation'!$V90,'HB11 Model'!$B90)</f>
        <v>0</v>
      </c>
      <c r="EN226" t="str">
        <f ca="1">SUBSTITUTE(EN225,'Formula Name Creation'!$V90,'HB11 Model'!$B90)</f>
        <v>0</v>
      </c>
      <c r="EO226" t="str">
        <f ca="1">SUBSTITUTE(EO225,'Formula Name Creation'!$V90,'HB11 Model'!$B90)</f>
        <v>0</v>
      </c>
      <c r="EP226" t="str">
        <f ca="1">SUBSTITUTE(EP225,'Formula Name Creation'!$V90,'HB11 Model'!$B90)</f>
        <v>0</v>
      </c>
      <c r="EQ226" t="str">
        <f ca="1">SUBSTITUTE(EQ225,'Formula Name Creation'!$V90,'HB11 Model'!$B90)</f>
        <v>0</v>
      </c>
      <c r="ER226" t="str">
        <f ca="1">SUBSTITUTE(ER225,'Formula Name Creation'!$V90,'HB11 Model'!$B90)</f>
        <v>0</v>
      </c>
      <c r="ES226" t="str">
        <f ca="1">SUBSTITUTE(ES225,'Formula Name Creation'!$V90,'HB11 Model'!$B90)</f>
        <v>0</v>
      </c>
      <c r="ET226" t="str">
        <f ca="1">SUBSTITUTE(ET225,'Formula Name Creation'!$V90,'HB11 Model'!$B90)</f>
        <v>0</v>
      </c>
      <c r="EU226">
        <v>88</v>
      </c>
    </row>
    <row r="227" spans="1:151" x14ac:dyDescent="0.25">
      <c r="A227" t="str">
        <f ca="1">SUBSTITUTE(A226,'Formula Name Creation'!$V89,'HB11 Model'!$B89)</f>
        <v>Parameter</v>
      </c>
      <c r="B227" t="str">
        <f ca="1">SUBSTITUTE(B226,'Formula Name Creation'!$V89,'HB11 Model'!$B89)</f>
        <v>Parameter</v>
      </c>
      <c r="C227" t="str">
        <f ca="1">SUBSTITUTE(C226,'Formula Name Creation'!$V89,'HB11 Model'!$B89)</f>
        <v>=(1400*C22*1000)/10^6</v>
      </c>
      <c r="D227" t="str">
        <f ca="1">SUBSTITUTE(D226,'Formula Name Creation'!$V89,'HB11 Model'!$B89)</f>
        <v>Parameter</v>
      </c>
      <c r="E227" t="str">
        <f ca="1">SUBSTITUTE(E226,'Formula Name Creation'!$V89,'HB11 Model'!$B89)</f>
        <v>=C3*C4</v>
      </c>
      <c r="F227" t="str">
        <f ca="1">SUBSTITUTE(F226,'Formula Name Creation'!$V89,'HB11 Model'!$B89)</f>
        <v>=C7/(C6)</v>
      </c>
      <c r="G227" t="str">
        <f ca="1">SUBSTITUTE(G226,'Formula Name Creation'!$V89,'HB11 Model'!$B89)</f>
        <v>=IF(C36=0,C7*C10,C7*C10*C13)</v>
      </c>
      <c r="H227" t="str">
        <f ca="1">SUBSTITUTE(H226,'Formula Name Creation'!$V89,'HB11 Model'!$B89)</f>
        <v>Parameter</v>
      </c>
      <c r="I227" t="str">
        <f ca="1">SUBSTITUTE(I226,'Formula Name Creation'!$V89,'HB11 Model'!$B89)</f>
        <v>Parameter</v>
      </c>
      <c r="J227" t="str">
        <f ca="1">SUBSTITUTE(J226,'Formula Name Creation'!$V89,'HB11 Model'!$B89)</f>
        <v>Parameter</v>
      </c>
      <c r="K227" t="str">
        <f ca="1">SUBSTITUTE(K226,'Formula Name Creation'!$V89,'HB11 Model'!$B89)</f>
        <v>Parameter</v>
      </c>
      <c r="L227" t="str">
        <f ca="1">SUBSTITUTE(L226,'Formula Name Creation'!$V89,'HB11 Model'!$B89)</f>
        <v>Parameter</v>
      </c>
      <c r="M227" t="str">
        <f ca="1">SUBSTITUTE(M226,'Formula Name Creation'!$V89,'HB11 Model'!$B89)</f>
        <v>=C16/C8</v>
      </c>
      <c r="N227" t="str">
        <f ca="1">SUBSTITUTE(N226,'Formula Name Creation'!$V89,'HB11 Model'!$B89)</f>
        <v>=C9*C17</v>
      </c>
      <c r="O227" t="str">
        <f ca="1">SUBSTITUTE(O226,'Formula Name Creation'!$V89,'HB11 Model'!$B89)</f>
        <v>Parameter</v>
      </c>
      <c r="P227" t="str">
        <f ca="1">SUBSTITUTE(P226,'Formula Name Creation'!$V89,'HB11 Model'!$B89)</f>
        <v>Parameter</v>
      </c>
      <c r="Q227" t="str">
        <f ca="1">SUBSTITUTE(Q226,'Formula Name Creation'!$V89,'HB11 Model'!$B89)</f>
        <v>Parameter</v>
      </c>
      <c r="R227" t="str">
        <f ca="1">SUBSTITUTE(R226,'Formula Name Creation'!$V89,'HB11 Model'!$B89)</f>
        <v>=C8+C84+Vacuum System Power Usage</v>
      </c>
      <c r="S227" t="str">
        <f ca="1">SUBSTITUTE(S226,'Formula Name Creation'!$V89,'HB11 Model'!$B89)</f>
        <v>=C20*C19</v>
      </c>
      <c r="T227" t="str">
        <f ca="1">SUBSTITUTE(T226,'Formula Name Creation'!$V89,'HB11 Model'!$B89)</f>
        <v>=C16-C20</v>
      </c>
      <c r="U227" t="str">
        <f ca="1">SUBSTITUTE(U226,'Formula Name Creation'!$V89,'HB11 Model'!$B89)</f>
        <v>=365*24*C14</v>
      </c>
      <c r="V227" t="str">
        <f ca="1">SUBSTITUTE(V226,'Formula Name Creation'!$V89,'HB11 Model'!$B89)</f>
        <v>=C22*C23</v>
      </c>
      <c r="W227" t="str">
        <f ca="1">SUBSTITUTE(W226,'Formula Name Creation'!$V89,'HB11 Model'!$B89)</f>
        <v>=C26/(1-C27)</v>
      </c>
      <c r="X227" t="str">
        <f ca="1">SUBSTITUTE(X226,'Formula Name Creation'!$V89,'HB11 Model'!$B89)</f>
        <v>=C4*C14*365*24*3600</v>
      </c>
      <c r="Y227" t="str">
        <f ca="1">SUBSTITUTE(Y226,'Formula Name Creation'!$V89,'HB11 Model'!$B89)</f>
        <v>Parameter</v>
      </c>
      <c r="Z227" t="str">
        <f ca="1">SUBSTITUTE(Z226,'Formula Name Creation'!$V89,'HB11 Model'!$B89)</f>
        <v>=C29+C37+C40+C48</v>
      </c>
      <c r="AA227" t="str">
        <f ca="1">SUBSTITUTE(AA226,'Formula Name Creation'!$V89,'HB11 Model'!$B89)</f>
        <v>=C30*(C33*C34)/(1000)+C35</v>
      </c>
      <c r="AB227" t="str">
        <f ca="1">SUBSTITUTE(AB226,'Formula Name Creation'!$V89,'HB11 Model'!$B89)</f>
        <v>Parameter</v>
      </c>
      <c r="AC227" t="str">
        <f ca="1">SUBSTITUTE(AC226,'Formula Name Creation'!$V89,'HB11 Model'!$B89)</f>
        <v>Parameter</v>
      </c>
      <c r="AD227" t="str">
        <f ca="1">SUBSTITUTE(AD226,'Formula Name Creation'!$V89,'HB11 Model'!$B89)</f>
        <v>Parameter</v>
      </c>
      <c r="AE227" t="str">
        <f ca="1">SUBSTITUTE(AE226,'Formula Name Creation'!$V89,'HB11 Model'!$B89)</f>
        <v>Parameter</v>
      </c>
      <c r="AF227" t="str">
        <f ca="1">SUBSTITUTE(AF226,'Formula Name Creation'!$V89,'HB11 Model'!$B89)</f>
        <v>Parameter</v>
      </c>
      <c r="AG227" t="str">
        <f ca="1">SUBSTITUTE(AG226,'Formula Name Creation'!$V89,'HB11 Model'!$B89)</f>
        <v>Parameter</v>
      </c>
      <c r="AH227" t="str">
        <f ca="1">SUBSTITUTE(AH226,'Formula Name Creation'!$V89,'HB11 Model'!$B89)</f>
        <v>Parameter</v>
      </c>
      <c r="AI227" t="str">
        <f ca="1">SUBSTITUTE(AI226,'Formula Name Creation'!$V89,'HB11 Model'!$B89)</f>
        <v>=C36*(C38)</v>
      </c>
      <c r="AJ227" t="str">
        <f ca="1">SUBSTITUTE(AJ226,'Formula Name Creation'!$V89,'HB11 Model'!$B89)</f>
        <v>Parameter</v>
      </c>
      <c r="AK227" t="str">
        <f ca="1">SUBSTITUTE(AK226,'Formula Name Creation'!$V89,'HB11 Model'!$B89)</f>
        <v>Parameter</v>
      </c>
      <c r="AL227" t="str">
        <f ca="1">SUBSTITUTE(AL226,'Formula Name Creation'!$V89,'HB11 Model'!$B89)</f>
        <v>=C39*(C41+C42)</v>
      </c>
      <c r="AM227" t="str">
        <f ca="1">SUBSTITUTE(AM226,'Formula Name Creation'!$V89,'HB11 Model'!$B89)</f>
        <v>=0.04+(C31*C32)/(1000)</v>
      </c>
      <c r="AN227" t="str">
        <f ca="1">SUBSTITUTE(AN226,'Formula Name Creation'!$V89,'HB11 Model'!$B89)</f>
        <v>Parameter</v>
      </c>
      <c r="AO227" t="str">
        <f ca="1">SUBSTITUTE(AO226,'Formula Name Creation'!$V89,'HB11 Model'!$B89)</f>
        <v>Parameter</v>
      </c>
      <c r="AP227" t="str">
        <f ca="1">SUBSTITUTE(AP226,'Formula Name Creation'!$V89,'HB11 Model'!$B89)</f>
        <v>Parameter</v>
      </c>
      <c r="AQ227" t="str">
        <f ca="1">SUBSTITUTE(AQ226,'Formula Name Creation'!$V89,'HB11 Model'!$B89)</f>
        <v>Parameter</v>
      </c>
      <c r="AR227" t="e">
        <f ca="1">SUBSTITUTE(AR226,'Formula Name Creation'!$V89,'HB11 Model'!$B89)</f>
        <v>#N/A</v>
      </c>
      <c r="AS227" t="str">
        <f ca="1">SUBSTITUTE(AS226,'Formula Name Creation'!$V89,'HB11 Model'!$B89)</f>
        <v>=C45+C25*(C28)</v>
      </c>
      <c r="AT227" t="str">
        <f ca="1">SUBSTITUTE(AT226,'Formula Name Creation'!$V89,'HB11 Model'!$B89)</f>
        <v>Parameter</v>
      </c>
      <c r="AU227" t="str">
        <f ca="1">SUBSTITUTE(AU226,'Formula Name Creation'!$V89,'HB11 Model'!$B89)</f>
        <v>Parameter</v>
      </c>
      <c r="AV227" t="str">
        <f ca="1">SUBSTITUTE(AV226,'Formula Name Creation'!$V89,'HB11 Model'!$B89)</f>
        <v>Parameter</v>
      </c>
      <c r="AW227" t="str">
        <f ca="1">SUBSTITUTE(AW226,'Formula Name Creation'!$V89,'HB11 Model'!$B89)</f>
        <v>Parameter</v>
      </c>
      <c r="AX227" t="str">
        <f ca="1">SUBSTITUTE(AX226,'Formula Name Creation'!$V89,'HB11 Model'!$B89)</f>
        <v>Parameter</v>
      </c>
      <c r="AY227" t="str">
        <f ca="1">SUBSTITUTE(AY226,'Formula Name Creation'!$V89,'HB11 Model'!$B89)</f>
        <v>Parameter</v>
      </c>
      <c r="AZ227" t="str">
        <f ca="1">SUBSTITUTE(AZ226,'Formula Name Creation'!$V89,'HB11 Model'!$B89)</f>
        <v>Parameter</v>
      </c>
      <c r="BA227" t="str">
        <f ca="1">SUBSTITUTE(BA226,'Formula Name Creation'!$V89,'HB11 Model'!$B89)</f>
        <v>=(C54+C53)/10^6</v>
      </c>
      <c r="BB227" t="str">
        <f ca="1">SUBSTITUTE(BB226,'Formula Name Creation'!$V89,'HB11 Model'!$B89)</f>
        <v>=C4*((C14*24)*3600)*C51</v>
      </c>
      <c r="BC227" t="str">
        <f ca="1">SUBSTITUTE(BC226,'Formula Name Creation'!$V89,'HB11 Model'!$B89)</f>
        <v>Parameter</v>
      </c>
      <c r="BD227" t="str">
        <f ca="1">SUBSTITUTE(BD226,'Formula Name Creation'!$V89,'HB11 Model'!$B89)</f>
        <v>Parameter</v>
      </c>
      <c r="BE227" t="str">
        <f ca="1">SUBSTITUTE(BE226,'Formula Name Creation'!$V89,'HB11 Model'!$B89)</f>
        <v>Parameter</v>
      </c>
      <c r="BF227" t="str">
        <f ca="1">SUBSTITUTE(BF226,'Formula Name Creation'!$V89,'HB11 Model'!$B89)</f>
        <v>Parameter</v>
      </c>
      <c r="BG227" t="str">
        <f ca="1">SUBSTITUTE(BG226,'Formula Name Creation'!$V89,'HB11 Model'!$B89)</f>
        <v>=ROUNDDOWN(C60/C64,0)*C58+C57*C3*C4*ROUNDDOWN(C60/C66,0)+C59+C87*10^6*ROUNDDOWN(C60/C65,0)+C63*C60</v>
      </c>
      <c r="BH227" t="str">
        <f ca="1">SUBSTITUTE(BH226,'Formula Name Creation'!$V89,'HB11 Model'!$B89)</f>
        <v>Parameter</v>
      </c>
      <c r="BI227" t="str">
        <f ca="1">SUBSTITUTE(BI226,'Formula Name Creation'!$V89,'HB11 Model'!$B89)</f>
        <v>=C62*1000*C24</v>
      </c>
      <c r="BJ227" t="str">
        <f ca="1">SUBSTITUTE(BJ226,'Formula Name Creation'!$V89,'HB11 Model'!$B89)</f>
        <v>Parameter</v>
      </c>
      <c r="BK227" t="str">
        <f ca="1">SUBSTITUTE(BK226,'Formula Name Creation'!$V89,'HB11 Model'!$B89)</f>
        <v>Parameter</v>
      </c>
      <c r="BL227" t="str">
        <f ca="1">SUBSTITUTE(BL226,'Formula Name Creation'!$V89,'HB11 Model'!$B89)</f>
        <v>Parameter</v>
      </c>
      <c r="BM227" t="str">
        <f ca="1">SUBSTITUTE(BM226,'Formula Name Creation'!$V89,'HB11 Model'!$B89)</f>
        <v>Parameter</v>
      </c>
      <c r="BN227" t="str">
        <f ca="1">SUBSTITUTE(BN226,'Formula Name Creation'!$V89,'HB11 Model'!$B89)</f>
        <v>Parameter</v>
      </c>
      <c r="BO227" t="str">
        <f ca="1">SUBSTITUTE(BO226,'Formula Name Creation'!$V89,'HB11 Model'!$B89)</f>
        <v>Parameter</v>
      </c>
      <c r="BP227" t="str">
        <f ca="1">SUBSTITUTE(BP226,'Formula Name Creation'!$V89,'HB11 Model'!$B89)</f>
        <v>Parameter</v>
      </c>
      <c r="BQ227" t="str">
        <f ca="1">SUBSTITUTE(BQ226,'Formula Name Creation'!$V89,'HB11 Model'!$B89)</f>
        <v>Parameter</v>
      </c>
      <c r="BR227" t="str">
        <f ca="1">SUBSTITUTE(BR226,'Formula Name Creation'!$V89,'HB11 Model'!$B89)</f>
        <v>Parameter</v>
      </c>
      <c r="BS227" t="str">
        <f ca="1">SUBSTITUTE(BS226,'Formula Name Creation'!$V89,'HB11 Model'!$B89)</f>
        <v>Parameter</v>
      </c>
      <c r="BT227" t="str">
        <f ca="1">SUBSTITUTE(BT226,'Formula Name Creation'!$V89,'HB11 Model'!$B89)</f>
        <v>Parameter</v>
      </c>
      <c r="BU227" t="str">
        <f ca="1">SUBSTITUTE(BU226,'Formula Name Creation'!$V89,'HB11 Model'!$B89)</f>
        <v>=(C67+C68+C69+C70+C71+C72+C74+C73)</v>
      </c>
      <c r="BV227" t="str">
        <f ca="1">SUBSTITUTE(BV226,'Formula Name Creation'!$V89,'HB11 Model'!$B89)</f>
        <v>Parameter</v>
      </c>
      <c r="BW227" t="str">
        <f ca="1">SUBSTITUTE(BW226,'Formula Name Creation'!$V89,'HB11 Model'!$B89)</f>
        <v>Parameter</v>
      </c>
      <c r="BX227" t="str">
        <f ca="1">SUBSTITUTE(BX226,'Formula Name Creation'!$V89,'HB11 Model'!$B89)</f>
        <v>=C77+C75</v>
      </c>
      <c r="BY227" t="str">
        <f ca="1">SUBSTITUTE(BY226,'Formula Name Creation'!$V89,'HB11 Model'!$B89)</f>
        <v>Parameter</v>
      </c>
      <c r="BZ227" t="str">
        <f ca="1">SUBSTITUTE(BZ226,'Formula Name Creation'!$V89,'HB11 Model'!$B89)</f>
        <v>=C79*C75</v>
      </c>
      <c r="CA227" t="str">
        <f ca="1">SUBSTITUTE(CA226,'Formula Name Creation'!$V89,'HB11 Model'!$B89)</f>
        <v>Parameter</v>
      </c>
      <c r="CB227" t="str">
        <f ca="1">SUBSTITUTE(CB226,'Formula Name Creation'!$V89,'HB11 Model'!$B89)</f>
        <v>Parameter</v>
      </c>
      <c r="CC227" t="str">
        <f ca="1">SUBSTITUTE(CC226,'Formula Name Creation'!$V89,'HB11 Model'!$B89)</f>
        <v>Parameter</v>
      </c>
      <c r="CD227" t="str">
        <f ca="1">SUBSTITUTE(CD226,'Formula Name Creation'!$V89,'HB11 Model'!$B89)</f>
        <v>=32*(C9/2605)</v>
      </c>
      <c r="CE227" t="str">
        <f ca="1">SUBSTITUTE(CE226,'Formula Name Creation'!$V89,'HB11 Model'!$B89)</f>
        <v>Parameter</v>
      </c>
      <c r="CF227" t="str">
        <f ca="1">SUBSTITUTE(CF226,'Formula Name Creation'!$V89,'HB11 Model'!$B89)</f>
        <v>Parameter</v>
      </c>
      <c r="CG227" t="str">
        <f ca="1">SUBSTITUTE(CG226,'Formula Name Creation'!$V89,'HB11 Model'!$B89)</f>
        <v>=(C85*C86*C83)/10^6</v>
      </c>
      <c r="CH227" t="str">
        <f ca="1">SUBSTITUTE(CH226,'Formula Name Creation'!$V89,'HB11 Model'!$B89)</f>
        <v>=C9*10^6/C81/C82</v>
      </c>
      <c r="CI227" t="str">
        <f ca="1">SUBSTITUTE(CI226,'Formula Name Creation'!$V89,'HB11 Model'!$B89)</f>
        <v>Parameter</v>
      </c>
      <c r="CJ227" t="str">
        <f ca="1">SUBSTITUTE(CJ226,'Formula Name Creation'!$V89,'HB11 Model'!$B89)</f>
        <v>Parameter</v>
      </c>
      <c r="CK227" t="str">
        <f ca="1">SUBSTITUTE(CK226,'Formula Name Creation'!$V89,'HB11 Model'!$B89)</f>
        <v>Parameter</v>
      </c>
      <c r="CL227" t="str">
        <f ca="1">SUBSTITUTE(CL226,'Formula Name Creation'!$V89,'HB11 Model'!$B89)</f>
        <v>Parameter</v>
      </c>
      <c r="CM227" t="str">
        <f ca="1">SUBSTITUTE(CM226,'Formula Name Creation'!$V89,'HB11 Model'!$B89)</f>
        <v>=Number of Staff*Average Hourly Wage</v>
      </c>
      <c r="CN227" t="str">
        <f ca="1">SUBSTITUTE(CN226,'Formula Name Creation'!$V89,'HB11 Model'!$B89)</f>
        <v>=Hourly Personnel Cost*7.6*7*52.18</v>
      </c>
      <c r="CO227" t="str">
        <f ca="1">SUBSTITUTE(CO226,'Formula Name Creation'!$V89,'HB11 Model'!$B89)</f>
        <v>Parameter</v>
      </c>
      <c r="CP227" t="str">
        <f ca="1">SUBSTITUTE(CP226,'Formula Name Creation'!$V89,'HB11 Model'!$B89)</f>
        <v>Parameter</v>
      </c>
      <c r="CQ227" t="str">
        <f ca="1">SUBSTITUTE(CQ226,'Formula Name Creation'!$V89,'HB11 Model'!$B89)</f>
        <v>Parameter</v>
      </c>
      <c r="CR227" t="str">
        <f ca="1">SUBSTITUTE(CR226,'Formula Name Creation'!$V89,'HB11 Model'!$B89)</f>
        <v>Parameter</v>
      </c>
      <c r="CS227" t="str">
        <f ca="1">SUBSTITUTE(CS226,'Formula Name Creation'!$V89,'HB11 Model'!$B89)</f>
        <v>Parameter</v>
      </c>
      <c r="CT227" t="str">
        <f ca="1">SUBSTITUTE(CT226,'Formula Name Creation'!$V89,'HB11 Model'!$B89)</f>
        <v>Parameter</v>
      </c>
      <c r="CU227" t="str">
        <f ca="1">SUBSTITUTE(CU226,'Formula Name Creation'!$V89,'HB11 Model'!$B89)</f>
        <v>=PI()*Height of Vacuum Vessel*(Radius of Vacuum Vessel^2-(Radius of Vacuum Vessel-Wall Thickness of Vacuum Vessel)^2)*Density of Vacuum Vessel Material</v>
      </c>
      <c r="CV227" t="str">
        <f ca="1">SUBSTITUTE(CV226,'Formula Name Creation'!$V89,'HB11 Model'!$B89)</f>
        <v>Parameter</v>
      </c>
      <c r="CW227" t="str">
        <f ca="1">SUBSTITUTE(CW226,'Formula Name Creation'!$V89,'HB11 Model'!$B89)</f>
        <v>=(90.69*Mass of Vacuum Vessel + Shielding Material Costs for Vacuum Vessel + 13.04*Mass Flow Rate*112.32)/10^6</v>
      </c>
      <c r="CX227" t="str">
        <f ca="1">SUBSTITUTE(CX226,'Formula Name Creation'!$V89,'HB11 Model'!$B89)</f>
        <v>0</v>
      </c>
      <c r="CY227" t="str">
        <f ca="1">SUBSTITUTE(CY226,'Formula Name Creation'!$V89,'HB11 Model'!$B89)</f>
        <v>0</v>
      </c>
      <c r="CZ227" t="str">
        <f ca="1">SUBSTITUTE(CZ226,'Formula Name Creation'!$V89,'HB11 Model'!$B89)</f>
        <v>0</v>
      </c>
      <c r="DA227" t="str">
        <f ca="1">SUBSTITUTE(DA226,'Formula Name Creation'!$V89,'HB11 Model'!$B89)</f>
        <v>0</v>
      </c>
      <c r="DB227" t="str">
        <f ca="1">SUBSTITUTE(DB226,'Formula Name Creation'!$V89,'HB11 Model'!$B89)</f>
        <v>0</v>
      </c>
      <c r="DC227" t="str">
        <f ca="1">SUBSTITUTE(DC226,'Formula Name Creation'!$V89,'HB11 Model'!$B89)</f>
        <v>0</v>
      </c>
      <c r="DD227" t="str">
        <f ca="1">SUBSTITUTE(DD226,'Formula Name Creation'!$V89,'HB11 Model'!$B89)</f>
        <v>0</v>
      </c>
      <c r="DE227" t="str">
        <f ca="1">SUBSTITUTE(DE226,'Formula Name Creation'!$V89,'HB11 Model'!$B89)</f>
        <v>0</v>
      </c>
      <c r="DF227" t="str">
        <f ca="1">SUBSTITUTE(DF226,'Formula Name Creation'!$V89,'HB11 Model'!$B89)</f>
        <v>0</v>
      </c>
      <c r="DG227" t="str">
        <f ca="1">SUBSTITUTE(DG226,'Formula Name Creation'!$V89,'HB11 Model'!$B89)</f>
        <v>0</v>
      </c>
      <c r="DH227" t="str">
        <f ca="1">SUBSTITUTE(DH226,'Formula Name Creation'!$V89,'HB11 Model'!$B89)</f>
        <v>0</v>
      </c>
      <c r="DI227" t="str">
        <f ca="1">SUBSTITUTE(DI226,'Formula Name Creation'!$V89,'HB11 Model'!$B89)</f>
        <v>0</v>
      </c>
      <c r="DJ227" t="str">
        <f ca="1">SUBSTITUTE(DJ226,'Formula Name Creation'!$V89,'HB11 Model'!$B89)</f>
        <v>0</v>
      </c>
      <c r="DK227" t="str">
        <f ca="1">SUBSTITUTE(DK226,'Formula Name Creation'!$V89,'HB11 Model'!$B89)</f>
        <v>0</v>
      </c>
      <c r="DL227" t="str">
        <f ca="1">SUBSTITUTE(DL226,'Formula Name Creation'!$V89,'HB11 Model'!$B89)</f>
        <v>0</v>
      </c>
      <c r="DM227" t="str">
        <f ca="1">SUBSTITUTE(DM226,'Formula Name Creation'!$V89,'HB11 Model'!$B89)</f>
        <v>0</v>
      </c>
      <c r="DN227" t="str">
        <f ca="1">SUBSTITUTE(DN226,'Formula Name Creation'!$V89,'HB11 Model'!$B89)</f>
        <v>0</v>
      </c>
      <c r="DO227" t="str">
        <f ca="1">SUBSTITUTE(DO226,'Formula Name Creation'!$V89,'HB11 Model'!$B89)</f>
        <v>0</v>
      </c>
      <c r="DP227" t="str">
        <f ca="1">SUBSTITUTE(DP226,'Formula Name Creation'!$V89,'HB11 Model'!$B89)</f>
        <v>0</v>
      </c>
      <c r="DQ227" t="str">
        <f ca="1">SUBSTITUTE(DQ226,'Formula Name Creation'!$V89,'HB11 Model'!$B89)</f>
        <v>0</v>
      </c>
      <c r="DR227" t="str">
        <f ca="1">SUBSTITUTE(DR226,'Formula Name Creation'!$V89,'HB11 Model'!$B89)</f>
        <v>0</v>
      </c>
      <c r="DS227" t="str">
        <f ca="1">SUBSTITUTE(DS226,'Formula Name Creation'!$V89,'HB11 Model'!$B89)</f>
        <v>0</v>
      </c>
      <c r="DT227" t="str">
        <f ca="1">SUBSTITUTE(DT226,'Formula Name Creation'!$V89,'HB11 Model'!$B89)</f>
        <v>0</v>
      </c>
      <c r="DU227" t="str">
        <f ca="1">SUBSTITUTE(DU226,'Formula Name Creation'!$V89,'HB11 Model'!$B89)</f>
        <v>0</v>
      </c>
      <c r="DV227" t="str">
        <f ca="1">SUBSTITUTE(DV226,'Formula Name Creation'!$V89,'HB11 Model'!$B89)</f>
        <v>0</v>
      </c>
      <c r="DW227" t="str">
        <f ca="1">SUBSTITUTE(DW226,'Formula Name Creation'!$V89,'HB11 Model'!$B89)</f>
        <v>0</v>
      </c>
      <c r="DX227" t="str">
        <f ca="1">SUBSTITUTE(DX226,'Formula Name Creation'!$V89,'HB11 Model'!$B89)</f>
        <v>0</v>
      </c>
      <c r="DY227" t="str">
        <f ca="1">SUBSTITUTE(DY226,'Formula Name Creation'!$V89,'HB11 Model'!$B89)</f>
        <v>0</v>
      </c>
      <c r="DZ227" t="str">
        <f ca="1">SUBSTITUTE(DZ226,'Formula Name Creation'!$V89,'HB11 Model'!$B89)</f>
        <v>0</v>
      </c>
      <c r="EA227" t="str">
        <f ca="1">SUBSTITUTE(EA226,'Formula Name Creation'!$V89,'HB11 Model'!$B89)</f>
        <v>0</v>
      </c>
      <c r="EB227" t="str">
        <f ca="1">SUBSTITUTE(EB226,'Formula Name Creation'!$V89,'HB11 Model'!$B89)</f>
        <v>0</v>
      </c>
      <c r="EC227" t="str">
        <f ca="1">SUBSTITUTE(EC226,'Formula Name Creation'!$V89,'HB11 Model'!$B89)</f>
        <v>0</v>
      </c>
      <c r="ED227" t="str">
        <f ca="1">SUBSTITUTE(ED226,'Formula Name Creation'!$V89,'HB11 Model'!$B89)</f>
        <v>0</v>
      </c>
      <c r="EE227" t="str">
        <f ca="1">SUBSTITUTE(EE226,'Formula Name Creation'!$V89,'HB11 Model'!$B89)</f>
        <v>0</v>
      </c>
      <c r="EF227" t="str">
        <f ca="1">SUBSTITUTE(EF226,'Formula Name Creation'!$V89,'HB11 Model'!$B89)</f>
        <v>0</v>
      </c>
      <c r="EG227" t="str">
        <f ca="1">SUBSTITUTE(EG226,'Formula Name Creation'!$V89,'HB11 Model'!$B89)</f>
        <v>0</v>
      </c>
      <c r="EH227" t="str">
        <f ca="1">SUBSTITUTE(EH226,'Formula Name Creation'!$V89,'HB11 Model'!$B89)</f>
        <v>0</v>
      </c>
      <c r="EI227" t="str">
        <f ca="1">SUBSTITUTE(EI226,'Formula Name Creation'!$V89,'HB11 Model'!$B89)</f>
        <v>0</v>
      </c>
      <c r="EJ227" t="str">
        <f ca="1">SUBSTITUTE(EJ226,'Formula Name Creation'!$V89,'HB11 Model'!$B89)</f>
        <v>0</v>
      </c>
      <c r="EK227" t="str">
        <f ca="1">SUBSTITUTE(EK226,'Formula Name Creation'!$V89,'HB11 Model'!$B89)</f>
        <v>0</v>
      </c>
      <c r="EL227" t="str">
        <f ca="1">SUBSTITUTE(EL226,'Formula Name Creation'!$V89,'HB11 Model'!$B89)</f>
        <v>0</v>
      </c>
      <c r="EM227" t="str">
        <f ca="1">SUBSTITUTE(EM226,'Formula Name Creation'!$V89,'HB11 Model'!$B89)</f>
        <v>0</v>
      </c>
      <c r="EN227" t="str">
        <f ca="1">SUBSTITUTE(EN226,'Formula Name Creation'!$V89,'HB11 Model'!$B89)</f>
        <v>0</v>
      </c>
      <c r="EO227" t="str">
        <f ca="1">SUBSTITUTE(EO226,'Formula Name Creation'!$V89,'HB11 Model'!$B89)</f>
        <v>0</v>
      </c>
      <c r="EP227" t="str">
        <f ca="1">SUBSTITUTE(EP226,'Formula Name Creation'!$V89,'HB11 Model'!$B89)</f>
        <v>0</v>
      </c>
      <c r="EQ227" t="str">
        <f ca="1">SUBSTITUTE(EQ226,'Formula Name Creation'!$V89,'HB11 Model'!$B89)</f>
        <v>0</v>
      </c>
      <c r="ER227" t="str">
        <f ca="1">SUBSTITUTE(ER226,'Formula Name Creation'!$V89,'HB11 Model'!$B89)</f>
        <v>0</v>
      </c>
      <c r="ES227" t="str">
        <f ca="1">SUBSTITUTE(ES226,'Formula Name Creation'!$V89,'HB11 Model'!$B89)</f>
        <v>0</v>
      </c>
      <c r="ET227" t="str">
        <f ca="1">SUBSTITUTE(ET226,'Formula Name Creation'!$V89,'HB11 Model'!$B89)</f>
        <v>0</v>
      </c>
      <c r="EU227">
        <v>87</v>
      </c>
    </row>
    <row r="228" spans="1:151" x14ac:dyDescent="0.25">
      <c r="A228" t="str">
        <f ca="1">SUBSTITUTE(A227,'Formula Name Creation'!$V88,'HB11 Model'!$B88)</f>
        <v>Parameter</v>
      </c>
      <c r="B228" t="str">
        <f ca="1">SUBSTITUTE(B227,'Formula Name Creation'!$V88,'HB11 Model'!$B88)</f>
        <v>Parameter</v>
      </c>
      <c r="C228" t="str">
        <f ca="1">SUBSTITUTE(C227,'Formula Name Creation'!$V88,'HB11 Model'!$B88)</f>
        <v>=(1400*C22*1000)/10^6</v>
      </c>
      <c r="D228" t="str">
        <f ca="1">SUBSTITUTE(D227,'Formula Name Creation'!$V88,'HB11 Model'!$B88)</f>
        <v>Parameter</v>
      </c>
      <c r="E228" t="str">
        <f ca="1">SUBSTITUTE(E227,'Formula Name Creation'!$V88,'HB11 Model'!$B88)</f>
        <v>=C3*C4</v>
      </c>
      <c r="F228" t="str">
        <f ca="1">SUBSTITUTE(F227,'Formula Name Creation'!$V88,'HB11 Model'!$B88)</f>
        <v>=C7/(C6)</v>
      </c>
      <c r="G228" t="str">
        <f ca="1">SUBSTITUTE(G227,'Formula Name Creation'!$V88,'HB11 Model'!$B88)</f>
        <v>=IF(C36=0,C7*C10,C7*C10*C13)</v>
      </c>
      <c r="H228" t="str">
        <f ca="1">SUBSTITUTE(H227,'Formula Name Creation'!$V88,'HB11 Model'!$B88)</f>
        <v>Parameter</v>
      </c>
      <c r="I228" t="str">
        <f ca="1">SUBSTITUTE(I227,'Formula Name Creation'!$V88,'HB11 Model'!$B88)</f>
        <v>Parameter</v>
      </c>
      <c r="J228" t="str">
        <f ca="1">SUBSTITUTE(J227,'Formula Name Creation'!$V88,'HB11 Model'!$B88)</f>
        <v>Parameter</v>
      </c>
      <c r="K228" t="str">
        <f ca="1">SUBSTITUTE(K227,'Formula Name Creation'!$V88,'HB11 Model'!$B88)</f>
        <v>Parameter</v>
      </c>
      <c r="L228" t="str">
        <f ca="1">SUBSTITUTE(L227,'Formula Name Creation'!$V88,'HB11 Model'!$B88)</f>
        <v>Parameter</v>
      </c>
      <c r="M228" t="str">
        <f ca="1">SUBSTITUTE(M227,'Formula Name Creation'!$V88,'HB11 Model'!$B88)</f>
        <v>=C16/C8</v>
      </c>
      <c r="N228" t="str">
        <f ca="1">SUBSTITUTE(N227,'Formula Name Creation'!$V88,'HB11 Model'!$B88)</f>
        <v>=C9*C17</v>
      </c>
      <c r="O228" t="str">
        <f ca="1">SUBSTITUTE(O227,'Formula Name Creation'!$V88,'HB11 Model'!$B88)</f>
        <v>Parameter</v>
      </c>
      <c r="P228" t="str">
        <f ca="1">SUBSTITUTE(P227,'Formula Name Creation'!$V88,'HB11 Model'!$B88)</f>
        <v>Parameter</v>
      </c>
      <c r="Q228" t="str">
        <f ca="1">SUBSTITUTE(Q227,'Formula Name Creation'!$V88,'HB11 Model'!$B88)</f>
        <v>Parameter</v>
      </c>
      <c r="R228" t="str">
        <f ca="1">SUBSTITUTE(R227,'Formula Name Creation'!$V88,'HB11 Model'!$B88)</f>
        <v>=C8+C84+Vacuum System Power Usage</v>
      </c>
      <c r="S228" t="str">
        <f ca="1">SUBSTITUTE(S227,'Formula Name Creation'!$V88,'HB11 Model'!$B88)</f>
        <v>=C20*C19</v>
      </c>
      <c r="T228" t="str">
        <f ca="1">SUBSTITUTE(T227,'Formula Name Creation'!$V88,'HB11 Model'!$B88)</f>
        <v>=C16-C20</v>
      </c>
      <c r="U228" t="str">
        <f ca="1">SUBSTITUTE(U227,'Formula Name Creation'!$V88,'HB11 Model'!$B88)</f>
        <v>=365*24*C14</v>
      </c>
      <c r="V228" t="str">
        <f ca="1">SUBSTITUTE(V227,'Formula Name Creation'!$V88,'HB11 Model'!$B88)</f>
        <v>=C22*C23</v>
      </c>
      <c r="W228" t="str">
        <f ca="1">SUBSTITUTE(W227,'Formula Name Creation'!$V88,'HB11 Model'!$B88)</f>
        <v>=C26/(1-C27)</v>
      </c>
      <c r="X228" t="str">
        <f ca="1">SUBSTITUTE(X227,'Formula Name Creation'!$V88,'HB11 Model'!$B88)</f>
        <v>=C4*C14*365*24*3600</v>
      </c>
      <c r="Y228" t="str">
        <f ca="1">SUBSTITUTE(Y227,'Formula Name Creation'!$V88,'HB11 Model'!$B88)</f>
        <v>Parameter</v>
      </c>
      <c r="Z228" t="str">
        <f ca="1">SUBSTITUTE(Z227,'Formula Name Creation'!$V88,'HB11 Model'!$B88)</f>
        <v>=C29+C37+C40+C48</v>
      </c>
      <c r="AA228" t="str">
        <f ca="1">SUBSTITUTE(AA227,'Formula Name Creation'!$V88,'HB11 Model'!$B88)</f>
        <v>=C30*(C33*C34)/(1000)+C35</v>
      </c>
      <c r="AB228" t="str">
        <f ca="1">SUBSTITUTE(AB227,'Formula Name Creation'!$V88,'HB11 Model'!$B88)</f>
        <v>Parameter</v>
      </c>
      <c r="AC228" t="str">
        <f ca="1">SUBSTITUTE(AC227,'Formula Name Creation'!$V88,'HB11 Model'!$B88)</f>
        <v>Parameter</v>
      </c>
      <c r="AD228" t="str">
        <f ca="1">SUBSTITUTE(AD227,'Formula Name Creation'!$V88,'HB11 Model'!$B88)</f>
        <v>Parameter</v>
      </c>
      <c r="AE228" t="str">
        <f ca="1">SUBSTITUTE(AE227,'Formula Name Creation'!$V88,'HB11 Model'!$B88)</f>
        <v>Parameter</v>
      </c>
      <c r="AF228" t="str">
        <f ca="1">SUBSTITUTE(AF227,'Formula Name Creation'!$V88,'HB11 Model'!$B88)</f>
        <v>Parameter</v>
      </c>
      <c r="AG228" t="str">
        <f ca="1">SUBSTITUTE(AG227,'Formula Name Creation'!$V88,'HB11 Model'!$B88)</f>
        <v>Parameter</v>
      </c>
      <c r="AH228" t="str">
        <f ca="1">SUBSTITUTE(AH227,'Formula Name Creation'!$V88,'HB11 Model'!$B88)</f>
        <v>Parameter</v>
      </c>
      <c r="AI228" t="str">
        <f ca="1">SUBSTITUTE(AI227,'Formula Name Creation'!$V88,'HB11 Model'!$B88)</f>
        <v>=C36*(C38)</v>
      </c>
      <c r="AJ228" t="str">
        <f ca="1">SUBSTITUTE(AJ227,'Formula Name Creation'!$V88,'HB11 Model'!$B88)</f>
        <v>Parameter</v>
      </c>
      <c r="AK228" t="str">
        <f ca="1">SUBSTITUTE(AK227,'Formula Name Creation'!$V88,'HB11 Model'!$B88)</f>
        <v>Parameter</v>
      </c>
      <c r="AL228" t="str">
        <f ca="1">SUBSTITUTE(AL227,'Formula Name Creation'!$V88,'HB11 Model'!$B88)</f>
        <v>=C39*(C41+C42)</v>
      </c>
      <c r="AM228" t="str">
        <f ca="1">SUBSTITUTE(AM227,'Formula Name Creation'!$V88,'HB11 Model'!$B88)</f>
        <v>=0.04+(C31*C32)/(1000)</v>
      </c>
      <c r="AN228" t="str">
        <f ca="1">SUBSTITUTE(AN227,'Formula Name Creation'!$V88,'HB11 Model'!$B88)</f>
        <v>Parameter</v>
      </c>
      <c r="AO228" t="str">
        <f ca="1">SUBSTITUTE(AO227,'Formula Name Creation'!$V88,'HB11 Model'!$B88)</f>
        <v>Parameter</v>
      </c>
      <c r="AP228" t="str">
        <f ca="1">SUBSTITUTE(AP227,'Formula Name Creation'!$V88,'HB11 Model'!$B88)</f>
        <v>Parameter</v>
      </c>
      <c r="AQ228" t="str">
        <f ca="1">SUBSTITUTE(AQ227,'Formula Name Creation'!$V88,'HB11 Model'!$B88)</f>
        <v>Parameter</v>
      </c>
      <c r="AR228" t="e">
        <f ca="1">SUBSTITUTE(AR227,'Formula Name Creation'!$V88,'HB11 Model'!$B88)</f>
        <v>#N/A</v>
      </c>
      <c r="AS228" t="str">
        <f ca="1">SUBSTITUTE(AS227,'Formula Name Creation'!$V88,'HB11 Model'!$B88)</f>
        <v>=C45+C25*(C28)</v>
      </c>
      <c r="AT228" t="str">
        <f ca="1">SUBSTITUTE(AT227,'Formula Name Creation'!$V88,'HB11 Model'!$B88)</f>
        <v>Parameter</v>
      </c>
      <c r="AU228" t="str">
        <f ca="1">SUBSTITUTE(AU227,'Formula Name Creation'!$V88,'HB11 Model'!$B88)</f>
        <v>Parameter</v>
      </c>
      <c r="AV228" t="str">
        <f ca="1">SUBSTITUTE(AV227,'Formula Name Creation'!$V88,'HB11 Model'!$B88)</f>
        <v>Parameter</v>
      </c>
      <c r="AW228" t="str">
        <f ca="1">SUBSTITUTE(AW227,'Formula Name Creation'!$V88,'HB11 Model'!$B88)</f>
        <v>Parameter</v>
      </c>
      <c r="AX228" t="str">
        <f ca="1">SUBSTITUTE(AX227,'Formula Name Creation'!$V88,'HB11 Model'!$B88)</f>
        <v>Parameter</v>
      </c>
      <c r="AY228" t="str">
        <f ca="1">SUBSTITUTE(AY227,'Formula Name Creation'!$V88,'HB11 Model'!$B88)</f>
        <v>Parameter</v>
      </c>
      <c r="AZ228" t="str">
        <f ca="1">SUBSTITUTE(AZ227,'Formula Name Creation'!$V88,'HB11 Model'!$B88)</f>
        <v>Parameter</v>
      </c>
      <c r="BA228" t="str">
        <f ca="1">SUBSTITUTE(BA227,'Formula Name Creation'!$V88,'HB11 Model'!$B88)</f>
        <v>=(C54+C53)/10^6</v>
      </c>
      <c r="BB228" t="str">
        <f ca="1">SUBSTITUTE(BB227,'Formula Name Creation'!$V88,'HB11 Model'!$B88)</f>
        <v>=C4*((C14*24)*3600)*C51</v>
      </c>
      <c r="BC228" t="str">
        <f ca="1">SUBSTITUTE(BC227,'Formula Name Creation'!$V88,'HB11 Model'!$B88)</f>
        <v>Parameter</v>
      </c>
      <c r="BD228" t="str">
        <f ca="1">SUBSTITUTE(BD227,'Formula Name Creation'!$V88,'HB11 Model'!$B88)</f>
        <v>Parameter</v>
      </c>
      <c r="BE228" t="str">
        <f ca="1">SUBSTITUTE(BE227,'Formula Name Creation'!$V88,'HB11 Model'!$B88)</f>
        <v>Parameter</v>
      </c>
      <c r="BF228" t="str">
        <f ca="1">SUBSTITUTE(BF227,'Formula Name Creation'!$V88,'HB11 Model'!$B88)</f>
        <v>Parameter</v>
      </c>
      <c r="BG228" t="str">
        <f ca="1">SUBSTITUTE(BG227,'Formula Name Creation'!$V88,'HB11 Model'!$B88)</f>
        <v>=ROUNDDOWN(C60/C64,0)*C58+C57*C3*C4*ROUNDDOWN(C60/C66,0)+C59+C87*10^6*ROUNDDOWN(C60/C65,0)+C63*C60</v>
      </c>
      <c r="BH228" t="str">
        <f ca="1">SUBSTITUTE(BH227,'Formula Name Creation'!$V88,'HB11 Model'!$B88)</f>
        <v>Parameter</v>
      </c>
      <c r="BI228" t="str">
        <f ca="1">SUBSTITUTE(BI227,'Formula Name Creation'!$V88,'HB11 Model'!$B88)</f>
        <v>=C62*1000*C24</v>
      </c>
      <c r="BJ228" t="str">
        <f ca="1">SUBSTITUTE(BJ227,'Formula Name Creation'!$V88,'HB11 Model'!$B88)</f>
        <v>Parameter</v>
      </c>
      <c r="BK228" t="str">
        <f ca="1">SUBSTITUTE(BK227,'Formula Name Creation'!$V88,'HB11 Model'!$B88)</f>
        <v>Parameter</v>
      </c>
      <c r="BL228" t="str">
        <f ca="1">SUBSTITUTE(BL227,'Formula Name Creation'!$V88,'HB11 Model'!$B88)</f>
        <v>Parameter</v>
      </c>
      <c r="BM228" t="str">
        <f ca="1">SUBSTITUTE(BM227,'Formula Name Creation'!$V88,'HB11 Model'!$B88)</f>
        <v>Parameter</v>
      </c>
      <c r="BN228" t="str">
        <f ca="1">SUBSTITUTE(BN227,'Formula Name Creation'!$V88,'HB11 Model'!$B88)</f>
        <v>Parameter</v>
      </c>
      <c r="BO228" t="str">
        <f ca="1">SUBSTITUTE(BO227,'Formula Name Creation'!$V88,'HB11 Model'!$B88)</f>
        <v>Parameter</v>
      </c>
      <c r="BP228" t="str">
        <f ca="1">SUBSTITUTE(BP227,'Formula Name Creation'!$V88,'HB11 Model'!$B88)</f>
        <v>Parameter</v>
      </c>
      <c r="BQ228" t="str">
        <f ca="1">SUBSTITUTE(BQ227,'Formula Name Creation'!$V88,'HB11 Model'!$B88)</f>
        <v>Parameter</v>
      </c>
      <c r="BR228" t="str">
        <f ca="1">SUBSTITUTE(BR227,'Formula Name Creation'!$V88,'HB11 Model'!$B88)</f>
        <v>Parameter</v>
      </c>
      <c r="BS228" t="str">
        <f ca="1">SUBSTITUTE(BS227,'Formula Name Creation'!$V88,'HB11 Model'!$B88)</f>
        <v>Parameter</v>
      </c>
      <c r="BT228" t="str">
        <f ca="1">SUBSTITUTE(BT227,'Formula Name Creation'!$V88,'HB11 Model'!$B88)</f>
        <v>Parameter</v>
      </c>
      <c r="BU228" t="str">
        <f ca="1">SUBSTITUTE(BU227,'Formula Name Creation'!$V88,'HB11 Model'!$B88)</f>
        <v>=(C67+C68+C69+C70+C71+C72+C74+C73)</v>
      </c>
      <c r="BV228" t="str">
        <f ca="1">SUBSTITUTE(BV227,'Formula Name Creation'!$V88,'HB11 Model'!$B88)</f>
        <v>Parameter</v>
      </c>
      <c r="BW228" t="str">
        <f ca="1">SUBSTITUTE(BW227,'Formula Name Creation'!$V88,'HB11 Model'!$B88)</f>
        <v>Parameter</v>
      </c>
      <c r="BX228" t="str">
        <f ca="1">SUBSTITUTE(BX227,'Formula Name Creation'!$V88,'HB11 Model'!$B88)</f>
        <v>=C77+C75</v>
      </c>
      <c r="BY228" t="str">
        <f ca="1">SUBSTITUTE(BY227,'Formula Name Creation'!$V88,'HB11 Model'!$B88)</f>
        <v>Parameter</v>
      </c>
      <c r="BZ228" t="str">
        <f ca="1">SUBSTITUTE(BZ227,'Formula Name Creation'!$V88,'HB11 Model'!$B88)</f>
        <v>=C79*C75</v>
      </c>
      <c r="CA228" t="str">
        <f ca="1">SUBSTITUTE(CA227,'Formula Name Creation'!$V88,'HB11 Model'!$B88)</f>
        <v>Parameter</v>
      </c>
      <c r="CB228" t="str">
        <f ca="1">SUBSTITUTE(CB227,'Formula Name Creation'!$V88,'HB11 Model'!$B88)</f>
        <v>Parameter</v>
      </c>
      <c r="CC228" t="str">
        <f ca="1">SUBSTITUTE(CC227,'Formula Name Creation'!$V88,'HB11 Model'!$B88)</f>
        <v>Parameter</v>
      </c>
      <c r="CD228" t="str">
        <f ca="1">SUBSTITUTE(CD227,'Formula Name Creation'!$V88,'HB11 Model'!$B88)</f>
        <v>=32*(C9/2605)</v>
      </c>
      <c r="CE228" t="str">
        <f ca="1">SUBSTITUTE(CE227,'Formula Name Creation'!$V88,'HB11 Model'!$B88)</f>
        <v>Parameter</v>
      </c>
      <c r="CF228" t="str">
        <f ca="1">SUBSTITUTE(CF227,'Formula Name Creation'!$V88,'HB11 Model'!$B88)</f>
        <v>Parameter</v>
      </c>
      <c r="CG228" t="str">
        <f ca="1">SUBSTITUTE(CG227,'Formula Name Creation'!$V88,'HB11 Model'!$B88)</f>
        <v>=(C85*C86*C83)/10^6</v>
      </c>
      <c r="CH228" t="str">
        <f ca="1">SUBSTITUTE(CH227,'Formula Name Creation'!$V88,'HB11 Model'!$B88)</f>
        <v>=C9*10^6/C81/C82</v>
      </c>
      <c r="CI228" t="str">
        <f ca="1">SUBSTITUTE(CI227,'Formula Name Creation'!$V88,'HB11 Model'!$B88)</f>
        <v>Parameter</v>
      </c>
      <c r="CJ228" t="str">
        <f ca="1">SUBSTITUTE(CJ227,'Formula Name Creation'!$V88,'HB11 Model'!$B88)</f>
        <v>Parameter</v>
      </c>
      <c r="CK228" t="str">
        <f ca="1">SUBSTITUTE(CK227,'Formula Name Creation'!$V88,'HB11 Model'!$B88)</f>
        <v>Parameter</v>
      </c>
      <c r="CL228" t="str">
        <f ca="1">SUBSTITUTE(CL227,'Formula Name Creation'!$V88,'HB11 Model'!$B88)</f>
        <v>Parameter</v>
      </c>
      <c r="CM228" t="str">
        <f ca="1">SUBSTITUTE(CM227,'Formula Name Creation'!$V88,'HB11 Model'!$B88)</f>
        <v>=Number of Staff*Average Hourly Wage</v>
      </c>
      <c r="CN228" t="str">
        <f ca="1">SUBSTITUTE(CN227,'Formula Name Creation'!$V88,'HB11 Model'!$B88)</f>
        <v>=Hourly Personnel Cost*7.6*7*52.18</v>
      </c>
      <c r="CO228" t="str">
        <f ca="1">SUBSTITUTE(CO227,'Formula Name Creation'!$V88,'HB11 Model'!$B88)</f>
        <v>Parameter</v>
      </c>
      <c r="CP228" t="str">
        <f ca="1">SUBSTITUTE(CP227,'Formula Name Creation'!$V88,'HB11 Model'!$B88)</f>
        <v>Parameter</v>
      </c>
      <c r="CQ228" t="str">
        <f ca="1">SUBSTITUTE(CQ227,'Formula Name Creation'!$V88,'HB11 Model'!$B88)</f>
        <v>Parameter</v>
      </c>
      <c r="CR228" t="str">
        <f ca="1">SUBSTITUTE(CR227,'Formula Name Creation'!$V88,'HB11 Model'!$B88)</f>
        <v>Parameter</v>
      </c>
      <c r="CS228" t="str">
        <f ca="1">SUBSTITUTE(CS227,'Formula Name Creation'!$V88,'HB11 Model'!$B88)</f>
        <v>Parameter</v>
      </c>
      <c r="CT228" t="str">
        <f ca="1">SUBSTITUTE(CT227,'Formula Name Creation'!$V88,'HB11 Model'!$B88)</f>
        <v>Parameter</v>
      </c>
      <c r="CU228" t="str">
        <f ca="1">SUBSTITUTE(CU227,'Formula Name Creation'!$V88,'HB11 Model'!$B88)</f>
        <v>=PI()*Height of Vacuum Vessel*(Radius of Vacuum Vessel^2-(Radius of Vacuum Vessel-Wall Thickness of Vacuum Vessel)^2)*Density of Vacuum Vessel Material</v>
      </c>
      <c r="CV228" t="str">
        <f ca="1">SUBSTITUTE(CV227,'Formula Name Creation'!$V88,'HB11 Model'!$B88)</f>
        <v>Parameter</v>
      </c>
      <c r="CW228" t="str">
        <f ca="1">SUBSTITUTE(CW227,'Formula Name Creation'!$V88,'HB11 Model'!$B88)</f>
        <v>=(90.69*Mass of Vacuum Vessel + Shielding Material Costs for Vacuum Vessel + 13.04*Mass Flow Rate*112.32)/10^6</v>
      </c>
      <c r="CX228" t="str">
        <f ca="1">SUBSTITUTE(CX227,'Formula Name Creation'!$V88,'HB11 Model'!$B88)</f>
        <v>0</v>
      </c>
      <c r="CY228" t="str">
        <f ca="1">SUBSTITUTE(CY227,'Formula Name Creation'!$V88,'HB11 Model'!$B88)</f>
        <v>0</v>
      </c>
      <c r="CZ228" t="str">
        <f ca="1">SUBSTITUTE(CZ227,'Formula Name Creation'!$V88,'HB11 Model'!$B88)</f>
        <v>0</v>
      </c>
      <c r="DA228" t="str">
        <f ca="1">SUBSTITUTE(DA227,'Formula Name Creation'!$V88,'HB11 Model'!$B88)</f>
        <v>0</v>
      </c>
      <c r="DB228" t="str">
        <f ca="1">SUBSTITUTE(DB227,'Formula Name Creation'!$V88,'HB11 Model'!$B88)</f>
        <v>0</v>
      </c>
      <c r="DC228" t="str">
        <f ca="1">SUBSTITUTE(DC227,'Formula Name Creation'!$V88,'HB11 Model'!$B88)</f>
        <v>0</v>
      </c>
      <c r="DD228" t="str">
        <f ca="1">SUBSTITUTE(DD227,'Formula Name Creation'!$V88,'HB11 Model'!$B88)</f>
        <v>0</v>
      </c>
      <c r="DE228" t="str">
        <f ca="1">SUBSTITUTE(DE227,'Formula Name Creation'!$V88,'HB11 Model'!$B88)</f>
        <v>0</v>
      </c>
      <c r="DF228" t="str">
        <f ca="1">SUBSTITUTE(DF227,'Formula Name Creation'!$V88,'HB11 Model'!$B88)</f>
        <v>0</v>
      </c>
      <c r="DG228" t="str">
        <f ca="1">SUBSTITUTE(DG227,'Formula Name Creation'!$V88,'HB11 Model'!$B88)</f>
        <v>0</v>
      </c>
      <c r="DH228" t="str">
        <f ca="1">SUBSTITUTE(DH227,'Formula Name Creation'!$V88,'HB11 Model'!$B88)</f>
        <v>0</v>
      </c>
      <c r="DI228" t="str">
        <f ca="1">SUBSTITUTE(DI227,'Formula Name Creation'!$V88,'HB11 Model'!$B88)</f>
        <v>0</v>
      </c>
      <c r="DJ228" t="str">
        <f ca="1">SUBSTITUTE(DJ227,'Formula Name Creation'!$V88,'HB11 Model'!$B88)</f>
        <v>0</v>
      </c>
      <c r="DK228" t="str">
        <f ca="1">SUBSTITUTE(DK227,'Formula Name Creation'!$V88,'HB11 Model'!$B88)</f>
        <v>0</v>
      </c>
      <c r="DL228" t="str">
        <f ca="1">SUBSTITUTE(DL227,'Formula Name Creation'!$V88,'HB11 Model'!$B88)</f>
        <v>0</v>
      </c>
      <c r="DM228" t="str">
        <f ca="1">SUBSTITUTE(DM227,'Formula Name Creation'!$V88,'HB11 Model'!$B88)</f>
        <v>0</v>
      </c>
      <c r="DN228" t="str">
        <f ca="1">SUBSTITUTE(DN227,'Formula Name Creation'!$V88,'HB11 Model'!$B88)</f>
        <v>0</v>
      </c>
      <c r="DO228" t="str">
        <f ca="1">SUBSTITUTE(DO227,'Formula Name Creation'!$V88,'HB11 Model'!$B88)</f>
        <v>0</v>
      </c>
      <c r="DP228" t="str">
        <f ca="1">SUBSTITUTE(DP227,'Formula Name Creation'!$V88,'HB11 Model'!$B88)</f>
        <v>0</v>
      </c>
      <c r="DQ228" t="str">
        <f ca="1">SUBSTITUTE(DQ227,'Formula Name Creation'!$V88,'HB11 Model'!$B88)</f>
        <v>0</v>
      </c>
      <c r="DR228" t="str">
        <f ca="1">SUBSTITUTE(DR227,'Formula Name Creation'!$V88,'HB11 Model'!$B88)</f>
        <v>0</v>
      </c>
      <c r="DS228" t="str">
        <f ca="1">SUBSTITUTE(DS227,'Formula Name Creation'!$V88,'HB11 Model'!$B88)</f>
        <v>0</v>
      </c>
      <c r="DT228" t="str">
        <f ca="1">SUBSTITUTE(DT227,'Formula Name Creation'!$V88,'HB11 Model'!$B88)</f>
        <v>0</v>
      </c>
      <c r="DU228" t="str">
        <f ca="1">SUBSTITUTE(DU227,'Formula Name Creation'!$V88,'HB11 Model'!$B88)</f>
        <v>0</v>
      </c>
      <c r="DV228" t="str">
        <f ca="1">SUBSTITUTE(DV227,'Formula Name Creation'!$V88,'HB11 Model'!$B88)</f>
        <v>0</v>
      </c>
      <c r="DW228" t="str">
        <f ca="1">SUBSTITUTE(DW227,'Formula Name Creation'!$V88,'HB11 Model'!$B88)</f>
        <v>0</v>
      </c>
      <c r="DX228" t="str">
        <f ca="1">SUBSTITUTE(DX227,'Formula Name Creation'!$V88,'HB11 Model'!$B88)</f>
        <v>0</v>
      </c>
      <c r="DY228" t="str">
        <f ca="1">SUBSTITUTE(DY227,'Formula Name Creation'!$V88,'HB11 Model'!$B88)</f>
        <v>0</v>
      </c>
      <c r="DZ228" t="str">
        <f ca="1">SUBSTITUTE(DZ227,'Formula Name Creation'!$V88,'HB11 Model'!$B88)</f>
        <v>0</v>
      </c>
      <c r="EA228" t="str">
        <f ca="1">SUBSTITUTE(EA227,'Formula Name Creation'!$V88,'HB11 Model'!$B88)</f>
        <v>0</v>
      </c>
      <c r="EB228" t="str">
        <f ca="1">SUBSTITUTE(EB227,'Formula Name Creation'!$V88,'HB11 Model'!$B88)</f>
        <v>0</v>
      </c>
      <c r="EC228" t="str">
        <f ca="1">SUBSTITUTE(EC227,'Formula Name Creation'!$V88,'HB11 Model'!$B88)</f>
        <v>0</v>
      </c>
      <c r="ED228" t="str">
        <f ca="1">SUBSTITUTE(ED227,'Formula Name Creation'!$V88,'HB11 Model'!$B88)</f>
        <v>0</v>
      </c>
      <c r="EE228" t="str">
        <f ca="1">SUBSTITUTE(EE227,'Formula Name Creation'!$V88,'HB11 Model'!$B88)</f>
        <v>0</v>
      </c>
      <c r="EF228" t="str">
        <f ca="1">SUBSTITUTE(EF227,'Formula Name Creation'!$V88,'HB11 Model'!$B88)</f>
        <v>0</v>
      </c>
      <c r="EG228" t="str">
        <f ca="1">SUBSTITUTE(EG227,'Formula Name Creation'!$V88,'HB11 Model'!$B88)</f>
        <v>0</v>
      </c>
      <c r="EH228" t="str">
        <f ca="1">SUBSTITUTE(EH227,'Formula Name Creation'!$V88,'HB11 Model'!$B88)</f>
        <v>0</v>
      </c>
      <c r="EI228" t="str">
        <f ca="1">SUBSTITUTE(EI227,'Formula Name Creation'!$V88,'HB11 Model'!$B88)</f>
        <v>0</v>
      </c>
      <c r="EJ228" t="str">
        <f ca="1">SUBSTITUTE(EJ227,'Formula Name Creation'!$V88,'HB11 Model'!$B88)</f>
        <v>0</v>
      </c>
      <c r="EK228" t="str">
        <f ca="1">SUBSTITUTE(EK227,'Formula Name Creation'!$V88,'HB11 Model'!$B88)</f>
        <v>0</v>
      </c>
      <c r="EL228" t="str">
        <f ca="1">SUBSTITUTE(EL227,'Formula Name Creation'!$V88,'HB11 Model'!$B88)</f>
        <v>0</v>
      </c>
      <c r="EM228" t="str">
        <f ca="1">SUBSTITUTE(EM227,'Formula Name Creation'!$V88,'HB11 Model'!$B88)</f>
        <v>0</v>
      </c>
      <c r="EN228" t="str">
        <f ca="1">SUBSTITUTE(EN227,'Formula Name Creation'!$V88,'HB11 Model'!$B88)</f>
        <v>0</v>
      </c>
      <c r="EO228" t="str">
        <f ca="1">SUBSTITUTE(EO227,'Formula Name Creation'!$V88,'HB11 Model'!$B88)</f>
        <v>0</v>
      </c>
      <c r="EP228" t="str">
        <f ca="1">SUBSTITUTE(EP227,'Formula Name Creation'!$V88,'HB11 Model'!$B88)</f>
        <v>0</v>
      </c>
      <c r="EQ228" t="str">
        <f ca="1">SUBSTITUTE(EQ227,'Formula Name Creation'!$V88,'HB11 Model'!$B88)</f>
        <v>0</v>
      </c>
      <c r="ER228" t="str">
        <f ca="1">SUBSTITUTE(ER227,'Formula Name Creation'!$V88,'HB11 Model'!$B88)</f>
        <v>0</v>
      </c>
      <c r="ES228" t="str">
        <f ca="1">SUBSTITUTE(ES227,'Formula Name Creation'!$V88,'HB11 Model'!$B88)</f>
        <v>0</v>
      </c>
      <c r="ET228" t="str">
        <f ca="1">SUBSTITUTE(ET227,'Formula Name Creation'!$V88,'HB11 Model'!$B88)</f>
        <v>0</v>
      </c>
      <c r="EU228">
        <v>86</v>
      </c>
    </row>
    <row r="229" spans="1:151" x14ac:dyDescent="0.25">
      <c r="A229" t="str">
        <f ca="1">SUBSTITUTE(A228,'Formula Name Creation'!$V87,'HB11 Model'!$B87)</f>
        <v>Parameter</v>
      </c>
      <c r="B229" t="str">
        <f ca="1">SUBSTITUTE(B228,'Formula Name Creation'!$V87,'HB11 Model'!$B87)</f>
        <v>Parameter</v>
      </c>
      <c r="C229" t="str">
        <f ca="1">SUBSTITUTE(C228,'Formula Name Creation'!$V87,'HB11 Model'!$B87)</f>
        <v>=(1400*C22*1000)/10^6</v>
      </c>
      <c r="D229" t="str">
        <f ca="1">SUBSTITUTE(D228,'Formula Name Creation'!$V87,'HB11 Model'!$B87)</f>
        <v>Parameter</v>
      </c>
      <c r="E229" t="str">
        <f ca="1">SUBSTITUTE(E228,'Formula Name Creation'!$V87,'HB11 Model'!$B87)</f>
        <v>=C3*C4</v>
      </c>
      <c r="F229" t="str">
        <f ca="1">SUBSTITUTE(F228,'Formula Name Creation'!$V87,'HB11 Model'!$B87)</f>
        <v>=C7/(C6)</v>
      </c>
      <c r="G229" t="str">
        <f ca="1">SUBSTITUTE(G228,'Formula Name Creation'!$V87,'HB11 Model'!$B87)</f>
        <v>=IF(C36=0,C7*C10,C7*C10*C13)</v>
      </c>
      <c r="H229" t="str">
        <f ca="1">SUBSTITUTE(H228,'Formula Name Creation'!$V87,'HB11 Model'!$B87)</f>
        <v>Parameter</v>
      </c>
      <c r="I229" t="str">
        <f ca="1">SUBSTITUTE(I228,'Formula Name Creation'!$V87,'HB11 Model'!$B87)</f>
        <v>Parameter</v>
      </c>
      <c r="J229" t="str">
        <f ca="1">SUBSTITUTE(J228,'Formula Name Creation'!$V87,'HB11 Model'!$B87)</f>
        <v>Parameter</v>
      </c>
      <c r="K229" t="str">
        <f ca="1">SUBSTITUTE(K228,'Formula Name Creation'!$V87,'HB11 Model'!$B87)</f>
        <v>Parameter</v>
      </c>
      <c r="L229" t="str">
        <f ca="1">SUBSTITUTE(L228,'Formula Name Creation'!$V87,'HB11 Model'!$B87)</f>
        <v>Parameter</v>
      </c>
      <c r="M229" t="str">
        <f ca="1">SUBSTITUTE(M228,'Formula Name Creation'!$V87,'HB11 Model'!$B87)</f>
        <v>=C16/C8</v>
      </c>
      <c r="N229" t="str">
        <f ca="1">SUBSTITUTE(N228,'Formula Name Creation'!$V87,'HB11 Model'!$B87)</f>
        <v>=C9*C17</v>
      </c>
      <c r="O229" t="str">
        <f ca="1">SUBSTITUTE(O228,'Formula Name Creation'!$V87,'HB11 Model'!$B87)</f>
        <v>Parameter</v>
      </c>
      <c r="P229" t="str">
        <f ca="1">SUBSTITUTE(P228,'Formula Name Creation'!$V87,'HB11 Model'!$B87)</f>
        <v>Parameter</v>
      </c>
      <c r="Q229" t="str">
        <f ca="1">SUBSTITUTE(Q228,'Formula Name Creation'!$V87,'HB11 Model'!$B87)</f>
        <v>Parameter</v>
      </c>
      <c r="R229" t="str">
        <f ca="1">SUBSTITUTE(R228,'Formula Name Creation'!$V87,'HB11 Model'!$B87)</f>
        <v>=C8+C84+Vacuum System Power Usage</v>
      </c>
      <c r="S229" t="str">
        <f ca="1">SUBSTITUTE(S228,'Formula Name Creation'!$V87,'HB11 Model'!$B87)</f>
        <v>=C20*C19</v>
      </c>
      <c r="T229" t="str">
        <f ca="1">SUBSTITUTE(T228,'Formula Name Creation'!$V87,'HB11 Model'!$B87)</f>
        <v>=C16-C20</v>
      </c>
      <c r="U229" t="str">
        <f ca="1">SUBSTITUTE(U228,'Formula Name Creation'!$V87,'HB11 Model'!$B87)</f>
        <v>=365*24*C14</v>
      </c>
      <c r="V229" t="str">
        <f ca="1">SUBSTITUTE(V228,'Formula Name Creation'!$V87,'HB11 Model'!$B87)</f>
        <v>=C22*C23</v>
      </c>
      <c r="W229" t="str">
        <f ca="1">SUBSTITUTE(W228,'Formula Name Creation'!$V87,'HB11 Model'!$B87)</f>
        <v>=C26/(1-C27)</v>
      </c>
      <c r="X229" t="str">
        <f ca="1">SUBSTITUTE(X228,'Formula Name Creation'!$V87,'HB11 Model'!$B87)</f>
        <v>=C4*C14*365*24*3600</v>
      </c>
      <c r="Y229" t="str">
        <f ca="1">SUBSTITUTE(Y228,'Formula Name Creation'!$V87,'HB11 Model'!$B87)</f>
        <v>Parameter</v>
      </c>
      <c r="Z229" t="str">
        <f ca="1">SUBSTITUTE(Z228,'Formula Name Creation'!$V87,'HB11 Model'!$B87)</f>
        <v>=C29+C37+C40+C48</v>
      </c>
      <c r="AA229" t="str">
        <f ca="1">SUBSTITUTE(AA228,'Formula Name Creation'!$V87,'HB11 Model'!$B87)</f>
        <v>=C30*(C33*C34)/(1000)+C35</v>
      </c>
      <c r="AB229" t="str">
        <f ca="1">SUBSTITUTE(AB228,'Formula Name Creation'!$V87,'HB11 Model'!$B87)</f>
        <v>Parameter</v>
      </c>
      <c r="AC229" t="str">
        <f ca="1">SUBSTITUTE(AC228,'Formula Name Creation'!$V87,'HB11 Model'!$B87)</f>
        <v>Parameter</v>
      </c>
      <c r="AD229" t="str">
        <f ca="1">SUBSTITUTE(AD228,'Formula Name Creation'!$V87,'HB11 Model'!$B87)</f>
        <v>Parameter</v>
      </c>
      <c r="AE229" t="str">
        <f ca="1">SUBSTITUTE(AE228,'Formula Name Creation'!$V87,'HB11 Model'!$B87)</f>
        <v>Parameter</v>
      </c>
      <c r="AF229" t="str">
        <f ca="1">SUBSTITUTE(AF228,'Formula Name Creation'!$V87,'HB11 Model'!$B87)</f>
        <v>Parameter</v>
      </c>
      <c r="AG229" t="str">
        <f ca="1">SUBSTITUTE(AG228,'Formula Name Creation'!$V87,'HB11 Model'!$B87)</f>
        <v>Parameter</v>
      </c>
      <c r="AH229" t="str">
        <f ca="1">SUBSTITUTE(AH228,'Formula Name Creation'!$V87,'HB11 Model'!$B87)</f>
        <v>Parameter</v>
      </c>
      <c r="AI229" t="str">
        <f ca="1">SUBSTITUTE(AI228,'Formula Name Creation'!$V87,'HB11 Model'!$B87)</f>
        <v>=C36*(C38)</v>
      </c>
      <c r="AJ229" t="str">
        <f ca="1">SUBSTITUTE(AJ228,'Formula Name Creation'!$V87,'HB11 Model'!$B87)</f>
        <v>Parameter</v>
      </c>
      <c r="AK229" t="str">
        <f ca="1">SUBSTITUTE(AK228,'Formula Name Creation'!$V87,'HB11 Model'!$B87)</f>
        <v>Parameter</v>
      </c>
      <c r="AL229" t="str">
        <f ca="1">SUBSTITUTE(AL228,'Formula Name Creation'!$V87,'HB11 Model'!$B87)</f>
        <v>=C39*(C41+C42)</v>
      </c>
      <c r="AM229" t="str">
        <f ca="1">SUBSTITUTE(AM228,'Formula Name Creation'!$V87,'HB11 Model'!$B87)</f>
        <v>=0.04+(C31*C32)/(1000)</v>
      </c>
      <c r="AN229" t="str">
        <f ca="1">SUBSTITUTE(AN228,'Formula Name Creation'!$V87,'HB11 Model'!$B87)</f>
        <v>Parameter</v>
      </c>
      <c r="AO229" t="str">
        <f ca="1">SUBSTITUTE(AO228,'Formula Name Creation'!$V87,'HB11 Model'!$B87)</f>
        <v>Parameter</v>
      </c>
      <c r="AP229" t="str">
        <f ca="1">SUBSTITUTE(AP228,'Formula Name Creation'!$V87,'HB11 Model'!$B87)</f>
        <v>Parameter</v>
      </c>
      <c r="AQ229" t="str">
        <f ca="1">SUBSTITUTE(AQ228,'Formula Name Creation'!$V87,'HB11 Model'!$B87)</f>
        <v>Parameter</v>
      </c>
      <c r="AR229" t="e">
        <f ca="1">SUBSTITUTE(AR228,'Formula Name Creation'!$V87,'HB11 Model'!$B87)</f>
        <v>#N/A</v>
      </c>
      <c r="AS229" t="str">
        <f ca="1">SUBSTITUTE(AS228,'Formula Name Creation'!$V87,'HB11 Model'!$B87)</f>
        <v>=C45+C25*(C28)</v>
      </c>
      <c r="AT229" t="str">
        <f ca="1">SUBSTITUTE(AT228,'Formula Name Creation'!$V87,'HB11 Model'!$B87)</f>
        <v>Parameter</v>
      </c>
      <c r="AU229" t="str">
        <f ca="1">SUBSTITUTE(AU228,'Formula Name Creation'!$V87,'HB11 Model'!$B87)</f>
        <v>Parameter</v>
      </c>
      <c r="AV229" t="str">
        <f ca="1">SUBSTITUTE(AV228,'Formula Name Creation'!$V87,'HB11 Model'!$B87)</f>
        <v>Parameter</v>
      </c>
      <c r="AW229" t="str">
        <f ca="1">SUBSTITUTE(AW228,'Formula Name Creation'!$V87,'HB11 Model'!$B87)</f>
        <v>Parameter</v>
      </c>
      <c r="AX229" t="str">
        <f ca="1">SUBSTITUTE(AX228,'Formula Name Creation'!$V87,'HB11 Model'!$B87)</f>
        <v>Parameter</v>
      </c>
      <c r="AY229" t="str">
        <f ca="1">SUBSTITUTE(AY228,'Formula Name Creation'!$V87,'HB11 Model'!$B87)</f>
        <v>Parameter</v>
      </c>
      <c r="AZ229" t="str">
        <f ca="1">SUBSTITUTE(AZ228,'Formula Name Creation'!$V87,'HB11 Model'!$B87)</f>
        <v>Parameter</v>
      </c>
      <c r="BA229" t="str">
        <f ca="1">SUBSTITUTE(BA228,'Formula Name Creation'!$V87,'HB11 Model'!$B87)</f>
        <v>=(C54+C53)/10^6</v>
      </c>
      <c r="BB229" t="str">
        <f ca="1">SUBSTITUTE(BB228,'Formula Name Creation'!$V87,'HB11 Model'!$B87)</f>
        <v>=C4*((C14*24)*3600)*C51</v>
      </c>
      <c r="BC229" t="str">
        <f ca="1">SUBSTITUTE(BC228,'Formula Name Creation'!$V87,'HB11 Model'!$B87)</f>
        <v>Parameter</v>
      </c>
      <c r="BD229" t="str">
        <f ca="1">SUBSTITUTE(BD228,'Formula Name Creation'!$V87,'HB11 Model'!$B87)</f>
        <v>Parameter</v>
      </c>
      <c r="BE229" t="str">
        <f ca="1">SUBSTITUTE(BE228,'Formula Name Creation'!$V87,'HB11 Model'!$B87)</f>
        <v>Parameter</v>
      </c>
      <c r="BF229" t="str">
        <f ca="1">SUBSTITUTE(BF228,'Formula Name Creation'!$V87,'HB11 Model'!$B87)</f>
        <v>Parameter</v>
      </c>
      <c r="BG229" t="str">
        <f ca="1">SUBSTITUTE(BG228,'Formula Name Creation'!$V87,'HB11 Model'!$B87)</f>
        <v>=ROUNDDOWN(C60/C64,0)*C58+C57*C3*C4*ROUNDDOWN(C60/C66,0)+C59+Total Coolant Cost*10^6*ROUNDDOWN(C60/C65,0)+C63*C60</v>
      </c>
      <c r="BH229" t="str">
        <f ca="1">SUBSTITUTE(BH228,'Formula Name Creation'!$V87,'HB11 Model'!$B87)</f>
        <v>Parameter</v>
      </c>
      <c r="BI229" t="str">
        <f ca="1">SUBSTITUTE(BI228,'Formula Name Creation'!$V87,'HB11 Model'!$B87)</f>
        <v>=C62*1000*C24</v>
      </c>
      <c r="BJ229" t="str">
        <f ca="1">SUBSTITUTE(BJ228,'Formula Name Creation'!$V87,'HB11 Model'!$B87)</f>
        <v>Parameter</v>
      </c>
      <c r="BK229" t="str">
        <f ca="1">SUBSTITUTE(BK228,'Formula Name Creation'!$V87,'HB11 Model'!$B87)</f>
        <v>Parameter</v>
      </c>
      <c r="BL229" t="str">
        <f ca="1">SUBSTITUTE(BL228,'Formula Name Creation'!$V87,'HB11 Model'!$B87)</f>
        <v>Parameter</v>
      </c>
      <c r="BM229" t="str">
        <f ca="1">SUBSTITUTE(BM228,'Formula Name Creation'!$V87,'HB11 Model'!$B87)</f>
        <v>Parameter</v>
      </c>
      <c r="BN229" t="str">
        <f ca="1">SUBSTITUTE(BN228,'Formula Name Creation'!$V87,'HB11 Model'!$B87)</f>
        <v>Parameter</v>
      </c>
      <c r="BO229" t="str">
        <f ca="1">SUBSTITUTE(BO228,'Formula Name Creation'!$V87,'HB11 Model'!$B87)</f>
        <v>Parameter</v>
      </c>
      <c r="BP229" t="str">
        <f ca="1">SUBSTITUTE(BP228,'Formula Name Creation'!$V87,'HB11 Model'!$B87)</f>
        <v>Parameter</v>
      </c>
      <c r="BQ229" t="str">
        <f ca="1">SUBSTITUTE(BQ228,'Formula Name Creation'!$V87,'HB11 Model'!$B87)</f>
        <v>Parameter</v>
      </c>
      <c r="BR229" t="str">
        <f ca="1">SUBSTITUTE(BR228,'Formula Name Creation'!$V87,'HB11 Model'!$B87)</f>
        <v>Parameter</v>
      </c>
      <c r="BS229" t="str">
        <f ca="1">SUBSTITUTE(BS228,'Formula Name Creation'!$V87,'HB11 Model'!$B87)</f>
        <v>Parameter</v>
      </c>
      <c r="BT229" t="str">
        <f ca="1">SUBSTITUTE(BT228,'Formula Name Creation'!$V87,'HB11 Model'!$B87)</f>
        <v>Parameter</v>
      </c>
      <c r="BU229" t="str">
        <f ca="1">SUBSTITUTE(BU228,'Formula Name Creation'!$V87,'HB11 Model'!$B87)</f>
        <v>=(C67+C68+C69+C70+C71+C72+C74+C73)</v>
      </c>
      <c r="BV229" t="str">
        <f ca="1">SUBSTITUTE(BV228,'Formula Name Creation'!$V87,'HB11 Model'!$B87)</f>
        <v>Parameter</v>
      </c>
      <c r="BW229" t="str">
        <f ca="1">SUBSTITUTE(BW228,'Formula Name Creation'!$V87,'HB11 Model'!$B87)</f>
        <v>Parameter</v>
      </c>
      <c r="BX229" t="str">
        <f ca="1">SUBSTITUTE(BX228,'Formula Name Creation'!$V87,'HB11 Model'!$B87)</f>
        <v>=C77+C75</v>
      </c>
      <c r="BY229" t="str">
        <f ca="1">SUBSTITUTE(BY228,'Formula Name Creation'!$V87,'HB11 Model'!$B87)</f>
        <v>Parameter</v>
      </c>
      <c r="BZ229" t="str">
        <f ca="1">SUBSTITUTE(BZ228,'Formula Name Creation'!$V87,'HB11 Model'!$B87)</f>
        <v>=C79*C75</v>
      </c>
      <c r="CA229" t="str">
        <f ca="1">SUBSTITUTE(CA228,'Formula Name Creation'!$V87,'HB11 Model'!$B87)</f>
        <v>Parameter</v>
      </c>
      <c r="CB229" t="str">
        <f ca="1">SUBSTITUTE(CB228,'Formula Name Creation'!$V87,'HB11 Model'!$B87)</f>
        <v>Parameter</v>
      </c>
      <c r="CC229" t="str">
        <f ca="1">SUBSTITUTE(CC228,'Formula Name Creation'!$V87,'HB11 Model'!$B87)</f>
        <v>Parameter</v>
      </c>
      <c r="CD229" t="str">
        <f ca="1">SUBSTITUTE(CD228,'Formula Name Creation'!$V87,'HB11 Model'!$B87)</f>
        <v>=32*(C9/2605)</v>
      </c>
      <c r="CE229" t="str">
        <f ca="1">SUBSTITUTE(CE228,'Formula Name Creation'!$V87,'HB11 Model'!$B87)</f>
        <v>Parameter</v>
      </c>
      <c r="CF229" t="str">
        <f ca="1">SUBSTITUTE(CF228,'Formula Name Creation'!$V87,'HB11 Model'!$B87)</f>
        <v>Parameter</v>
      </c>
      <c r="CG229" t="str">
        <f ca="1">SUBSTITUTE(CG228,'Formula Name Creation'!$V87,'HB11 Model'!$B87)</f>
        <v>=(C85*C86*C83)/10^6</v>
      </c>
      <c r="CH229" t="str">
        <f ca="1">SUBSTITUTE(CH228,'Formula Name Creation'!$V87,'HB11 Model'!$B87)</f>
        <v>=C9*10^6/C81/C82</v>
      </c>
      <c r="CI229" t="str">
        <f ca="1">SUBSTITUTE(CI228,'Formula Name Creation'!$V87,'HB11 Model'!$B87)</f>
        <v>Parameter</v>
      </c>
      <c r="CJ229" t="str">
        <f ca="1">SUBSTITUTE(CJ228,'Formula Name Creation'!$V87,'HB11 Model'!$B87)</f>
        <v>Parameter</v>
      </c>
      <c r="CK229" t="str">
        <f ca="1">SUBSTITUTE(CK228,'Formula Name Creation'!$V87,'HB11 Model'!$B87)</f>
        <v>Parameter</v>
      </c>
      <c r="CL229" t="str">
        <f ca="1">SUBSTITUTE(CL228,'Formula Name Creation'!$V87,'HB11 Model'!$B87)</f>
        <v>Parameter</v>
      </c>
      <c r="CM229" t="str">
        <f ca="1">SUBSTITUTE(CM228,'Formula Name Creation'!$V87,'HB11 Model'!$B87)</f>
        <v>=Number of Staff*Average Hourly Wage</v>
      </c>
      <c r="CN229" t="str">
        <f ca="1">SUBSTITUTE(CN228,'Formula Name Creation'!$V87,'HB11 Model'!$B87)</f>
        <v>=Hourly Personnel Cost*7.6*7*52.18</v>
      </c>
      <c r="CO229" t="str">
        <f ca="1">SUBSTITUTE(CO228,'Formula Name Creation'!$V87,'HB11 Model'!$B87)</f>
        <v>Parameter</v>
      </c>
      <c r="CP229" t="str">
        <f ca="1">SUBSTITUTE(CP228,'Formula Name Creation'!$V87,'HB11 Model'!$B87)</f>
        <v>Parameter</v>
      </c>
      <c r="CQ229" t="str">
        <f ca="1">SUBSTITUTE(CQ228,'Formula Name Creation'!$V87,'HB11 Model'!$B87)</f>
        <v>Parameter</v>
      </c>
      <c r="CR229" t="str">
        <f ca="1">SUBSTITUTE(CR228,'Formula Name Creation'!$V87,'HB11 Model'!$B87)</f>
        <v>Parameter</v>
      </c>
      <c r="CS229" t="str">
        <f ca="1">SUBSTITUTE(CS228,'Formula Name Creation'!$V87,'HB11 Model'!$B87)</f>
        <v>Parameter</v>
      </c>
      <c r="CT229" t="str">
        <f ca="1">SUBSTITUTE(CT228,'Formula Name Creation'!$V87,'HB11 Model'!$B87)</f>
        <v>Parameter</v>
      </c>
      <c r="CU229" t="str">
        <f ca="1">SUBSTITUTE(CU228,'Formula Name Creation'!$V87,'HB11 Model'!$B87)</f>
        <v>=PI()*Height of Vacuum Vessel*(Radius of Vacuum Vessel^2-(Radius of Vacuum Vessel-Wall Thickness of Vacuum Vessel)^2)*Density of Vacuum Vessel Material</v>
      </c>
      <c r="CV229" t="str">
        <f ca="1">SUBSTITUTE(CV228,'Formula Name Creation'!$V87,'HB11 Model'!$B87)</f>
        <v>Parameter</v>
      </c>
      <c r="CW229" t="str">
        <f ca="1">SUBSTITUTE(CW228,'Formula Name Creation'!$V87,'HB11 Model'!$B87)</f>
        <v>=(90.69*Mass of Vacuum Vessel + Shielding Material Costs for Vacuum Vessel + 13.04*Mass Flow Rate*112.32)/10^6</v>
      </c>
      <c r="CX229" t="str">
        <f ca="1">SUBSTITUTE(CX228,'Formula Name Creation'!$V87,'HB11 Model'!$B87)</f>
        <v>0</v>
      </c>
      <c r="CY229" t="str">
        <f ca="1">SUBSTITUTE(CY228,'Formula Name Creation'!$V87,'HB11 Model'!$B87)</f>
        <v>0</v>
      </c>
      <c r="CZ229" t="str">
        <f ca="1">SUBSTITUTE(CZ228,'Formula Name Creation'!$V87,'HB11 Model'!$B87)</f>
        <v>0</v>
      </c>
      <c r="DA229" t="str">
        <f ca="1">SUBSTITUTE(DA228,'Formula Name Creation'!$V87,'HB11 Model'!$B87)</f>
        <v>0</v>
      </c>
      <c r="DB229" t="str">
        <f ca="1">SUBSTITUTE(DB228,'Formula Name Creation'!$V87,'HB11 Model'!$B87)</f>
        <v>0</v>
      </c>
      <c r="DC229" t="str">
        <f ca="1">SUBSTITUTE(DC228,'Formula Name Creation'!$V87,'HB11 Model'!$B87)</f>
        <v>0</v>
      </c>
      <c r="DD229" t="str">
        <f ca="1">SUBSTITUTE(DD228,'Formula Name Creation'!$V87,'HB11 Model'!$B87)</f>
        <v>0</v>
      </c>
      <c r="DE229" t="str">
        <f ca="1">SUBSTITUTE(DE228,'Formula Name Creation'!$V87,'HB11 Model'!$B87)</f>
        <v>0</v>
      </c>
      <c r="DF229" t="str">
        <f ca="1">SUBSTITUTE(DF228,'Formula Name Creation'!$V87,'HB11 Model'!$B87)</f>
        <v>0</v>
      </c>
      <c r="DG229" t="str">
        <f ca="1">SUBSTITUTE(DG228,'Formula Name Creation'!$V87,'HB11 Model'!$B87)</f>
        <v>0</v>
      </c>
      <c r="DH229" t="str">
        <f ca="1">SUBSTITUTE(DH228,'Formula Name Creation'!$V87,'HB11 Model'!$B87)</f>
        <v>0</v>
      </c>
      <c r="DI229" t="str">
        <f ca="1">SUBSTITUTE(DI228,'Formula Name Creation'!$V87,'HB11 Model'!$B87)</f>
        <v>0</v>
      </c>
      <c r="DJ229" t="str">
        <f ca="1">SUBSTITUTE(DJ228,'Formula Name Creation'!$V87,'HB11 Model'!$B87)</f>
        <v>0</v>
      </c>
      <c r="DK229" t="str">
        <f ca="1">SUBSTITUTE(DK228,'Formula Name Creation'!$V87,'HB11 Model'!$B87)</f>
        <v>0</v>
      </c>
      <c r="DL229" t="str">
        <f ca="1">SUBSTITUTE(DL228,'Formula Name Creation'!$V87,'HB11 Model'!$B87)</f>
        <v>0</v>
      </c>
      <c r="DM229" t="str">
        <f ca="1">SUBSTITUTE(DM228,'Formula Name Creation'!$V87,'HB11 Model'!$B87)</f>
        <v>0</v>
      </c>
      <c r="DN229" t="str">
        <f ca="1">SUBSTITUTE(DN228,'Formula Name Creation'!$V87,'HB11 Model'!$B87)</f>
        <v>0</v>
      </c>
      <c r="DO229" t="str">
        <f ca="1">SUBSTITUTE(DO228,'Formula Name Creation'!$V87,'HB11 Model'!$B87)</f>
        <v>0</v>
      </c>
      <c r="DP229" t="str">
        <f ca="1">SUBSTITUTE(DP228,'Formula Name Creation'!$V87,'HB11 Model'!$B87)</f>
        <v>0</v>
      </c>
      <c r="DQ229" t="str">
        <f ca="1">SUBSTITUTE(DQ228,'Formula Name Creation'!$V87,'HB11 Model'!$B87)</f>
        <v>0</v>
      </c>
      <c r="DR229" t="str">
        <f ca="1">SUBSTITUTE(DR228,'Formula Name Creation'!$V87,'HB11 Model'!$B87)</f>
        <v>0</v>
      </c>
      <c r="DS229" t="str">
        <f ca="1">SUBSTITUTE(DS228,'Formula Name Creation'!$V87,'HB11 Model'!$B87)</f>
        <v>0</v>
      </c>
      <c r="DT229" t="str">
        <f ca="1">SUBSTITUTE(DT228,'Formula Name Creation'!$V87,'HB11 Model'!$B87)</f>
        <v>0</v>
      </c>
      <c r="DU229" t="str">
        <f ca="1">SUBSTITUTE(DU228,'Formula Name Creation'!$V87,'HB11 Model'!$B87)</f>
        <v>0</v>
      </c>
      <c r="DV229" t="str">
        <f ca="1">SUBSTITUTE(DV228,'Formula Name Creation'!$V87,'HB11 Model'!$B87)</f>
        <v>0</v>
      </c>
      <c r="DW229" t="str">
        <f ca="1">SUBSTITUTE(DW228,'Formula Name Creation'!$V87,'HB11 Model'!$B87)</f>
        <v>0</v>
      </c>
      <c r="DX229" t="str">
        <f ca="1">SUBSTITUTE(DX228,'Formula Name Creation'!$V87,'HB11 Model'!$B87)</f>
        <v>0</v>
      </c>
      <c r="DY229" t="str">
        <f ca="1">SUBSTITUTE(DY228,'Formula Name Creation'!$V87,'HB11 Model'!$B87)</f>
        <v>0</v>
      </c>
      <c r="DZ229" t="str">
        <f ca="1">SUBSTITUTE(DZ228,'Formula Name Creation'!$V87,'HB11 Model'!$B87)</f>
        <v>0</v>
      </c>
      <c r="EA229" t="str">
        <f ca="1">SUBSTITUTE(EA228,'Formula Name Creation'!$V87,'HB11 Model'!$B87)</f>
        <v>0</v>
      </c>
      <c r="EB229" t="str">
        <f ca="1">SUBSTITUTE(EB228,'Formula Name Creation'!$V87,'HB11 Model'!$B87)</f>
        <v>0</v>
      </c>
      <c r="EC229" t="str">
        <f ca="1">SUBSTITUTE(EC228,'Formula Name Creation'!$V87,'HB11 Model'!$B87)</f>
        <v>0</v>
      </c>
      <c r="ED229" t="str">
        <f ca="1">SUBSTITUTE(ED228,'Formula Name Creation'!$V87,'HB11 Model'!$B87)</f>
        <v>0</v>
      </c>
      <c r="EE229" t="str">
        <f ca="1">SUBSTITUTE(EE228,'Formula Name Creation'!$V87,'HB11 Model'!$B87)</f>
        <v>0</v>
      </c>
      <c r="EF229" t="str">
        <f ca="1">SUBSTITUTE(EF228,'Formula Name Creation'!$V87,'HB11 Model'!$B87)</f>
        <v>0</v>
      </c>
      <c r="EG229" t="str">
        <f ca="1">SUBSTITUTE(EG228,'Formula Name Creation'!$V87,'HB11 Model'!$B87)</f>
        <v>0</v>
      </c>
      <c r="EH229" t="str">
        <f ca="1">SUBSTITUTE(EH228,'Formula Name Creation'!$V87,'HB11 Model'!$B87)</f>
        <v>0</v>
      </c>
      <c r="EI229" t="str">
        <f ca="1">SUBSTITUTE(EI228,'Formula Name Creation'!$V87,'HB11 Model'!$B87)</f>
        <v>0</v>
      </c>
      <c r="EJ229" t="str">
        <f ca="1">SUBSTITUTE(EJ228,'Formula Name Creation'!$V87,'HB11 Model'!$B87)</f>
        <v>0</v>
      </c>
      <c r="EK229" t="str">
        <f ca="1">SUBSTITUTE(EK228,'Formula Name Creation'!$V87,'HB11 Model'!$B87)</f>
        <v>0</v>
      </c>
      <c r="EL229" t="str">
        <f ca="1">SUBSTITUTE(EL228,'Formula Name Creation'!$V87,'HB11 Model'!$B87)</f>
        <v>0</v>
      </c>
      <c r="EM229" t="str">
        <f ca="1">SUBSTITUTE(EM228,'Formula Name Creation'!$V87,'HB11 Model'!$B87)</f>
        <v>0</v>
      </c>
      <c r="EN229" t="str">
        <f ca="1">SUBSTITUTE(EN228,'Formula Name Creation'!$V87,'HB11 Model'!$B87)</f>
        <v>0</v>
      </c>
      <c r="EO229" t="str">
        <f ca="1">SUBSTITUTE(EO228,'Formula Name Creation'!$V87,'HB11 Model'!$B87)</f>
        <v>0</v>
      </c>
      <c r="EP229" t="str">
        <f ca="1">SUBSTITUTE(EP228,'Formula Name Creation'!$V87,'HB11 Model'!$B87)</f>
        <v>0</v>
      </c>
      <c r="EQ229" t="str">
        <f ca="1">SUBSTITUTE(EQ228,'Formula Name Creation'!$V87,'HB11 Model'!$B87)</f>
        <v>0</v>
      </c>
      <c r="ER229" t="str">
        <f ca="1">SUBSTITUTE(ER228,'Formula Name Creation'!$V87,'HB11 Model'!$B87)</f>
        <v>0</v>
      </c>
      <c r="ES229" t="str">
        <f ca="1">SUBSTITUTE(ES228,'Formula Name Creation'!$V87,'HB11 Model'!$B87)</f>
        <v>0</v>
      </c>
      <c r="ET229" t="str">
        <f ca="1">SUBSTITUTE(ET228,'Formula Name Creation'!$V87,'HB11 Model'!$B87)</f>
        <v>0</v>
      </c>
      <c r="EU229">
        <v>85</v>
      </c>
    </row>
    <row r="230" spans="1:151" x14ac:dyDescent="0.25">
      <c r="A230" t="str">
        <f ca="1">SUBSTITUTE(A229,'Formula Name Creation'!$V86,'HB11 Model'!$B86)</f>
        <v>Parameter</v>
      </c>
      <c r="B230" t="str">
        <f ca="1">SUBSTITUTE(B229,'Formula Name Creation'!$V86,'HB11 Model'!$B86)</f>
        <v>Parameter</v>
      </c>
      <c r="C230" t="str">
        <f ca="1">SUBSTITUTE(C229,'Formula Name Creation'!$V86,'HB11 Model'!$B86)</f>
        <v>=(1400*C22*1000)/10^6</v>
      </c>
      <c r="D230" t="str">
        <f ca="1">SUBSTITUTE(D229,'Formula Name Creation'!$V86,'HB11 Model'!$B86)</f>
        <v>Parameter</v>
      </c>
      <c r="E230" t="str">
        <f ca="1">SUBSTITUTE(E229,'Formula Name Creation'!$V86,'HB11 Model'!$B86)</f>
        <v>=C3*C4</v>
      </c>
      <c r="F230" t="str">
        <f ca="1">SUBSTITUTE(F229,'Formula Name Creation'!$V86,'HB11 Model'!$B86)</f>
        <v>=C7/(C6)</v>
      </c>
      <c r="G230" t="str">
        <f ca="1">SUBSTITUTE(G229,'Formula Name Creation'!$V86,'HB11 Model'!$B86)</f>
        <v>=IF(C36=0,C7*C10,C7*C10*C13)</v>
      </c>
      <c r="H230" t="str">
        <f ca="1">SUBSTITUTE(H229,'Formula Name Creation'!$V86,'HB11 Model'!$B86)</f>
        <v>Parameter</v>
      </c>
      <c r="I230" t="str">
        <f ca="1">SUBSTITUTE(I229,'Formula Name Creation'!$V86,'HB11 Model'!$B86)</f>
        <v>Parameter</v>
      </c>
      <c r="J230" t="str">
        <f ca="1">SUBSTITUTE(J229,'Formula Name Creation'!$V86,'HB11 Model'!$B86)</f>
        <v>Parameter</v>
      </c>
      <c r="K230" t="str">
        <f ca="1">SUBSTITUTE(K229,'Formula Name Creation'!$V86,'HB11 Model'!$B86)</f>
        <v>Parameter</v>
      </c>
      <c r="L230" t="str">
        <f ca="1">SUBSTITUTE(L229,'Formula Name Creation'!$V86,'HB11 Model'!$B86)</f>
        <v>Parameter</v>
      </c>
      <c r="M230" t="str">
        <f ca="1">SUBSTITUTE(M229,'Formula Name Creation'!$V86,'HB11 Model'!$B86)</f>
        <v>=C16/C8</v>
      </c>
      <c r="N230" t="str">
        <f ca="1">SUBSTITUTE(N229,'Formula Name Creation'!$V86,'HB11 Model'!$B86)</f>
        <v>=C9*C17</v>
      </c>
      <c r="O230" t="str">
        <f ca="1">SUBSTITUTE(O229,'Formula Name Creation'!$V86,'HB11 Model'!$B86)</f>
        <v>Parameter</v>
      </c>
      <c r="P230" t="str">
        <f ca="1">SUBSTITUTE(P229,'Formula Name Creation'!$V86,'HB11 Model'!$B86)</f>
        <v>Parameter</v>
      </c>
      <c r="Q230" t="str">
        <f ca="1">SUBSTITUTE(Q229,'Formula Name Creation'!$V86,'HB11 Model'!$B86)</f>
        <v>Parameter</v>
      </c>
      <c r="R230" t="str">
        <f ca="1">SUBSTITUTE(R229,'Formula Name Creation'!$V86,'HB11 Model'!$B86)</f>
        <v>=C8+C84+Vacuum System Power Usage</v>
      </c>
      <c r="S230" t="str">
        <f ca="1">SUBSTITUTE(S229,'Formula Name Creation'!$V86,'HB11 Model'!$B86)</f>
        <v>=C20*C19</v>
      </c>
      <c r="T230" t="str">
        <f ca="1">SUBSTITUTE(T229,'Formula Name Creation'!$V86,'HB11 Model'!$B86)</f>
        <v>=C16-C20</v>
      </c>
      <c r="U230" t="str">
        <f ca="1">SUBSTITUTE(U229,'Formula Name Creation'!$V86,'HB11 Model'!$B86)</f>
        <v>=365*24*C14</v>
      </c>
      <c r="V230" t="str">
        <f ca="1">SUBSTITUTE(V229,'Formula Name Creation'!$V86,'HB11 Model'!$B86)</f>
        <v>=C22*C23</v>
      </c>
      <c r="W230" t="str">
        <f ca="1">SUBSTITUTE(W229,'Formula Name Creation'!$V86,'HB11 Model'!$B86)</f>
        <v>=C26/(1-C27)</v>
      </c>
      <c r="X230" t="str">
        <f ca="1">SUBSTITUTE(X229,'Formula Name Creation'!$V86,'HB11 Model'!$B86)</f>
        <v>=C4*C14*365*24*3600</v>
      </c>
      <c r="Y230" t="str">
        <f ca="1">SUBSTITUTE(Y229,'Formula Name Creation'!$V86,'HB11 Model'!$B86)</f>
        <v>Parameter</v>
      </c>
      <c r="Z230" t="str">
        <f ca="1">SUBSTITUTE(Z229,'Formula Name Creation'!$V86,'HB11 Model'!$B86)</f>
        <v>=C29+C37+C40+C48</v>
      </c>
      <c r="AA230" t="str">
        <f ca="1">SUBSTITUTE(AA229,'Formula Name Creation'!$V86,'HB11 Model'!$B86)</f>
        <v>=C30*(C33*C34)/(1000)+C35</v>
      </c>
      <c r="AB230" t="str">
        <f ca="1">SUBSTITUTE(AB229,'Formula Name Creation'!$V86,'HB11 Model'!$B86)</f>
        <v>Parameter</v>
      </c>
      <c r="AC230" t="str">
        <f ca="1">SUBSTITUTE(AC229,'Formula Name Creation'!$V86,'HB11 Model'!$B86)</f>
        <v>Parameter</v>
      </c>
      <c r="AD230" t="str">
        <f ca="1">SUBSTITUTE(AD229,'Formula Name Creation'!$V86,'HB11 Model'!$B86)</f>
        <v>Parameter</v>
      </c>
      <c r="AE230" t="str">
        <f ca="1">SUBSTITUTE(AE229,'Formula Name Creation'!$V86,'HB11 Model'!$B86)</f>
        <v>Parameter</v>
      </c>
      <c r="AF230" t="str">
        <f ca="1">SUBSTITUTE(AF229,'Formula Name Creation'!$V86,'HB11 Model'!$B86)</f>
        <v>Parameter</v>
      </c>
      <c r="AG230" t="str">
        <f ca="1">SUBSTITUTE(AG229,'Formula Name Creation'!$V86,'HB11 Model'!$B86)</f>
        <v>Parameter</v>
      </c>
      <c r="AH230" t="str">
        <f ca="1">SUBSTITUTE(AH229,'Formula Name Creation'!$V86,'HB11 Model'!$B86)</f>
        <v>Parameter</v>
      </c>
      <c r="AI230" t="str">
        <f ca="1">SUBSTITUTE(AI229,'Formula Name Creation'!$V86,'HB11 Model'!$B86)</f>
        <v>=C36*(C38)</v>
      </c>
      <c r="AJ230" t="str">
        <f ca="1">SUBSTITUTE(AJ229,'Formula Name Creation'!$V86,'HB11 Model'!$B86)</f>
        <v>Parameter</v>
      </c>
      <c r="AK230" t="str">
        <f ca="1">SUBSTITUTE(AK229,'Formula Name Creation'!$V86,'HB11 Model'!$B86)</f>
        <v>Parameter</v>
      </c>
      <c r="AL230" t="str">
        <f ca="1">SUBSTITUTE(AL229,'Formula Name Creation'!$V86,'HB11 Model'!$B86)</f>
        <v>=C39*(C41+C42)</v>
      </c>
      <c r="AM230" t="str">
        <f ca="1">SUBSTITUTE(AM229,'Formula Name Creation'!$V86,'HB11 Model'!$B86)</f>
        <v>=0.04+(C31*C32)/(1000)</v>
      </c>
      <c r="AN230" t="str">
        <f ca="1">SUBSTITUTE(AN229,'Formula Name Creation'!$V86,'HB11 Model'!$B86)</f>
        <v>Parameter</v>
      </c>
      <c r="AO230" t="str">
        <f ca="1">SUBSTITUTE(AO229,'Formula Name Creation'!$V86,'HB11 Model'!$B86)</f>
        <v>Parameter</v>
      </c>
      <c r="AP230" t="str">
        <f ca="1">SUBSTITUTE(AP229,'Formula Name Creation'!$V86,'HB11 Model'!$B86)</f>
        <v>Parameter</v>
      </c>
      <c r="AQ230" t="str">
        <f ca="1">SUBSTITUTE(AQ229,'Formula Name Creation'!$V86,'HB11 Model'!$B86)</f>
        <v>Parameter</v>
      </c>
      <c r="AR230" t="e">
        <f ca="1">SUBSTITUTE(AR229,'Formula Name Creation'!$V86,'HB11 Model'!$B86)</f>
        <v>#N/A</v>
      </c>
      <c r="AS230" t="str">
        <f ca="1">SUBSTITUTE(AS229,'Formula Name Creation'!$V86,'HB11 Model'!$B86)</f>
        <v>=C45+C25*(C28)</v>
      </c>
      <c r="AT230" t="str">
        <f ca="1">SUBSTITUTE(AT229,'Formula Name Creation'!$V86,'HB11 Model'!$B86)</f>
        <v>Parameter</v>
      </c>
      <c r="AU230" t="str">
        <f ca="1">SUBSTITUTE(AU229,'Formula Name Creation'!$V86,'HB11 Model'!$B86)</f>
        <v>Parameter</v>
      </c>
      <c r="AV230" t="str">
        <f ca="1">SUBSTITUTE(AV229,'Formula Name Creation'!$V86,'HB11 Model'!$B86)</f>
        <v>Parameter</v>
      </c>
      <c r="AW230" t="str">
        <f ca="1">SUBSTITUTE(AW229,'Formula Name Creation'!$V86,'HB11 Model'!$B86)</f>
        <v>Parameter</v>
      </c>
      <c r="AX230" t="str">
        <f ca="1">SUBSTITUTE(AX229,'Formula Name Creation'!$V86,'HB11 Model'!$B86)</f>
        <v>Parameter</v>
      </c>
      <c r="AY230" t="str">
        <f ca="1">SUBSTITUTE(AY229,'Formula Name Creation'!$V86,'HB11 Model'!$B86)</f>
        <v>Parameter</v>
      </c>
      <c r="AZ230" t="str">
        <f ca="1">SUBSTITUTE(AZ229,'Formula Name Creation'!$V86,'HB11 Model'!$B86)</f>
        <v>Parameter</v>
      </c>
      <c r="BA230" t="str">
        <f ca="1">SUBSTITUTE(BA229,'Formula Name Creation'!$V86,'HB11 Model'!$B86)</f>
        <v>=(C54+C53)/10^6</v>
      </c>
      <c r="BB230" t="str">
        <f ca="1">SUBSTITUTE(BB229,'Formula Name Creation'!$V86,'HB11 Model'!$B86)</f>
        <v>=C4*((C14*24)*3600)*C51</v>
      </c>
      <c r="BC230" t="str">
        <f ca="1">SUBSTITUTE(BC229,'Formula Name Creation'!$V86,'HB11 Model'!$B86)</f>
        <v>Parameter</v>
      </c>
      <c r="BD230" t="str">
        <f ca="1">SUBSTITUTE(BD229,'Formula Name Creation'!$V86,'HB11 Model'!$B86)</f>
        <v>Parameter</v>
      </c>
      <c r="BE230" t="str">
        <f ca="1">SUBSTITUTE(BE229,'Formula Name Creation'!$V86,'HB11 Model'!$B86)</f>
        <v>Parameter</v>
      </c>
      <c r="BF230" t="str">
        <f ca="1">SUBSTITUTE(BF229,'Formula Name Creation'!$V86,'HB11 Model'!$B86)</f>
        <v>Parameter</v>
      </c>
      <c r="BG230" t="str">
        <f ca="1">SUBSTITUTE(BG229,'Formula Name Creation'!$V86,'HB11 Model'!$B86)</f>
        <v>=ROUNDDOWN(C60/C64,0)*C58+C57*C3*C4*ROUNDDOWN(C60/C66,0)+C59+Total Coolant Cost*10^6*ROUNDDOWN(C60/C65,0)+C63*C60</v>
      </c>
      <c r="BH230" t="str">
        <f ca="1">SUBSTITUTE(BH229,'Formula Name Creation'!$V86,'HB11 Model'!$B86)</f>
        <v>Parameter</v>
      </c>
      <c r="BI230" t="str">
        <f ca="1">SUBSTITUTE(BI229,'Formula Name Creation'!$V86,'HB11 Model'!$B86)</f>
        <v>=C62*1000*C24</v>
      </c>
      <c r="BJ230" t="str">
        <f ca="1">SUBSTITUTE(BJ229,'Formula Name Creation'!$V86,'HB11 Model'!$B86)</f>
        <v>Parameter</v>
      </c>
      <c r="BK230" t="str">
        <f ca="1">SUBSTITUTE(BK229,'Formula Name Creation'!$V86,'HB11 Model'!$B86)</f>
        <v>Parameter</v>
      </c>
      <c r="BL230" t="str">
        <f ca="1">SUBSTITUTE(BL229,'Formula Name Creation'!$V86,'HB11 Model'!$B86)</f>
        <v>Parameter</v>
      </c>
      <c r="BM230" t="str">
        <f ca="1">SUBSTITUTE(BM229,'Formula Name Creation'!$V86,'HB11 Model'!$B86)</f>
        <v>Parameter</v>
      </c>
      <c r="BN230" t="str">
        <f ca="1">SUBSTITUTE(BN229,'Formula Name Creation'!$V86,'HB11 Model'!$B86)</f>
        <v>Parameter</v>
      </c>
      <c r="BO230" t="str">
        <f ca="1">SUBSTITUTE(BO229,'Formula Name Creation'!$V86,'HB11 Model'!$B86)</f>
        <v>Parameter</v>
      </c>
      <c r="BP230" t="str">
        <f ca="1">SUBSTITUTE(BP229,'Formula Name Creation'!$V86,'HB11 Model'!$B86)</f>
        <v>Parameter</v>
      </c>
      <c r="BQ230" t="str">
        <f ca="1">SUBSTITUTE(BQ229,'Formula Name Creation'!$V86,'HB11 Model'!$B86)</f>
        <v>Parameter</v>
      </c>
      <c r="BR230" t="str">
        <f ca="1">SUBSTITUTE(BR229,'Formula Name Creation'!$V86,'HB11 Model'!$B86)</f>
        <v>Parameter</v>
      </c>
      <c r="BS230" t="str">
        <f ca="1">SUBSTITUTE(BS229,'Formula Name Creation'!$V86,'HB11 Model'!$B86)</f>
        <v>Parameter</v>
      </c>
      <c r="BT230" t="str">
        <f ca="1">SUBSTITUTE(BT229,'Formula Name Creation'!$V86,'HB11 Model'!$B86)</f>
        <v>Parameter</v>
      </c>
      <c r="BU230" t="str">
        <f ca="1">SUBSTITUTE(BU229,'Formula Name Creation'!$V86,'HB11 Model'!$B86)</f>
        <v>=(C67+C68+C69+C70+C71+C72+C74+C73)</v>
      </c>
      <c r="BV230" t="str">
        <f ca="1">SUBSTITUTE(BV229,'Formula Name Creation'!$V86,'HB11 Model'!$B86)</f>
        <v>Parameter</v>
      </c>
      <c r="BW230" t="str">
        <f ca="1">SUBSTITUTE(BW229,'Formula Name Creation'!$V86,'HB11 Model'!$B86)</f>
        <v>Parameter</v>
      </c>
      <c r="BX230" t="str">
        <f ca="1">SUBSTITUTE(BX229,'Formula Name Creation'!$V86,'HB11 Model'!$B86)</f>
        <v>=C77+C75</v>
      </c>
      <c r="BY230" t="str">
        <f ca="1">SUBSTITUTE(BY229,'Formula Name Creation'!$V86,'HB11 Model'!$B86)</f>
        <v>Parameter</v>
      </c>
      <c r="BZ230" t="str">
        <f ca="1">SUBSTITUTE(BZ229,'Formula Name Creation'!$V86,'HB11 Model'!$B86)</f>
        <v>=C79*C75</v>
      </c>
      <c r="CA230" t="str">
        <f ca="1">SUBSTITUTE(CA229,'Formula Name Creation'!$V86,'HB11 Model'!$B86)</f>
        <v>Parameter</v>
      </c>
      <c r="CB230" t="str">
        <f ca="1">SUBSTITUTE(CB229,'Formula Name Creation'!$V86,'HB11 Model'!$B86)</f>
        <v>Parameter</v>
      </c>
      <c r="CC230" t="str">
        <f ca="1">SUBSTITUTE(CC229,'Formula Name Creation'!$V86,'HB11 Model'!$B86)</f>
        <v>Parameter</v>
      </c>
      <c r="CD230" t="str">
        <f ca="1">SUBSTITUTE(CD229,'Formula Name Creation'!$V86,'HB11 Model'!$B86)</f>
        <v>=32*(C9/2605)</v>
      </c>
      <c r="CE230" t="str">
        <f ca="1">SUBSTITUTE(CE229,'Formula Name Creation'!$V86,'HB11 Model'!$B86)</f>
        <v>Parameter</v>
      </c>
      <c r="CF230" t="str">
        <f ca="1">SUBSTITUTE(CF229,'Formula Name Creation'!$V86,'HB11 Model'!$B86)</f>
        <v>Parameter</v>
      </c>
      <c r="CG230" t="str">
        <f ca="1">SUBSTITUTE(CG229,'Formula Name Creation'!$V86,'HB11 Model'!$B86)</f>
        <v>=(C85*Coolant Density*C83)/10^6</v>
      </c>
      <c r="CH230" t="str">
        <f ca="1">SUBSTITUTE(CH229,'Formula Name Creation'!$V86,'HB11 Model'!$B86)</f>
        <v>=C9*10^6/C81/C82</v>
      </c>
      <c r="CI230" t="str">
        <f ca="1">SUBSTITUTE(CI229,'Formula Name Creation'!$V86,'HB11 Model'!$B86)</f>
        <v>Parameter</v>
      </c>
      <c r="CJ230" t="str">
        <f ca="1">SUBSTITUTE(CJ229,'Formula Name Creation'!$V86,'HB11 Model'!$B86)</f>
        <v>Parameter</v>
      </c>
      <c r="CK230" t="str">
        <f ca="1">SUBSTITUTE(CK229,'Formula Name Creation'!$V86,'HB11 Model'!$B86)</f>
        <v>Parameter</v>
      </c>
      <c r="CL230" t="str">
        <f ca="1">SUBSTITUTE(CL229,'Formula Name Creation'!$V86,'HB11 Model'!$B86)</f>
        <v>Parameter</v>
      </c>
      <c r="CM230" t="str">
        <f ca="1">SUBSTITUTE(CM229,'Formula Name Creation'!$V86,'HB11 Model'!$B86)</f>
        <v>=Number of Staff*Average Hourly Wage</v>
      </c>
      <c r="CN230" t="str">
        <f ca="1">SUBSTITUTE(CN229,'Formula Name Creation'!$V86,'HB11 Model'!$B86)</f>
        <v>=Hourly Personnel Cost*7.6*7*52.18</v>
      </c>
      <c r="CO230" t="str">
        <f ca="1">SUBSTITUTE(CO229,'Formula Name Creation'!$V86,'HB11 Model'!$B86)</f>
        <v>Parameter</v>
      </c>
      <c r="CP230" t="str">
        <f ca="1">SUBSTITUTE(CP229,'Formula Name Creation'!$V86,'HB11 Model'!$B86)</f>
        <v>Parameter</v>
      </c>
      <c r="CQ230" t="str">
        <f ca="1">SUBSTITUTE(CQ229,'Formula Name Creation'!$V86,'HB11 Model'!$B86)</f>
        <v>Parameter</v>
      </c>
      <c r="CR230" t="str">
        <f ca="1">SUBSTITUTE(CR229,'Formula Name Creation'!$V86,'HB11 Model'!$B86)</f>
        <v>Parameter</v>
      </c>
      <c r="CS230" t="str">
        <f ca="1">SUBSTITUTE(CS229,'Formula Name Creation'!$V86,'HB11 Model'!$B86)</f>
        <v>Parameter</v>
      </c>
      <c r="CT230" t="str">
        <f ca="1">SUBSTITUTE(CT229,'Formula Name Creation'!$V86,'HB11 Model'!$B86)</f>
        <v>Parameter</v>
      </c>
      <c r="CU230" t="str">
        <f ca="1">SUBSTITUTE(CU229,'Formula Name Creation'!$V86,'HB11 Model'!$B86)</f>
        <v>=PI()*Height of Vacuum Vessel*(Radius of Vacuum Vessel^2-(Radius of Vacuum Vessel-Wall Thickness of Vacuum Vessel)^2)*Density of Vacuum Vessel Material</v>
      </c>
      <c r="CV230" t="str">
        <f ca="1">SUBSTITUTE(CV229,'Formula Name Creation'!$V86,'HB11 Model'!$B86)</f>
        <v>Parameter</v>
      </c>
      <c r="CW230" t="str">
        <f ca="1">SUBSTITUTE(CW229,'Formula Name Creation'!$V86,'HB11 Model'!$B86)</f>
        <v>=(90.69*Mass of Vacuum Vessel + Shielding Material Costs for Vacuum Vessel + 13.04*Mass Flow Rate*112.32)/10^6</v>
      </c>
      <c r="CX230" t="str">
        <f ca="1">SUBSTITUTE(CX229,'Formula Name Creation'!$V86,'HB11 Model'!$B86)</f>
        <v>0</v>
      </c>
      <c r="CY230" t="str">
        <f ca="1">SUBSTITUTE(CY229,'Formula Name Creation'!$V86,'HB11 Model'!$B86)</f>
        <v>0</v>
      </c>
      <c r="CZ230" t="str">
        <f ca="1">SUBSTITUTE(CZ229,'Formula Name Creation'!$V86,'HB11 Model'!$B86)</f>
        <v>0</v>
      </c>
      <c r="DA230" t="str">
        <f ca="1">SUBSTITUTE(DA229,'Formula Name Creation'!$V86,'HB11 Model'!$B86)</f>
        <v>0</v>
      </c>
      <c r="DB230" t="str">
        <f ca="1">SUBSTITUTE(DB229,'Formula Name Creation'!$V86,'HB11 Model'!$B86)</f>
        <v>0</v>
      </c>
      <c r="DC230" t="str">
        <f ca="1">SUBSTITUTE(DC229,'Formula Name Creation'!$V86,'HB11 Model'!$B86)</f>
        <v>0</v>
      </c>
      <c r="DD230" t="str">
        <f ca="1">SUBSTITUTE(DD229,'Formula Name Creation'!$V86,'HB11 Model'!$B86)</f>
        <v>0</v>
      </c>
      <c r="DE230" t="str">
        <f ca="1">SUBSTITUTE(DE229,'Formula Name Creation'!$V86,'HB11 Model'!$B86)</f>
        <v>0</v>
      </c>
      <c r="DF230" t="str">
        <f ca="1">SUBSTITUTE(DF229,'Formula Name Creation'!$V86,'HB11 Model'!$B86)</f>
        <v>0</v>
      </c>
      <c r="DG230" t="str">
        <f ca="1">SUBSTITUTE(DG229,'Formula Name Creation'!$V86,'HB11 Model'!$B86)</f>
        <v>0</v>
      </c>
      <c r="DH230" t="str">
        <f ca="1">SUBSTITUTE(DH229,'Formula Name Creation'!$V86,'HB11 Model'!$B86)</f>
        <v>0</v>
      </c>
      <c r="DI230" t="str">
        <f ca="1">SUBSTITUTE(DI229,'Formula Name Creation'!$V86,'HB11 Model'!$B86)</f>
        <v>0</v>
      </c>
      <c r="DJ230" t="str">
        <f ca="1">SUBSTITUTE(DJ229,'Formula Name Creation'!$V86,'HB11 Model'!$B86)</f>
        <v>0</v>
      </c>
      <c r="DK230" t="str">
        <f ca="1">SUBSTITUTE(DK229,'Formula Name Creation'!$V86,'HB11 Model'!$B86)</f>
        <v>0</v>
      </c>
      <c r="DL230" t="str">
        <f ca="1">SUBSTITUTE(DL229,'Formula Name Creation'!$V86,'HB11 Model'!$B86)</f>
        <v>0</v>
      </c>
      <c r="DM230" t="str">
        <f ca="1">SUBSTITUTE(DM229,'Formula Name Creation'!$V86,'HB11 Model'!$B86)</f>
        <v>0</v>
      </c>
      <c r="DN230" t="str">
        <f ca="1">SUBSTITUTE(DN229,'Formula Name Creation'!$V86,'HB11 Model'!$B86)</f>
        <v>0</v>
      </c>
      <c r="DO230" t="str">
        <f ca="1">SUBSTITUTE(DO229,'Formula Name Creation'!$V86,'HB11 Model'!$B86)</f>
        <v>0</v>
      </c>
      <c r="DP230" t="str">
        <f ca="1">SUBSTITUTE(DP229,'Formula Name Creation'!$V86,'HB11 Model'!$B86)</f>
        <v>0</v>
      </c>
      <c r="DQ230" t="str">
        <f ca="1">SUBSTITUTE(DQ229,'Formula Name Creation'!$V86,'HB11 Model'!$B86)</f>
        <v>0</v>
      </c>
      <c r="DR230" t="str">
        <f ca="1">SUBSTITUTE(DR229,'Formula Name Creation'!$V86,'HB11 Model'!$B86)</f>
        <v>0</v>
      </c>
      <c r="DS230" t="str">
        <f ca="1">SUBSTITUTE(DS229,'Formula Name Creation'!$V86,'HB11 Model'!$B86)</f>
        <v>0</v>
      </c>
      <c r="DT230" t="str">
        <f ca="1">SUBSTITUTE(DT229,'Formula Name Creation'!$V86,'HB11 Model'!$B86)</f>
        <v>0</v>
      </c>
      <c r="DU230" t="str">
        <f ca="1">SUBSTITUTE(DU229,'Formula Name Creation'!$V86,'HB11 Model'!$B86)</f>
        <v>0</v>
      </c>
      <c r="DV230" t="str">
        <f ca="1">SUBSTITUTE(DV229,'Formula Name Creation'!$V86,'HB11 Model'!$B86)</f>
        <v>0</v>
      </c>
      <c r="DW230" t="str">
        <f ca="1">SUBSTITUTE(DW229,'Formula Name Creation'!$V86,'HB11 Model'!$B86)</f>
        <v>0</v>
      </c>
      <c r="DX230" t="str">
        <f ca="1">SUBSTITUTE(DX229,'Formula Name Creation'!$V86,'HB11 Model'!$B86)</f>
        <v>0</v>
      </c>
      <c r="DY230" t="str">
        <f ca="1">SUBSTITUTE(DY229,'Formula Name Creation'!$V86,'HB11 Model'!$B86)</f>
        <v>0</v>
      </c>
      <c r="DZ230" t="str">
        <f ca="1">SUBSTITUTE(DZ229,'Formula Name Creation'!$V86,'HB11 Model'!$B86)</f>
        <v>0</v>
      </c>
      <c r="EA230" t="str">
        <f ca="1">SUBSTITUTE(EA229,'Formula Name Creation'!$V86,'HB11 Model'!$B86)</f>
        <v>0</v>
      </c>
      <c r="EB230" t="str">
        <f ca="1">SUBSTITUTE(EB229,'Formula Name Creation'!$V86,'HB11 Model'!$B86)</f>
        <v>0</v>
      </c>
      <c r="EC230" t="str">
        <f ca="1">SUBSTITUTE(EC229,'Formula Name Creation'!$V86,'HB11 Model'!$B86)</f>
        <v>0</v>
      </c>
      <c r="ED230" t="str">
        <f ca="1">SUBSTITUTE(ED229,'Formula Name Creation'!$V86,'HB11 Model'!$B86)</f>
        <v>0</v>
      </c>
      <c r="EE230" t="str">
        <f ca="1">SUBSTITUTE(EE229,'Formula Name Creation'!$V86,'HB11 Model'!$B86)</f>
        <v>0</v>
      </c>
      <c r="EF230" t="str">
        <f ca="1">SUBSTITUTE(EF229,'Formula Name Creation'!$V86,'HB11 Model'!$B86)</f>
        <v>0</v>
      </c>
      <c r="EG230" t="str">
        <f ca="1">SUBSTITUTE(EG229,'Formula Name Creation'!$V86,'HB11 Model'!$B86)</f>
        <v>0</v>
      </c>
      <c r="EH230" t="str">
        <f ca="1">SUBSTITUTE(EH229,'Formula Name Creation'!$V86,'HB11 Model'!$B86)</f>
        <v>0</v>
      </c>
      <c r="EI230" t="str">
        <f ca="1">SUBSTITUTE(EI229,'Formula Name Creation'!$V86,'HB11 Model'!$B86)</f>
        <v>0</v>
      </c>
      <c r="EJ230" t="str">
        <f ca="1">SUBSTITUTE(EJ229,'Formula Name Creation'!$V86,'HB11 Model'!$B86)</f>
        <v>0</v>
      </c>
      <c r="EK230" t="str">
        <f ca="1">SUBSTITUTE(EK229,'Formula Name Creation'!$V86,'HB11 Model'!$B86)</f>
        <v>0</v>
      </c>
      <c r="EL230" t="str">
        <f ca="1">SUBSTITUTE(EL229,'Formula Name Creation'!$V86,'HB11 Model'!$B86)</f>
        <v>0</v>
      </c>
      <c r="EM230" t="str">
        <f ca="1">SUBSTITUTE(EM229,'Formula Name Creation'!$V86,'HB11 Model'!$B86)</f>
        <v>0</v>
      </c>
      <c r="EN230" t="str">
        <f ca="1">SUBSTITUTE(EN229,'Formula Name Creation'!$V86,'HB11 Model'!$B86)</f>
        <v>0</v>
      </c>
      <c r="EO230" t="str">
        <f ca="1">SUBSTITUTE(EO229,'Formula Name Creation'!$V86,'HB11 Model'!$B86)</f>
        <v>0</v>
      </c>
      <c r="EP230" t="str">
        <f ca="1">SUBSTITUTE(EP229,'Formula Name Creation'!$V86,'HB11 Model'!$B86)</f>
        <v>0</v>
      </c>
      <c r="EQ230" t="str">
        <f ca="1">SUBSTITUTE(EQ229,'Formula Name Creation'!$V86,'HB11 Model'!$B86)</f>
        <v>0</v>
      </c>
      <c r="ER230" t="str">
        <f ca="1">SUBSTITUTE(ER229,'Formula Name Creation'!$V86,'HB11 Model'!$B86)</f>
        <v>0</v>
      </c>
      <c r="ES230" t="str">
        <f ca="1">SUBSTITUTE(ES229,'Formula Name Creation'!$V86,'HB11 Model'!$B86)</f>
        <v>0</v>
      </c>
      <c r="ET230" t="str">
        <f ca="1">SUBSTITUTE(ET229,'Formula Name Creation'!$V86,'HB11 Model'!$B86)</f>
        <v>0</v>
      </c>
      <c r="EU230">
        <v>84</v>
      </c>
    </row>
    <row r="231" spans="1:151" x14ac:dyDescent="0.25">
      <c r="A231" t="str">
        <f ca="1">SUBSTITUTE(A230,'Formula Name Creation'!$V85,'HB11 Model'!$B85)</f>
        <v>Parameter</v>
      </c>
      <c r="B231" t="str">
        <f ca="1">SUBSTITUTE(B230,'Formula Name Creation'!$V85,'HB11 Model'!$B85)</f>
        <v>Parameter</v>
      </c>
      <c r="C231" t="str">
        <f ca="1">SUBSTITUTE(C230,'Formula Name Creation'!$V85,'HB11 Model'!$B85)</f>
        <v>=(1400*C22*1000)/10^6</v>
      </c>
      <c r="D231" t="str">
        <f ca="1">SUBSTITUTE(D230,'Formula Name Creation'!$V85,'HB11 Model'!$B85)</f>
        <v>Parameter</v>
      </c>
      <c r="E231" t="str">
        <f ca="1">SUBSTITUTE(E230,'Formula Name Creation'!$V85,'HB11 Model'!$B85)</f>
        <v>=C3*C4</v>
      </c>
      <c r="F231" t="str">
        <f ca="1">SUBSTITUTE(F230,'Formula Name Creation'!$V85,'HB11 Model'!$B85)</f>
        <v>=C7/(C6)</v>
      </c>
      <c r="G231" t="str">
        <f ca="1">SUBSTITUTE(G230,'Formula Name Creation'!$V85,'HB11 Model'!$B85)</f>
        <v>=IF(C36=0,C7*C10,C7*C10*C13)</v>
      </c>
      <c r="H231" t="str">
        <f ca="1">SUBSTITUTE(H230,'Formula Name Creation'!$V85,'HB11 Model'!$B85)</f>
        <v>Parameter</v>
      </c>
      <c r="I231" t="str">
        <f ca="1">SUBSTITUTE(I230,'Formula Name Creation'!$V85,'HB11 Model'!$B85)</f>
        <v>Parameter</v>
      </c>
      <c r="J231" t="str">
        <f ca="1">SUBSTITUTE(J230,'Formula Name Creation'!$V85,'HB11 Model'!$B85)</f>
        <v>Parameter</v>
      </c>
      <c r="K231" t="str">
        <f ca="1">SUBSTITUTE(K230,'Formula Name Creation'!$V85,'HB11 Model'!$B85)</f>
        <v>Parameter</v>
      </c>
      <c r="L231" t="str">
        <f ca="1">SUBSTITUTE(L230,'Formula Name Creation'!$V85,'HB11 Model'!$B85)</f>
        <v>Parameter</v>
      </c>
      <c r="M231" t="str">
        <f ca="1">SUBSTITUTE(M230,'Formula Name Creation'!$V85,'HB11 Model'!$B85)</f>
        <v>=C16/C8</v>
      </c>
      <c r="N231" t="str">
        <f ca="1">SUBSTITUTE(N230,'Formula Name Creation'!$V85,'HB11 Model'!$B85)</f>
        <v>=C9*C17</v>
      </c>
      <c r="O231" t="str">
        <f ca="1">SUBSTITUTE(O230,'Formula Name Creation'!$V85,'HB11 Model'!$B85)</f>
        <v>Parameter</v>
      </c>
      <c r="P231" t="str">
        <f ca="1">SUBSTITUTE(P230,'Formula Name Creation'!$V85,'HB11 Model'!$B85)</f>
        <v>Parameter</v>
      </c>
      <c r="Q231" t="str">
        <f ca="1">SUBSTITUTE(Q230,'Formula Name Creation'!$V85,'HB11 Model'!$B85)</f>
        <v>Parameter</v>
      </c>
      <c r="R231" t="str">
        <f ca="1">SUBSTITUTE(R230,'Formula Name Creation'!$V85,'HB11 Model'!$B85)</f>
        <v>=C8+C84+Vacuum System Power Usage</v>
      </c>
      <c r="S231" t="str">
        <f ca="1">SUBSTITUTE(S230,'Formula Name Creation'!$V85,'HB11 Model'!$B85)</f>
        <v>=C20*C19</v>
      </c>
      <c r="T231" t="str">
        <f ca="1">SUBSTITUTE(T230,'Formula Name Creation'!$V85,'HB11 Model'!$B85)</f>
        <v>=C16-C20</v>
      </c>
      <c r="U231" t="str">
        <f ca="1">SUBSTITUTE(U230,'Formula Name Creation'!$V85,'HB11 Model'!$B85)</f>
        <v>=365*24*C14</v>
      </c>
      <c r="V231" t="str">
        <f ca="1">SUBSTITUTE(V230,'Formula Name Creation'!$V85,'HB11 Model'!$B85)</f>
        <v>=C22*C23</v>
      </c>
      <c r="W231" t="str">
        <f ca="1">SUBSTITUTE(W230,'Formula Name Creation'!$V85,'HB11 Model'!$B85)</f>
        <v>=C26/(1-C27)</v>
      </c>
      <c r="X231" t="str">
        <f ca="1">SUBSTITUTE(X230,'Formula Name Creation'!$V85,'HB11 Model'!$B85)</f>
        <v>=C4*C14*365*24*3600</v>
      </c>
      <c r="Y231" t="str">
        <f ca="1">SUBSTITUTE(Y230,'Formula Name Creation'!$V85,'HB11 Model'!$B85)</f>
        <v>Parameter</v>
      </c>
      <c r="Z231" t="str">
        <f ca="1">SUBSTITUTE(Z230,'Formula Name Creation'!$V85,'HB11 Model'!$B85)</f>
        <v>=C29+C37+C40+C48</v>
      </c>
      <c r="AA231" t="str">
        <f ca="1">SUBSTITUTE(AA230,'Formula Name Creation'!$V85,'HB11 Model'!$B85)</f>
        <v>=C30*(C33*C34)/(1000)+C35</v>
      </c>
      <c r="AB231" t="str">
        <f ca="1">SUBSTITUTE(AB230,'Formula Name Creation'!$V85,'HB11 Model'!$B85)</f>
        <v>Parameter</v>
      </c>
      <c r="AC231" t="str">
        <f ca="1">SUBSTITUTE(AC230,'Formula Name Creation'!$V85,'HB11 Model'!$B85)</f>
        <v>Parameter</v>
      </c>
      <c r="AD231" t="str">
        <f ca="1">SUBSTITUTE(AD230,'Formula Name Creation'!$V85,'HB11 Model'!$B85)</f>
        <v>Parameter</v>
      </c>
      <c r="AE231" t="str">
        <f ca="1">SUBSTITUTE(AE230,'Formula Name Creation'!$V85,'HB11 Model'!$B85)</f>
        <v>Parameter</v>
      </c>
      <c r="AF231" t="str">
        <f ca="1">SUBSTITUTE(AF230,'Formula Name Creation'!$V85,'HB11 Model'!$B85)</f>
        <v>Parameter</v>
      </c>
      <c r="AG231" t="str">
        <f ca="1">SUBSTITUTE(AG230,'Formula Name Creation'!$V85,'HB11 Model'!$B85)</f>
        <v>Parameter</v>
      </c>
      <c r="AH231" t="str">
        <f ca="1">SUBSTITUTE(AH230,'Formula Name Creation'!$V85,'HB11 Model'!$B85)</f>
        <v>Parameter</v>
      </c>
      <c r="AI231" t="str">
        <f ca="1">SUBSTITUTE(AI230,'Formula Name Creation'!$V85,'HB11 Model'!$B85)</f>
        <v>=C36*(C38)</v>
      </c>
      <c r="AJ231" t="str">
        <f ca="1">SUBSTITUTE(AJ230,'Formula Name Creation'!$V85,'HB11 Model'!$B85)</f>
        <v>Parameter</v>
      </c>
      <c r="AK231" t="str">
        <f ca="1">SUBSTITUTE(AK230,'Formula Name Creation'!$V85,'HB11 Model'!$B85)</f>
        <v>Parameter</v>
      </c>
      <c r="AL231" t="str">
        <f ca="1">SUBSTITUTE(AL230,'Formula Name Creation'!$V85,'HB11 Model'!$B85)</f>
        <v>=C39*(C41+C42)</v>
      </c>
      <c r="AM231" t="str">
        <f ca="1">SUBSTITUTE(AM230,'Formula Name Creation'!$V85,'HB11 Model'!$B85)</f>
        <v>=0.04+(C31*C32)/(1000)</v>
      </c>
      <c r="AN231" t="str">
        <f ca="1">SUBSTITUTE(AN230,'Formula Name Creation'!$V85,'HB11 Model'!$B85)</f>
        <v>Parameter</v>
      </c>
      <c r="AO231" t="str">
        <f ca="1">SUBSTITUTE(AO230,'Formula Name Creation'!$V85,'HB11 Model'!$B85)</f>
        <v>Parameter</v>
      </c>
      <c r="AP231" t="str">
        <f ca="1">SUBSTITUTE(AP230,'Formula Name Creation'!$V85,'HB11 Model'!$B85)</f>
        <v>Parameter</v>
      </c>
      <c r="AQ231" t="str">
        <f ca="1">SUBSTITUTE(AQ230,'Formula Name Creation'!$V85,'HB11 Model'!$B85)</f>
        <v>Parameter</v>
      </c>
      <c r="AR231" t="e">
        <f ca="1">SUBSTITUTE(AR230,'Formula Name Creation'!$V85,'HB11 Model'!$B85)</f>
        <v>#N/A</v>
      </c>
      <c r="AS231" t="str">
        <f ca="1">SUBSTITUTE(AS230,'Formula Name Creation'!$V85,'HB11 Model'!$B85)</f>
        <v>=C45+C25*(C28)</v>
      </c>
      <c r="AT231" t="str">
        <f ca="1">SUBSTITUTE(AT230,'Formula Name Creation'!$V85,'HB11 Model'!$B85)</f>
        <v>Parameter</v>
      </c>
      <c r="AU231" t="str">
        <f ca="1">SUBSTITUTE(AU230,'Formula Name Creation'!$V85,'HB11 Model'!$B85)</f>
        <v>Parameter</v>
      </c>
      <c r="AV231" t="str">
        <f ca="1">SUBSTITUTE(AV230,'Formula Name Creation'!$V85,'HB11 Model'!$B85)</f>
        <v>Parameter</v>
      </c>
      <c r="AW231" t="str">
        <f ca="1">SUBSTITUTE(AW230,'Formula Name Creation'!$V85,'HB11 Model'!$B85)</f>
        <v>Parameter</v>
      </c>
      <c r="AX231" t="str">
        <f ca="1">SUBSTITUTE(AX230,'Formula Name Creation'!$V85,'HB11 Model'!$B85)</f>
        <v>Parameter</v>
      </c>
      <c r="AY231" t="str">
        <f ca="1">SUBSTITUTE(AY230,'Formula Name Creation'!$V85,'HB11 Model'!$B85)</f>
        <v>Parameter</v>
      </c>
      <c r="AZ231" t="str">
        <f ca="1">SUBSTITUTE(AZ230,'Formula Name Creation'!$V85,'HB11 Model'!$B85)</f>
        <v>Parameter</v>
      </c>
      <c r="BA231" t="str">
        <f ca="1">SUBSTITUTE(BA230,'Formula Name Creation'!$V85,'HB11 Model'!$B85)</f>
        <v>=(C54+C53)/10^6</v>
      </c>
      <c r="BB231" t="str">
        <f ca="1">SUBSTITUTE(BB230,'Formula Name Creation'!$V85,'HB11 Model'!$B85)</f>
        <v>=C4*((C14*24)*3600)*C51</v>
      </c>
      <c r="BC231" t="str">
        <f ca="1">SUBSTITUTE(BC230,'Formula Name Creation'!$V85,'HB11 Model'!$B85)</f>
        <v>Parameter</v>
      </c>
      <c r="BD231" t="str">
        <f ca="1">SUBSTITUTE(BD230,'Formula Name Creation'!$V85,'HB11 Model'!$B85)</f>
        <v>Parameter</v>
      </c>
      <c r="BE231" t="str">
        <f ca="1">SUBSTITUTE(BE230,'Formula Name Creation'!$V85,'HB11 Model'!$B85)</f>
        <v>Parameter</v>
      </c>
      <c r="BF231" t="str">
        <f ca="1">SUBSTITUTE(BF230,'Formula Name Creation'!$V85,'HB11 Model'!$B85)</f>
        <v>Parameter</v>
      </c>
      <c r="BG231" t="str">
        <f ca="1">SUBSTITUTE(BG230,'Formula Name Creation'!$V85,'HB11 Model'!$B85)</f>
        <v>=ROUNDDOWN(C60/C64,0)*C58+C57*C3*C4*ROUNDDOWN(C60/C66,0)+C59+Total Coolant Cost*10^6*ROUNDDOWN(C60/C65,0)+C63*C60</v>
      </c>
      <c r="BH231" t="str">
        <f ca="1">SUBSTITUTE(BH230,'Formula Name Creation'!$V85,'HB11 Model'!$B85)</f>
        <v>Parameter</v>
      </c>
      <c r="BI231" t="str">
        <f ca="1">SUBSTITUTE(BI230,'Formula Name Creation'!$V85,'HB11 Model'!$B85)</f>
        <v>=C62*1000*C24</v>
      </c>
      <c r="BJ231" t="str">
        <f ca="1">SUBSTITUTE(BJ230,'Formula Name Creation'!$V85,'HB11 Model'!$B85)</f>
        <v>Parameter</v>
      </c>
      <c r="BK231" t="str">
        <f ca="1">SUBSTITUTE(BK230,'Formula Name Creation'!$V85,'HB11 Model'!$B85)</f>
        <v>Parameter</v>
      </c>
      <c r="BL231" t="str">
        <f ca="1">SUBSTITUTE(BL230,'Formula Name Creation'!$V85,'HB11 Model'!$B85)</f>
        <v>Parameter</v>
      </c>
      <c r="BM231" t="str">
        <f ca="1">SUBSTITUTE(BM230,'Formula Name Creation'!$V85,'HB11 Model'!$B85)</f>
        <v>Parameter</v>
      </c>
      <c r="BN231" t="str">
        <f ca="1">SUBSTITUTE(BN230,'Formula Name Creation'!$V85,'HB11 Model'!$B85)</f>
        <v>Parameter</v>
      </c>
      <c r="BO231" t="str">
        <f ca="1">SUBSTITUTE(BO230,'Formula Name Creation'!$V85,'HB11 Model'!$B85)</f>
        <v>Parameter</v>
      </c>
      <c r="BP231" t="str">
        <f ca="1">SUBSTITUTE(BP230,'Formula Name Creation'!$V85,'HB11 Model'!$B85)</f>
        <v>Parameter</v>
      </c>
      <c r="BQ231" t="str">
        <f ca="1">SUBSTITUTE(BQ230,'Formula Name Creation'!$V85,'HB11 Model'!$B85)</f>
        <v>Parameter</v>
      </c>
      <c r="BR231" t="str">
        <f ca="1">SUBSTITUTE(BR230,'Formula Name Creation'!$V85,'HB11 Model'!$B85)</f>
        <v>Parameter</v>
      </c>
      <c r="BS231" t="str">
        <f ca="1">SUBSTITUTE(BS230,'Formula Name Creation'!$V85,'HB11 Model'!$B85)</f>
        <v>Parameter</v>
      </c>
      <c r="BT231" t="str">
        <f ca="1">SUBSTITUTE(BT230,'Formula Name Creation'!$V85,'HB11 Model'!$B85)</f>
        <v>Parameter</v>
      </c>
      <c r="BU231" t="str">
        <f ca="1">SUBSTITUTE(BU230,'Formula Name Creation'!$V85,'HB11 Model'!$B85)</f>
        <v>=(C67+C68+C69+C70+C71+C72+C74+C73)</v>
      </c>
      <c r="BV231" t="str">
        <f ca="1">SUBSTITUTE(BV230,'Formula Name Creation'!$V85,'HB11 Model'!$B85)</f>
        <v>Parameter</v>
      </c>
      <c r="BW231" t="str">
        <f ca="1">SUBSTITUTE(BW230,'Formula Name Creation'!$V85,'HB11 Model'!$B85)</f>
        <v>Parameter</v>
      </c>
      <c r="BX231" t="str">
        <f ca="1">SUBSTITUTE(BX230,'Formula Name Creation'!$V85,'HB11 Model'!$B85)</f>
        <v>=C77+C75</v>
      </c>
      <c r="BY231" t="str">
        <f ca="1">SUBSTITUTE(BY230,'Formula Name Creation'!$V85,'HB11 Model'!$B85)</f>
        <v>Parameter</v>
      </c>
      <c r="BZ231" t="str">
        <f ca="1">SUBSTITUTE(BZ230,'Formula Name Creation'!$V85,'HB11 Model'!$B85)</f>
        <v>=C79*C75</v>
      </c>
      <c r="CA231" t="str">
        <f ca="1">SUBSTITUTE(CA230,'Formula Name Creation'!$V85,'HB11 Model'!$B85)</f>
        <v>Parameter</v>
      </c>
      <c r="CB231" t="str">
        <f ca="1">SUBSTITUTE(CB230,'Formula Name Creation'!$V85,'HB11 Model'!$B85)</f>
        <v>Parameter</v>
      </c>
      <c r="CC231" t="str">
        <f ca="1">SUBSTITUTE(CC230,'Formula Name Creation'!$V85,'HB11 Model'!$B85)</f>
        <v>Parameter</v>
      </c>
      <c r="CD231" t="str">
        <f ca="1">SUBSTITUTE(CD230,'Formula Name Creation'!$V85,'HB11 Model'!$B85)</f>
        <v>=32*(C9/2605)</v>
      </c>
      <c r="CE231" t="str">
        <f ca="1">SUBSTITUTE(CE230,'Formula Name Creation'!$V85,'HB11 Model'!$B85)</f>
        <v>Parameter</v>
      </c>
      <c r="CF231" t="str">
        <f ca="1">SUBSTITUTE(CF230,'Formula Name Creation'!$V85,'HB11 Model'!$B85)</f>
        <v>Parameter</v>
      </c>
      <c r="CG231" t="str">
        <f ca="1">SUBSTITUTE(CG230,'Formula Name Creation'!$V85,'HB11 Model'!$B85)</f>
        <v>=(Coolant Volume*Coolant Density*C83)/10^6</v>
      </c>
      <c r="CH231" t="str">
        <f ca="1">SUBSTITUTE(CH230,'Formula Name Creation'!$V85,'HB11 Model'!$B85)</f>
        <v>=C9*10^6/C81/C82</v>
      </c>
      <c r="CI231" t="str">
        <f ca="1">SUBSTITUTE(CI230,'Formula Name Creation'!$V85,'HB11 Model'!$B85)</f>
        <v>Parameter</v>
      </c>
      <c r="CJ231" t="str">
        <f ca="1">SUBSTITUTE(CJ230,'Formula Name Creation'!$V85,'HB11 Model'!$B85)</f>
        <v>Parameter</v>
      </c>
      <c r="CK231" t="str">
        <f ca="1">SUBSTITUTE(CK230,'Formula Name Creation'!$V85,'HB11 Model'!$B85)</f>
        <v>Parameter</v>
      </c>
      <c r="CL231" t="str">
        <f ca="1">SUBSTITUTE(CL230,'Formula Name Creation'!$V85,'HB11 Model'!$B85)</f>
        <v>Parameter</v>
      </c>
      <c r="CM231" t="str">
        <f ca="1">SUBSTITUTE(CM230,'Formula Name Creation'!$V85,'HB11 Model'!$B85)</f>
        <v>=Number of Staff*Average Hourly Wage</v>
      </c>
      <c r="CN231" t="str">
        <f ca="1">SUBSTITUTE(CN230,'Formula Name Creation'!$V85,'HB11 Model'!$B85)</f>
        <v>=Hourly Personnel Cost*7.6*7*52.18</v>
      </c>
      <c r="CO231" t="str">
        <f ca="1">SUBSTITUTE(CO230,'Formula Name Creation'!$V85,'HB11 Model'!$B85)</f>
        <v>Parameter</v>
      </c>
      <c r="CP231" t="str">
        <f ca="1">SUBSTITUTE(CP230,'Formula Name Creation'!$V85,'HB11 Model'!$B85)</f>
        <v>Parameter</v>
      </c>
      <c r="CQ231" t="str">
        <f ca="1">SUBSTITUTE(CQ230,'Formula Name Creation'!$V85,'HB11 Model'!$B85)</f>
        <v>Parameter</v>
      </c>
      <c r="CR231" t="str">
        <f ca="1">SUBSTITUTE(CR230,'Formula Name Creation'!$V85,'HB11 Model'!$B85)</f>
        <v>Parameter</v>
      </c>
      <c r="CS231" t="str">
        <f ca="1">SUBSTITUTE(CS230,'Formula Name Creation'!$V85,'HB11 Model'!$B85)</f>
        <v>Parameter</v>
      </c>
      <c r="CT231" t="str">
        <f ca="1">SUBSTITUTE(CT230,'Formula Name Creation'!$V85,'HB11 Model'!$B85)</f>
        <v>Parameter</v>
      </c>
      <c r="CU231" t="str">
        <f ca="1">SUBSTITUTE(CU230,'Formula Name Creation'!$V85,'HB11 Model'!$B85)</f>
        <v>=PI()*Height of Vacuum Vessel*(Radius of Vacuum Vessel^2-(Radius of Vacuum Vessel-Wall Thickness of Vacuum Vessel)^2)*Density of Vacuum Vessel Material</v>
      </c>
      <c r="CV231" t="str">
        <f ca="1">SUBSTITUTE(CV230,'Formula Name Creation'!$V85,'HB11 Model'!$B85)</f>
        <v>Parameter</v>
      </c>
      <c r="CW231" t="str">
        <f ca="1">SUBSTITUTE(CW230,'Formula Name Creation'!$V85,'HB11 Model'!$B85)</f>
        <v>=(90.69*Mass of Vacuum Vessel + Shielding Material Costs for Vacuum Vessel + 13.04*Mass Flow Rate*112.32)/10^6</v>
      </c>
      <c r="CX231" t="str">
        <f ca="1">SUBSTITUTE(CX230,'Formula Name Creation'!$V85,'HB11 Model'!$B85)</f>
        <v>0</v>
      </c>
      <c r="CY231" t="str">
        <f ca="1">SUBSTITUTE(CY230,'Formula Name Creation'!$V85,'HB11 Model'!$B85)</f>
        <v>0</v>
      </c>
      <c r="CZ231" t="str">
        <f ca="1">SUBSTITUTE(CZ230,'Formula Name Creation'!$V85,'HB11 Model'!$B85)</f>
        <v>0</v>
      </c>
      <c r="DA231" t="str">
        <f ca="1">SUBSTITUTE(DA230,'Formula Name Creation'!$V85,'HB11 Model'!$B85)</f>
        <v>0</v>
      </c>
      <c r="DB231" t="str">
        <f ca="1">SUBSTITUTE(DB230,'Formula Name Creation'!$V85,'HB11 Model'!$B85)</f>
        <v>0</v>
      </c>
      <c r="DC231" t="str">
        <f ca="1">SUBSTITUTE(DC230,'Formula Name Creation'!$V85,'HB11 Model'!$B85)</f>
        <v>0</v>
      </c>
      <c r="DD231" t="str">
        <f ca="1">SUBSTITUTE(DD230,'Formula Name Creation'!$V85,'HB11 Model'!$B85)</f>
        <v>0</v>
      </c>
      <c r="DE231" t="str">
        <f ca="1">SUBSTITUTE(DE230,'Formula Name Creation'!$V85,'HB11 Model'!$B85)</f>
        <v>0</v>
      </c>
      <c r="DF231" t="str">
        <f ca="1">SUBSTITUTE(DF230,'Formula Name Creation'!$V85,'HB11 Model'!$B85)</f>
        <v>0</v>
      </c>
      <c r="DG231" t="str">
        <f ca="1">SUBSTITUTE(DG230,'Formula Name Creation'!$V85,'HB11 Model'!$B85)</f>
        <v>0</v>
      </c>
      <c r="DH231" t="str">
        <f ca="1">SUBSTITUTE(DH230,'Formula Name Creation'!$V85,'HB11 Model'!$B85)</f>
        <v>0</v>
      </c>
      <c r="DI231" t="str">
        <f ca="1">SUBSTITUTE(DI230,'Formula Name Creation'!$V85,'HB11 Model'!$B85)</f>
        <v>0</v>
      </c>
      <c r="DJ231" t="str">
        <f ca="1">SUBSTITUTE(DJ230,'Formula Name Creation'!$V85,'HB11 Model'!$B85)</f>
        <v>0</v>
      </c>
      <c r="DK231" t="str">
        <f ca="1">SUBSTITUTE(DK230,'Formula Name Creation'!$V85,'HB11 Model'!$B85)</f>
        <v>0</v>
      </c>
      <c r="DL231" t="str">
        <f ca="1">SUBSTITUTE(DL230,'Formula Name Creation'!$V85,'HB11 Model'!$B85)</f>
        <v>0</v>
      </c>
      <c r="DM231" t="str">
        <f ca="1">SUBSTITUTE(DM230,'Formula Name Creation'!$V85,'HB11 Model'!$B85)</f>
        <v>0</v>
      </c>
      <c r="DN231" t="str">
        <f ca="1">SUBSTITUTE(DN230,'Formula Name Creation'!$V85,'HB11 Model'!$B85)</f>
        <v>0</v>
      </c>
      <c r="DO231" t="str">
        <f ca="1">SUBSTITUTE(DO230,'Formula Name Creation'!$V85,'HB11 Model'!$B85)</f>
        <v>0</v>
      </c>
      <c r="DP231" t="str">
        <f ca="1">SUBSTITUTE(DP230,'Formula Name Creation'!$V85,'HB11 Model'!$B85)</f>
        <v>0</v>
      </c>
      <c r="DQ231" t="str">
        <f ca="1">SUBSTITUTE(DQ230,'Formula Name Creation'!$V85,'HB11 Model'!$B85)</f>
        <v>0</v>
      </c>
      <c r="DR231" t="str">
        <f ca="1">SUBSTITUTE(DR230,'Formula Name Creation'!$V85,'HB11 Model'!$B85)</f>
        <v>0</v>
      </c>
      <c r="DS231" t="str">
        <f ca="1">SUBSTITUTE(DS230,'Formula Name Creation'!$V85,'HB11 Model'!$B85)</f>
        <v>0</v>
      </c>
      <c r="DT231" t="str">
        <f ca="1">SUBSTITUTE(DT230,'Formula Name Creation'!$V85,'HB11 Model'!$B85)</f>
        <v>0</v>
      </c>
      <c r="DU231" t="str">
        <f ca="1">SUBSTITUTE(DU230,'Formula Name Creation'!$V85,'HB11 Model'!$B85)</f>
        <v>0</v>
      </c>
      <c r="DV231" t="str">
        <f ca="1">SUBSTITUTE(DV230,'Formula Name Creation'!$V85,'HB11 Model'!$B85)</f>
        <v>0</v>
      </c>
      <c r="DW231" t="str">
        <f ca="1">SUBSTITUTE(DW230,'Formula Name Creation'!$V85,'HB11 Model'!$B85)</f>
        <v>0</v>
      </c>
      <c r="DX231" t="str">
        <f ca="1">SUBSTITUTE(DX230,'Formula Name Creation'!$V85,'HB11 Model'!$B85)</f>
        <v>0</v>
      </c>
      <c r="DY231" t="str">
        <f ca="1">SUBSTITUTE(DY230,'Formula Name Creation'!$V85,'HB11 Model'!$B85)</f>
        <v>0</v>
      </c>
      <c r="DZ231" t="str">
        <f ca="1">SUBSTITUTE(DZ230,'Formula Name Creation'!$V85,'HB11 Model'!$B85)</f>
        <v>0</v>
      </c>
      <c r="EA231" t="str">
        <f ca="1">SUBSTITUTE(EA230,'Formula Name Creation'!$V85,'HB11 Model'!$B85)</f>
        <v>0</v>
      </c>
      <c r="EB231" t="str">
        <f ca="1">SUBSTITUTE(EB230,'Formula Name Creation'!$V85,'HB11 Model'!$B85)</f>
        <v>0</v>
      </c>
      <c r="EC231" t="str">
        <f ca="1">SUBSTITUTE(EC230,'Formula Name Creation'!$V85,'HB11 Model'!$B85)</f>
        <v>0</v>
      </c>
      <c r="ED231" t="str">
        <f ca="1">SUBSTITUTE(ED230,'Formula Name Creation'!$V85,'HB11 Model'!$B85)</f>
        <v>0</v>
      </c>
      <c r="EE231" t="str">
        <f ca="1">SUBSTITUTE(EE230,'Formula Name Creation'!$V85,'HB11 Model'!$B85)</f>
        <v>0</v>
      </c>
      <c r="EF231" t="str">
        <f ca="1">SUBSTITUTE(EF230,'Formula Name Creation'!$V85,'HB11 Model'!$B85)</f>
        <v>0</v>
      </c>
      <c r="EG231" t="str">
        <f ca="1">SUBSTITUTE(EG230,'Formula Name Creation'!$V85,'HB11 Model'!$B85)</f>
        <v>0</v>
      </c>
      <c r="EH231" t="str">
        <f ca="1">SUBSTITUTE(EH230,'Formula Name Creation'!$V85,'HB11 Model'!$B85)</f>
        <v>0</v>
      </c>
      <c r="EI231" t="str">
        <f ca="1">SUBSTITUTE(EI230,'Formula Name Creation'!$V85,'HB11 Model'!$B85)</f>
        <v>0</v>
      </c>
      <c r="EJ231" t="str">
        <f ca="1">SUBSTITUTE(EJ230,'Formula Name Creation'!$V85,'HB11 Model'!$B85)</f>
        <v>0</v>
      </c>
      <c r="EK231" t="str">
        <f ca="1">SUBSTITUTE(EK230,'Formula Name Creation'!$V85,'HB11 Model'!$B85)</f>
        <v>0</v>
      </c>
      <c r="EL231" t="str">
        <f ca="1">SUBSTITUTE(EL230,'Formula Name Creation'!$V85,'HB11 Model'!$B85)</f>
        <v>0</v>
      </c>
      <c r="EM231" t="str">
        <f ca="1">SUBSTITUTE(EM230,'Formula Name Creation'!$V85,'HB11 Model'!$B85)</f>
        <v>0</v>
      </c>
      <c r="EN231" t="str">
        <f ca="1">SUBSTITUTE(EN230,'Formula Name Creation'!$V85,'HB11 Model'!$B85)</f>
        <v>0</v>
      </c>
      <c r="EO231" t="str">
        <f ca="1">SUBSTITUTE(EO230,'Formula Name Creation'!$V85,'HB11 Model'!$B85)</f>
        <v>0</v>
      </c>
      <c r="EP231" t="str">
        <f ca="1">SUBSTITUTE(EP230,'Formula Name Creation'!$V85,'HB11 Model'!$B85)</f>
        <v>0</v>
      </c>
      <c r="EQ231" t="str">
        <f ca="1">SUBSTITUTE(EQ230,'Formula Name Creation'!$V85,'HB11 Model'!$B85)</f>
        <v>0</v>
      </c>
      <c r="ER231" t="str">
        <f ca="1">SUBSTITUTE(ER230,'Formula Name Creation'!$V85,'HB11 Model'!$B85)</f>
        <v>0</v>
      </c>
      <c r="ES231" t="str">
        <f ca="1">SUBSTITUTE(ES230,'Formula Name Creation'!$V85,'HB11 Model'!$B85)</f>
        <v>0</v>
      </c>
      <c r="ET231" t="str">
        <f ca="1">SUBSTITUTE(ET230,'Formula Name Creation'!$V85,'HB11 Model'!$B85)</f>
        <v>0</v>
      </c>
      <c r="EU231">
        <v>83</v>
      </c>
    </row>
    <row r="232" spans="1:151" x14ac:dyDescent="0.25">
      <c r="A232" t="str">
        <f ca="1">SUBSTITUTE(A231,'Formula Name Creation'!$V84,'HB11 Model'!$B84)</f>
        <v>Parameter</v>
      </c>
      <c r="B232" t="str">
        <f ca="1">SUBSTITUTE(B231,'Formula Name Creation'!$V84,'HB11 Model'!$B84)</f>
        <v>Parameter</v>
      </c>
      <c r="C232" t="str">
        <f ca="1">SUBSTITUTE(C231,'Formula Name Creation'!$V84,'HB11 Model'!$B84)</f>
        <v>=(1400*C22*1000)/10^6</v>
      </c>
      <c r="D232" t="str">
        <f ca="1">SUBSTITUTE(D231,'Formula Name Creation'!$V84,'HB11 Model'!$B84)</f>
        <v>Parameter</v>
      </c>
      <c r="E232" t="str">
        <f ca="1">SUBSTITUTE(E231,'Formula Name Creation'!$V84,'HB11 Model'!$B84)</f>
        <v>=C3*C4</v>
      </c>
      <c r="F232" t="str">
        <f ca="1">SUBSTITUTE(F231,'Formula Name Creation'!$V84,'HB11 Model'!$B84)</f>
        <v>=C7/(C6)</v>
      </c>
      <c r="G232" t="str">
        <f ca="1">SUBSTITUTE(G231,'Formula Name Creation'!$V84,'HB11 Model'!$B84)</f>
        <v>=IF(C36=0,C7*C10,C7*C10*C13)</v>
      </c>
      <c r="H232" t="str">
        <f ca="1">SUBSTITUTE(H231,'Formula Name Creation'!$V84,'HB11 Model'!$B84)</f>
        <v>Parameter</v>
      </c>
      <c r="I232" t="str">
        <f ca="1">SUBSTITUTE(I231,'Formula Name Creation'!$V84,'HB11 Model'!$B84)</f>
        <v>Parameter</v>
      </c>
      <c r="J232" t="str">
        <f ca="1">SUBSTITUTE(J231,'Formula Name Creation'!$V84,'HB11 Model'!$B84)</f>
        <v>Parameter</v>
      </c>
      <c r="K232" t="str">
        <f ca="1">SUBSTITUTE(K231,'Formula Name Creation'!$V84,'HB11 Model'!$B84)</f>
        <v>Parameter</v>
      </c>
      <c r="L232" t="str">
        <f ca="1">SUBSTITUTE(L231,'Formula Name Creation'!$V84,'HB11 Model'!$B84)</f>
        <v>Parameter</v>
      </c>
      <c r="M232" t="str">
        <f ca="1">SUBSTITUTE(M231,'Formula Name Creation'!$V84,'HB11 Model'!$B84)</f>
        <v>=C16/C8</v>
      </c>
      <c r="N232" t="str">
        <f ca="1">SUBSTITUTE(N231,'Formula Name Creation'!$V84,'HB11 Model'!$B84)</f>
        <v>=C9*C17</v>
      </c>
      <c r="O232" t="str">
        <f ca="1">SUBSTITUTE(O231,'Formula Name Creation'!$V84,'HB11 Model'!$B84)</f>
        <v>Parameter</v>
      </c>
      <c r="P232" t="str">
        <f ca="1">SUBSTITUTE(P231,'Formula Name Creation'!$V84,'HB11 Model'!$B84)</f>
        <v>Parameter</v>
      </c>
      <c r="Q232" t="str">
        <f ca="1">SUBSTITUTE(Q231,'Formula Name Creation'!$V84,'HB11 Model'!$B84)</f>
        <v>Parameter</v>
      </c>
      <c r="R232" t="str">
        <f ca="1">SUBSTITUTE(R231,'Formula Name Creation'!$V84,'HB11 Model'!$B84)</f>
        <v>=C8+Cooling System Energy Consumption+Vacuum System Power Usage</v>
      </c>
      <c r="S232" t="str">
        <f ca="1">SUBSTITUTE(S231,'Formula Name Creation'!$V84,'HB11 Model'!$B84)</f>
        <v>=C20*C19</v>
      </c>
      <c r="T232" t="str">
        <f ca="1">SUBSTITUTE(T231,'Formula Name Creation'!$V84,'HB11 Model'!$B84)</f>
        <v>=C16-C20</v>
      </c>
      <c r="U232" t="str">
        <f ca="1">SUBSTITUTE(U231,'Formula Name Creation'!$V84,'HB11 Model'!$B84)</f>
        <v>=365*24*C14</v>
      </c>
      <c r="V232" t="str">
        <f ca="1">SUBSTITUTE(V231,'Formula Name Creation'!$V84,'HB11 Model'!$B84)</f>
        <v>=C22*C23</v>
      </c>
      <c r="W232" t="str">
        <f ca="1">SUBSTITUTE(W231,'Formula Name Creation'!$V84,'HB11 Model'!$B84)</f>
        <v>=C26/(1-C27)</v>
      </c>
      <c r="X232" t="str">
        <f ca="1">SUBSTITUTE(X231,'Formula Name Creation'!$V84,'HB11 Model'!$B84)</f>
        <v>=C4*C14*365*24*3600</v>
      </c>
      <c r="Y232" t="str">
        <f ca="1">SUBSTITUTE(Y231,'Formula Name Creation'!$V84,'HB11 Model'!$B84)</f>
        <v>Parameter</v>
      </c>
      <c r="Z232" t="str">
        <f ca="1">SUBSTITUTE(Z231,'Formula Name Creation'!$V84,'HB11 Model'!$B84)</f>
        <v>=C29+C37+C40+C48</v>
      </c>
      <c r="AA232" t="str">
        <f ca="1">SUBSTITUTE(AA231,'Formula Name Creation'!$V84,'HB11 Model'!$B84)</f>
        <v>=C30*(C33*C34)/(1000)+C35</v>
      </c>
      <c r="AB232" t="str">
        <f ca="1">SUBSTITUTE(AB231,'Formula Name Creation'!$V84,'HB11 Model'!$B84)</f>
        <v>Parameter</v>
      </c>
      <c r="AC232" t="str">
        <f ca="1">SUBSTITUTE(AC231,'Formula Name Creation'!$V84,'HB11 Model'!$B84)</f>
        <v>Parameter</v>
      </c>
      <c r="AD232" t="str">
        <f ca="1">SUBSTITUTE(AD231,'Formula Name Creation'!$V84,'HB11 Model'!$B84)</f>
        <v>Parameter</v>
      </c>
      <c r="AE232" t="str">
        <f ca="1">SUBSTITUTE(AE231,'Formula Name Creation'!$V84,'HB11 Model'!$B84)</f>
        <v>Parameter</v>
      </c>
      <c r="AF232" t="str">
        <f ca="1">SUBSTITUTE(AF231,'Formula Name Creation'!$V84,'HB11 Model'!$B84)</f>
        <v>Parameter</v>
      </c>
      <c r="AG232" t="str">
        <f ca="1">SUBSTITUTE(AG231,'Formula Name Creation'!$V84,'HB11 Model'!$B84)</f>
        <v>Parameter</v>
      </c>
      <c r="AH232" t="str">
        <f ca="1">SUBSTITUTE(AH231,'Formula Name Creation'!$V84,'HB11 Model'!$B84)</f>
        <v>Parameter</v>
      </c>
      <c r="AI232" t="str">
        <f ca="1">SUBSTITUTE(AI231,'Formula Name Creation'!$V84,'HB11 Model'!$B84)</f>
        <v>=C36*(C38)</v>
      </c>
      <c r="AJ232" t="str">
        <f ca="1">SUBSTITUTE(AJ231,'Formula Name Creation'!$V84,'HB11 Model'!$B84)</f>
        <v>Parameter</v>
      </c>
      <c r="AK232" t="str">
        <f ca="1">SUBSTITUTE(AK231,'Formula Name Creation'!$V84,'HB11 Model'!$B84)</f>
        <v>Parameter</v>
      </c>
      <c r="AL232" t="str">
        <f ca="1">SUBSTITUTE(AL231,'Formula Name Creation'!$V84,'HB11 Model'!$B84)</f>
        <v>=C39*(C41+C42)</v>
      </c>
      <c r="AM232" t="str">
        <f ca="1">SUBSTITUTE(AM231,'Formula Name Creation'!$V84,'HB11 Model'!$B84)</f>
        <v>=0.04+(C31*C32)/(1000)</v>
      </c>
      <c r="AN232" t="str">
        <f ca="1">SUBSTITUTE(AN231,'Formula Name Creation'!$V84,'HB11 Model'!$B84)</f>
        <v>Parameter</v>
      </c>
      <c r="AO232" t="str">
        <f ca="1">SUBSTITUTE(AO231,'Formula Name Creation'!$V84,'HB11 Model'!$B84)</f>
        <v>Parameter</v>
      </c>
      <c r="AP232" t="str">
        <f ca="1">SUBSTITUTE(AP231,'Formula Name Creation'!$V84,'HB11 Model'!$B84)</f>
        <v>Parameter</v>
      </c>
      <c r="AQ232" t="str">
        <f ca="1">SUBSTITUTE(AQ231,'Formula Name Creation'!$V84,'HB11 Model'!$B84)</f>
        <v>Parameter</v>
      </c>
      <c r="AR232" t="e">
        <f ca="1">SUBSTITUTE(AR231,'Formula Name Creation'!$V84,'HB11 Model'!$B84)</f>
        <v>#N/A</v>
      </c>
      <c r="AS232" t="str">
        <f ca="1">SUBSTITUTE(AS231,'Formula Name Creation'!$V84,'HB11 Model'!$B84)</f>
        <v>=C45+C25*(C28)</v>
      </c>
      <c r="AT232" t="str">
        <f ca="1">SUBSTITUTE(AT231,'Formula Name Creation'!$V84,'HB11 Model'!$B84)</f>
        <v>Parameter</v>
      </c>
      <c r="AU232" t="str">
        <f ca="1">SUBSTITUTE(AU231,'Formula Name Creation'!$V84,'HB11 Model'!$B84)</f>
        <v>Parameter</v>
      </c>
      <c r="AV232" t="str">
        <f ca="1">SUBSTITUTE(AV231,'Formula Name Creation'!$V84,'HB11 Model'!$B84)</f>
        <v>Parameter</v>
      </c>
      <c r="AW232" t="str">
        <f ca="1">SUBSTITUTE(AW231,'Formula Name Creation'!$V84,'HB11 Model'!$B84)</f>
        <v>Parameter</v>
      </c>
      <c r="AX232" t="str">
        <f ca="1">SUBSTITUTE(AX231,'Formula Name Creation'!$V84,'HB11 Model'!$B84)</f>
        <v>Parameter</v>
      </c>
      <c r="AY232" t="str">
        <f ca="1">SUBSTITUTE(AY231,'Formula Name Creation'!$V84,'HB11 Model'!$B84)</f>
        <v>Parameter</v>
      </c>
      <c r="AZ232" t="str">
        <f ca="1">SUBSTITUTE(AZ231,'Formula Name Creation'!$V84,'HB11 Model'!$B84)</f>
        <v>Parameter</v>
      </c>
      <c r="BA232" t="str">
        <f ca="1">SUBSTITUTE(BA231,'Formula Name Creation'!$V84,'HB11 Model'!$B84)</f>
        <v>=(C54+C53)/10^6</v>
      </c>
      <c r="BB232" t="str">
        <f ca="1">SUBSTITUTE(BB231,'Formula Name Creation'!$V84,'HB11 Model'!$B84)</f>
        <v>=C4*((C14*24)*3600)*C51</v>
      </c>
      <c r="BC232" t="str">
        <f ca="1">SUBSTITUTE(BC231,'Formula Name Creation'!$V84,'HB11 Model'!$B84)</f>
        <v>Parameter</v>
      </c>
      <c r="BD232" t="str">
        <f ca="1">SUBSTITUTE(BD231,'Formula Name Creation'!$V84,'HB11 Model'!$B84)</f>
        <v>Parameter</v>
      </c>
      <c r="BE232" t="str">
        <f ca="1">SUBSTITUTE(BE231,'Formula Name Creation'!$V84,'HB11 Model'!$B84)</f>
        <v>Parameter</v>
      </c>
      <c r="BF232" t="str">
        <f ca="1">SUBSTITUTE(BF231,'Formula Name Creation'!$V84,'HB11 Model'!$B84)</f>
        <v>Parameter</v>
      </c>
      <c r="BG232" t="str">
        <f ca="1">SUBSTITUTE(BG231,'Formula Name Creation'!$V84,'HB11 Model'!$B84)</f>
        <v>=ROUNDDOWN(C60/C64,0)*C58+C57*C3*C4*ROUNDDOWN(C60/C66,0)+C59+Total Coolant Cost*10^6*ROUNDDOWN(C60/C65,0)+C63*C60</v>
      </c>
      <c r="BH232" t="str">
        <f ca="1">SUBSTITUTE(BH231,'Formula Name Creation'!$V84,'HB11 Model'!$B84)</f>
        <v>Parameter</v>
      </c>
      <c r="BI232" t="str">
        <f ca="1">SUBSTITUTE(BI231,'Formula Name Creation'!$V84,'HB11 Model'!$B84)</f>
        <v>=C62*1000*C24</v>
      </c>
      <c r="BJ232" t="str">
        <f ca="1">SUBSTITUTE(BJ231,'Formula Name Creation'!$V84,'HB11 Model'!$B84)</f>
        <v>Parameter</v>
      </c>
      <c r="BK232" t="str">
        <f ca="1">SUBSTITUTE(BK231,'Formula Name Creation'!$V84,'HB11 Model'!$B84)</f>
        <v>Parameter</v>
      </c>
      <c r="BL232" t="str">
        <f ca="1">SUBSTITUTE(BL231,'Formula Name Creation'!$V84,'HB11 Model'!$B84)</f>
        <v>Parameter</v>
      </c>
      <c r="BM232" t="str">
        <f ca="1">SUBSTITUTE(BM231,'Formula Name Creation'!$V84,'HB11 Model'!$B84)</f>
        <v>Parameter</v>
      </c>
      <c r="BN232" t="str">
        <f ca="1">SUBSTITUTE(BN231,'Formula Name Creation'!$V84,'HB11 Model'!$B84)</f>
        <v>Parameter</v>
      </c>
      <c r="BO232" t="str">
        <f ca="1">SUBSTITUTE(BO231,'Formula Name Creation'!$V84,'HB11 Model'!$B84)</f>
        <v>Parameter</v>
      </c>
      <c r="BP232" t="str">
        <f ca="1">SUBSTITUTE(BP231,'Formula Name Creation'!$V84,'HB11 Model'!$B84)</f>
        <v>Parameter</v>
      </c>
      <c r="BQ232" t="str">
        <f ca="1">SUBSTITUTE(BQ231,'Formula Name Creation'!$V84,'HB11 Model'!$B84)</f>
        <v>Parameter</v>
      </c>
      <c r="BR232" t="str">
        <f ca="1">SUBSTITUTE(BR231,'Formula Name Creation'!$V84,'HB11 Model'!$B84)</f>
        <v>Parameter</v>
      </c>
      <c r="BS232" t="str">
        <f ca="1">SUBSTITUTE(BS231,'Formula Name Creation'!$V84,'HB11 Model'!$B84)</f>
        <v>Parameter</v>
      </c>
      <c r="BT232" t="str">
        <f ca="1">SUBSTITUTE(BT231,'Formula Name Creation'!$V84,'HB11 Model'!$B84)</f>
        <v>Parameter</v>
      </c>
      <c r="BU232" t="str">
        <f ca="1">SUBSTITUTE(BU231,'Formula Name Creation'!$V84,'HB11 Model'!$B84)</f>
        <v>=(C67+C68+C69+C70+C71+C72+C74+C73)</v>
      </c>
      <c r="BV232" t="str">
        <f ca="1">SUBSTITUTE(BV231,'Formula Name Creation'!$V84,'HB11 Model'!$B84)</f>
        <v>Parameter</v>
      </c>
      <c r="BW232" t="str">
        <f ca="1">SUBSTITUTE(BW231,'Formula Name Creation'!$V84,'HB11 Model'!$B84)</f>
        <v>Parameter</v>
      </c>
      <c r="BX232" t="str">
        <f ca="1">SUBSTITUTE(BX231,'Formula Name Creation'!$V84,'HB11 Model'!$B84)</f>
        <v>=C77+C75</v>
      </c>
      <c r="BY232" t="str">
        <f ca="1">SUBSTITUTE(BY231,'Formula Name Creation'!$V84,'HB11 Model'!$B84)</f>
        <v>Parameter</v>
      </c>
      <c r="BZ232" t="str">
        <f ca="1">SUBSTITUTE(BZ231,'Formula Name Creation'!$V84,'HB11 Model'!$B84)</f>
        <v>=C79*C75</v>
      </c>
      <c r="CA232" t="str">
        <f ca="1">SUBSTITUTE(CA231,'Formula Name Creation'!$V84,'HB11 Model'!$B84)</f>
        <v>Parameter</v>
      </c>
      <c r="CB232" t="str">
        <f ca="1">SUBSTITUTE(CB231,'Formula Name Creation'!$V84,'HB11 Model'!$B84)</f>
        <v>Parameter</v>
      </c>
      <c r="CC232" t="str">
        <f ca="1">SUBSTITUTE(CC231,'Formula Name Creation'!$V84,'HB11 Model'!$B84)</f>
        <v>Parameter</v>
      </c>
      <c r="CD232" t="str">
        <f ca="1">SUBSTITUTE(CD231,'Formula Name Creation'!$V84,'HB11 Model'!$B84)</f>
        <v>=32*(C9/2605)</v>
      </c>
      <c r="CE232" t="str">
        <f ca="1">SUBSTITUTE(CE231,'Formula Name Creation'!$V84,'HB11 Model'!$B84)</f>
        <v>Parameter</v>
      </c>
      <c r="CF232" t="str">
        <f ca="1">SUBSTITUTE(CF231,'Formula Name Creation'!$V84,'HB11 Model'!$B84)</f>
        <v>Parameter</v>
      </c>
      <c r="CG232" t="str">
        <f ca="1">SUBSTITUTE(CG231,'Formula Name Creation'!$V84,'HB11 Model'!$B84)</f>
        <v>=(Coolant Volume*Coolant Density*C83)/10^6</v>
      </c>
      <c r="CH232" t="str">
        <f ca="1">SUBSTITUTE(CH231,'Formula Name Creation'!$V84,'HB11 Model'!$B84)</f>
        <v>=C9*10^6/C81/C82</v>
      </c>
      <c r="CI232" t="str">
        <f ca="1">SUBSTITUTE(CI231,'Formula Name Creation'!$V84,'HB11 Model'!$B84)</f>
        <v>Parameter</v>
      </c>
      <c r="CJ232" t="str">
        <f ca="1">SUBSTITUTE(CJ231,'Formula Name Creation'!$V84,'HB11 Model'!$B84)</f>
        <v>Parameter</v>
      </c>
      <c r="CK232" t="str">
        <f ca="1">SUBSTITUTE(CK231,'Formula Name Creation'!$V84,'HB11 Model'!$B84)</f>
        <v>Parameter</v>
      </c>
      <c r="CL232" t="str">
        <f ca="1">SUBSTITUTE(CL231,'Formula Name Creation'!$V84,'HB11 Model'!$B84)</f>
        <v>Parameter</v>
      </c>
      <c r="CM232" t="str">
        <f ca="1">SUBSTITUTE(CM231,'Formula Name Creation'!$V84,'HB11 Model'!$B84)</f>
        <v>=Number of Staff*Average Hourly Wage</v>
      </c>
      <c r="CN232" t="str">
        <f ca="1">SUBSTITUTE(CN231,'Formula Name Creation'!$V84,'HB11 Model'!$B84)</f>
        <v>=Hourly Personnel Cost*7.6*7*52.18</v>
      </c>
      <c r="CO232" t="str">
        <f ca="1">SUBSTITUTE(CO231,'Formula Name Creation'!$V84,'HB11 Model'!$B84)</f>
        <v>Parameter</v>
      </c>
      <c r="CP232" t="str">
        <f ca="1">SUBSTITUTE(CP231,'Formula Name Creation'!$V84,'HB11 Model'!$B84)</f>
        <v>Parameter</v>
      </c>
      <c r="CQ232" t="str">
        <f ca="1">SUBSTITUTE(CQ231,'Formula Name Creation'!$V84,'HB11 Model'!$B84)</f>
        <v>Parameter</v>
      </c>
      <c r="CR232" t="str">
        <f ca="1">SUBSTITUTE(CR231,'Formula Name Creation'!$V84,'HB11 Model'!$B84)</f>
        <v>Parameter</v>
      </c>
      <c r="CS232" t="str">
        <f ca="1">SUBSTITUTE(CS231,'Formula Name Creation'!$V84,'HB11 Model'!$B84)</f>
        <v>Parameter</v>
      </c>
      <c r="CT232" t="str">
        <f ca="1">SUBSTITUTE(CT231,'Formula Name Creation'!$V84,'HB11 Model'!$B84)</f>
        <v>Parameter</v>
      </c>
      <c r="CU232" t="str">
        <f ca="1">SUBSTITUTE(CU231,'Formula Name Creation'!$V84,'HB11 Model'!$B84)</f>
        <v>=PI()*Height of Vacuum Vessel*(Radius of Vacuum Vessel^2-(Radius of Vacuum Vessel-Wall Thickness of Vacuum Vessel)^2)*Density of Vacuum Vessel Material</v>
      </c>
      <c r="CV232" t="str">
        <f ca="1">SUBSTITUTE(CV231,'Formula Name Creation'!$V84,'HB11 Model'!$B84)</f>
        <v>Parameter</v>
      </c>
      <c r="CW232" t="str">
        <f ca="1">SUBSTITUTE(CW231,'Formula Name Creation'!$V84,'HB11 Model'!$B84)</f>
        <v>=(90.69*Mass of Vacuum Vessel + Shielding Material Costs for Vacuum Vessel + 13.04*Mass Flow Rate*112.32)/10^6</v>
      </c>
      <c r="CX232" t="str">
        <f ca="1">SUBSTITUTE(CX231,'Formula Name Creation'!$V84,'HB11 Model'!$B84)</f>
        <v>0</v>
      </c>
      <c r="CY232" t="str">
        <f ca="1">SUBSTITUTE(CY231,'Formula Name Creation'!$V84,'HB11 Model'!$B84)</f>
        <v>0</v>
      </c>
      <c r="CZ232" t="str">
        <f ca="1">SUBSTITUTE(CZ231,'Formula Name Creation'!$V84,'HB11 Model'!$B84)</f>
        <v>0</v>
      </c>
      <c r="DA232" t="str">
        <f ca="1">SUBSTITUTE(DA231,'Formula Name Creation'!$V84,'HB11 Model'!$B84)</f>
        <v>0</v>
      </c>
      <c r="DB232" t="str">
        <f ca="1">SUBSTITUTE(DB231,'Formula Name Creation'!$V84,'HB11 Model'!$B84)</f>
        <v>0</v>
      </c>
      <c r="DC232" t="str">
        <f ca="1">SUBSTITUTE(DC231,'Formula Name Creation'!$V84,'HB11 Model'!$B84)</f>
        <v>0</v>
      </c>
      <c r="DD232" t="str">
        <f ca="1">SUBSTITUTE(DD231,'Formula Name Creation'!$V84,'HB11 Model'!$B84)</f>
        <v>0</v>
      </c>
      <c r="DE232" t="str">
        <f ca="1">SUBSTITUTE(DE231,'Formula Name Creation'!$V84,'HB11 Model'!$B84)</f>
        <v>0</v>
      </c>
      <c r="DF232" t="str">
        <f ca="1">SUBSTITUTE(DF231,'Formula Name Creation'!$V84,'HB11 Model'!$B84)</f>
        <v>0</v>
      </c>
      <c r="DG232" t="str">
        <f ca="1">SUBSTITUTE(DG231,'Formula Name Creation'!$V84,'HB11 Model'!$B84)</f>
        <v>0</v>
      </c>
      <c r="DH232" t="str">
        <f ca="1">SUBSTITUTE(DH231,'Formula Name Creation'!$V84,'HB11 Model'!$B84)</f>
        <v>0</v>
      </c>
      <c r="DI232" t="str">
        <f ca="1">SUBSTITUTE(DI231,'Formula Name Creation'!$V84,'HB11 Model'!$B84)</f>
        <v>0</v>
      </c>
      <c r="DJ232" t="str">
        <f ca="1">SUBSTITUTE(DJ231,'Formula Name Creation'!$V84,'HB11 Model'!$B84)</f>
        <v>0</v>
      </c>
      <c r="DK232" t="str">
        <f ca="1">SUBSTITUTE(DK231,'Formula Name Creation'!$V84,'HB11 Model'!$B84)</f>
        <v>0</v>
      </c>
      <c r="DL232" t="str">
        <f ca="1">SUBSTITUTE(DL231,'Formula Name Creation'!$V84,'HB11 Model'!$B84)</f>
        <v>0</v>
      </c>
      <c r="DM232" t="str">
        <f ca="1">SUBSTITUTE(DM231,'Formula Name Creation'!$V84,'HB11 Model'!$B84)</f>
        <v>0</v>
      </c>
      <c r="DN232" t="str">
        <f ca="1">SUBSTITUTE(DN231,'Formula Name Creation'!$V84,'HB11 Model'!$B84)</f>
        <v>0</v>
      </c>
      <c r="DO232" t="str">
        <f ca="1">SUBSTITUTE(DO231,'Formula Name Creation'!$V84,'HB11 Model'!$B84)</f>
        <v>0</v>
      </c>
      <c r="DP232" t="str">
        <f ca="1">SUBSTITUTE(DP231,'Formula Name Creation'!$V84,'HB11 Model'!$B84)</f>
        <v>0</v>
      </c>
      <c r="DQ232" t="str">
        <f ca="1">SUBSTITUTE(DQ231,'Formula Name Creation'!$V84,'HB11 Model'!$B84)</f>
        <v>0</v>
      </c>
      <c r="DR232" t="str">
        <f ca="1">SUBSTITUTE(DR231,'Formula Name Creation'!$V84,'HB11 Model'!$B84)</f>
        <v>0</v>
      </c>
      <c r="DS232" t="str">
        <f ca="1">SUBSTITUTE(DS231,'Formula Name Creation'!$V84,'HB11 Model'!$B84)</f>
        <v>0</v>
      </c>
      <c r="DT232" t="str">
        <f ca="1">SUBSTITUTE(DT231,'Formula Name Creation'!$V84,'HB11 Model'!$B84)</f>
        <v>0</v>
      </c>
      <c r="DU232" t="str">
        <f ca="1">SUBSTITUTE(DU231,'Formula Name Creation'!$V84,'HB11 Model'!$B84)</f>
        <v>0</v>
      </c>
      <c r="DV232" t="str">
        <f ca="1">SUBSTITUTE(DV231,'Formula Name Creation'!$V84,'HB11 Model'!$B84)</f>
        <v>0</v>
      </c>
      <c r="DW232" t="str">
        <f ca="1">SUBSTITUTE(DW231,'Formula Name Creation'!$V84,'HB11 Model'!$B84)</f>
        <v>0</v>
      </c>
      <c r="DX232" t="str">
        <f ca="1">SUBSTITUTE(DX231,'Formula Name Creation'!$V84,'HB11 Model'!$B84)</f>
        <v>0</v>
      </c>
      <c r="DY232" t="str">
        <f ca="1">SUBSTITUTE(DY231,'Formula Name Creation'!$V84,'HB11 Model'!$B84)</f>
        <v>0</v>
      </c>
      <c r="DZ232" t="str">
        <f ca="1">SUBSTITUTE(DZ231,'Formula Name Creation'!$V84,'HB11 Model'!$B84)</f>
        <v>0</v>
      </c>
      <c r="EA232" t="str">
        <f ca="1">SUBSTITUTE(EA231,'Formula Name Creation'!$V84,'HB11 Model'!$B84)</f>
        <v>0</v>
      </c>
      <c r="EB232" t="str">
        <f ca="1">SUBSTITUTE(EB231,'Formula Name Creation'!$V84,'HB11 Model'!$B84)</f>
        <v>0</v>
      </c>
      <c r="EC232" t="str">
        <f ca="1">SUBSTITUTE(EC231,'Formula Name Creation'!$V84,'HB11 Model'!$B84)</f>
        <v>0</v>
      </c>
      <c r="ED232" t="str">
        <f ca="1">SUBSTITUTE(ED231,'Formula Name Creation'!$V84,'HB11 Model'!$B84)</f>
        <v>0</v>
      </c>
      <c r="EE232" t="str">
        <f ca="1">SUBSTITUTE(EE231,'Formula Name Creation'!$V84,'HB11 Model'!$B84)</f>
        <v>0</v>
      </c>
      <c r="EF232" t="str">
        <f ca="1">SUBSTITUTE(EF231,'Formula Name Creation'!$V84,'HB11 Model'!$B84)</f>
        <v>0</v>
      </c>
      <c r="EG232" t="str">
        <f ca="1">SUBSTITUTE(EG231,'Formula Name Creation'!$V84,'HB11 Model'!$B84)</f>
        <v>0</v>
      </c>
      <c r="EH232" t="str">
        <f ca="1">SUBSTITUTE(EH231,'Formula Name Creation'!$V84,'HB11 Model'!$B84)</f>
        <v>0</v>
      </c>
      <c r="EI232" t="str">
        <f ca="1">SUBSTITUTE(EI231,'Formula Name Creation'!$V84,'HB11 Model'!$B84)</f>
        <v>0</v>
      </c>
      <c r="EJ232" t="str">
        <f ca="1">SUBSTITUTE(EJ231,'Formula Name Creation'!$V84,'HB11 Model'!$B84)</f>
        <v>0</v>
      </c>
      <c r="EK232" t="str">
        <f ca="1">SUBSTITUTE(EK231,'Formula Name Creation'!$V84,'HB11 Model'!$B84)</f>
        <v>0</v>
      </c>
      <c r="EL232" t="str">
        <f ca="1">SUBSTITUTE(EL231,'Formula Name Creation'!$V84,'HB11 Model'!$B84)</f>
        <v>0</v>
      </c>
      <c r="EM232" t="str">
        <f ca="1">SUBSTITUTE(EM231,'Formula Name Creation'!$V84,'HB11 Model'!$B84)</f>
        <v>0</v>
      </c>
      <c r="EN232" t="str">
        <f ca="1">SUBSTITUTE(EN231,'Formula Name Creation'!$V84,'HB11 Model'!$B84)</f>
        <v>0</v>
      </c>
      <c r="EO232" t="str">
        <f ca="1">SUBSTITUTE(EO231,'Formula Name Creation'!$V84,'HB11 Model'!$B84)</f>
        <v>0</v>
      </c>
      <c r="EP232" t="str">
        <f ca="1">SUBSTITUTE(EP231,'Formula Name Creation'!$V84,'HB11 Model'!$B84)</f>
        <v>0</v>
      </c>
      <c r="EQ232" t="str">
        <f ca="1">SUBSTITUTE(EQ231,'Formula Name Creation'!$V84,'HB11 Model'!$B84)</f>
        <v>0</v>
      </c>
      <c r="ER232" t="str">
        <f ca="1">SUBSTITUTE(ER231,'Formula Name Creation'!$V84,'HB11 Model'!$B84)</f>
        <v>0</v>
      </c>
      <c r="ES232" t="str">
        <f ca="1">SUBSTITUTE(ES231,'Formula Name Creation'!$V84,'HB11 Model'!$B84)</f>
        <v>0</v>
      </c>
      <c r="ET232" t="str">
        <f ca="1">SUBSTITUTE(ET231,'Formula Name Creation'!$V84,'HB11 Model'!$B84)</f>
        <v>0</v>
      </c>
      <c r="EU232">
        <v>82</v>
      </c>
    </row>
    <row r="233" spans="1:151" x14ac:dyDescent="0.25">
      <c r="A233" t="str">
        <f ca="1">SUBSTITUTE(A232,'Formula Name Creation'!$V83,'HB11 Model'!$B83)</f>
        <v>Parameter</v>
      </c>
      <c r="B233" t="str">
        <f ca="1">SUBSTITUTE(B232,'Formula Name Creation'!$V83,'HB11 Model'!$B83)</f>
        <v>Parameter</v>
      </c>
      <c r="C233" t="str">
        <f ca="1">SUBSTITUTE(C232,'Formula Name Creation'!$V83,'HB11 Model'!$B83)</f>
        <v>=(1400*C22*1000)/10^6</v>
      </c>
      <c r="D233" t="str">
        <f ca="1">SUBSTITUTE(D232,'Formula Name Creation'!$V83,'HB11 Model'!$B83)</f>
        <v>Parameter</v>
      </c>
      <c r="E233" t="str">
        <f ca="1">SUBSTITUTE(E232,'Formula Name Creation'!$V83,'HB11 Model'!$B83)</f>
        <v>=C3*C4</v>
      </c>
      <c r="F233" t="str">
        <f ca="1">SUBSTITUTE(F232,'Formula Name Creation'!$V83,'HB11 Model'!$B83)</f>
        <v>=C7/(C6)</v>
      </c>
      <c r="G233" t="str">
        <f ca="1">SUBSTITUTE(G232,'Formula Name Creation'!$V83,'HB11 Model'!$B83)</f>
        <v>=IF(C36=0,C7*C10,C7*C10*C13)</v>
      </c>
      <c r="H233" t="str">
        <f ca="1">SUBSTITUTE(H232,'Formula Name Creation'!$V83,'HB11 Model'!$B83)</f>
        <v>Parameter</v>
      </c>
      <c r="I233" t="str">
        <f ca="1">SUBSTITUTE(I232,'Formula Name Creation'!$V83,'HB11 Model'!$B83)</f>
        <v>Parameter</v>
      </c>
      <c r="J233" t="str">
        <f ca="1">SUBSTITUTE(J232,'Formula Name Creation'!$V83,'HB11 Model'!$B83)</f>
        <v>Parameter</v>
      </c>
      <c r="K233" t="str">
        <f ca="1">SUBSTITUTE(K232,'Formula Name Creation'!$V83,'HB11 Model'!$B83)</f>
        <v>Parameter</v>
      </c>
      <c r="L233" t="str">
        <f ca="1">SUBSTITUTE(L232,'Formula Name Creation'!$V83,'HB11 Model'!$B83)</f>
        <v>Parameter</v>
      </c>
      <c r="M233" t="str">
        <f ca="1">SUBSTITUTE(M232,'Formula Name Creation'!$V83,'HB11 Model'!$B83)</f>
        <v>=C16/C8</v>
      </c>
      <c r="N233" t="str">
        <f ca="1">SUBSTITUTE(N232,'Formula Name Creation'!$V83,'HB11 Model'!$B83)</f>
        <v>=C9*C17</v>
      </c>
      <c r="O233" t="str">
        <f ca="1">SUBSTITUTE(O232,'Formula Name Creation'!$V83,'HB11 Model'!$B83)</f>
        <v>Parameter</v>
      </c>
      <c r="P233" t="str">
        <f ca="1">SUBSTITUTE(P232,'Formula Name Creation'!$V83,'HB11 Model'!$B83)</f>
        <v>Parameter</v>
      </c>
      <c r="Q233" t="str">
        <f ca="1">SUBSTITUTE(Q232,'Formula Name Creation'!$V83,'HB11 Model'!$B83)</f>
        <v>Parameter</v>
      </c>
      <c r="R233" t="str">
        <f ca="1">SUBSTITUTE(R232,'Formula Name Creation'!$V83,'HB11 Model'!$B83)</f>
        <v>=C8+Cooling System Energy Consumption+Vacuum System Power Usage</v>
      </c>
      <c r="S233" t="str">
        <f ca="1">SUBSTITUTE(S232,'Formula Name Creation'!$V83,'HB11 Model'!$B83)</f>
        <v>=C20*C19</v>
      </c>
      <c r="T233" t="str">
        <f ca="1">SUBSTITUTE(T232,'Formula Name Creation'!$V83,'HB11 Model'!$B83)</f>
        <v>=C16-C20</v>
      </c>
      <c r="U233" t="str">
        <f ca="1">SUBSTITUTE(U232,'Formula Name Creation'!$V83,'HB11 Model'!$B83)</f>
        <v>=365*24*C14</v>
      </c>
      <c r="V233" t="str">
        <f ca="1">SUBSTITUTE(V232,'Formula Name Creation'!$V83,'HB11 Model'!$B83)</f>
        <v>=C22*C23</v>
      </c>
      <c r="W233" t="str">
        <f ca="1">SUBSTITUTE(W232,'Formula Name Creation'!$V83,'HB11 Model'!$B83)</f>
        <v>=C26/(1-C27)</v>
      </c>
      <c r="X233" t="str">
        <f ca="1">SUBSTITUTE(X232,'Formula Name Creation'!$V83,'HB11 Model'!$B83)</f>
        <v>=C4*C14*365*24*3600</v>
      </c>
      <c r="Y233" t="str">
        <f ca="1">SUBSTITUTE(Y232,'Formula Name Creation'!$V83,'HB11 Model'!$B83)</f>
        <v>Parameter</v>
      </c>
      <c r="Z233" t="str">
        <f ca="1">SUBSTITUTE(Z232,'Formula Name Creation'!$V83,'HB11 Model'!$B83)</f>
        <v>=C29+C37+C40+C48</v>
      </c>
      <c r="AA233" t="str">
        <f ca="1">SUBSTITUTE(AA232,'Formula Name Creation'!$V83,'HB11 Model'!$B83)</f>
        <v>=C30*(C33*C34)/(1000)+C35</v>
      </c>
      <c r="AB233" t="str">
        <f ca="1">SUBSTITUTE(AB232,'Formula Name Creation'!$V83,'HB11 Model'!$B83)</f>
        <v>Parameter</v>
      </c>
      <c r="AC233" t="str">
        <f ca="1">SUBSTITUTE(AC232,'Formula Name Creation'!$V83,'HB11 Model'!$B83)</f>
        <v>Parameter</v>
      </c>
      <c r="AD233" t="str">
        <f ca="1">SUBSTITUTE(AD232,'Formula Name Creation'!$V83,'HB11 Model'!$B83)</f>
        <v>Parameter</v>
      </c>
      <c r="AE233" t="str">
        <f ca="1">SUBSTITUTE(AE232,'Formula Name Creation'!$V83,'HB11 Model'!$B83)</f>
        <v>Parameter</v>
      </c>
      <c r="AF233" t="str">
        <f ca="1">SUBSTITUTE(AF232,'Formula Name Creation'!$V83,'HB11 Model'!$B83)</f>
        <v>Parameter</v>
      </c>
      <c r="AG233" t="str">
        <f ca="1">SUBSTITUTE(AG232,'Formula Name Creation'!$V83,'HB11 Model'!$B83)</f>
        <v>Parameter</v>
      </c>
      <c r="AH233" t="str">
        <f ca="1">SUBSTITUTE(AH232,'Formula Name Creation'!$V83,'HB11 Model'!$B83)</f>
        <v>Parameter</v>
      </c>
      <c r="AI233" t="str">
        <f ca="1">SUBSTITUTE(AI232,'Formula Name Creation'!$V83,'HB11 Model'!$B83)</f>
        <v>=C36*(C38)</v>
      </c>
      <c r="AJ233" t="str">
        <f ca="1">SUBSTITUTE(AJ232,'Formula Name Creation'!$V83,'HB11 Model'!$B83)</f>
        <v>Parameter</v>
      </c>
      <c r="AK233" t="str">
        <f ca="1">SUBSTITUTE(AK232,'Formula Name Creation'!$V83,'HB11 Model'!$B83)</f>
        <v>Parameter</v>
      </c>
      <c r="AL233" t="str">
        <f ca="1">SUBSTITUTE(AL232,'Formula Name Creation'!$V83,'HB11 Model'!$B83)</f>
        <v>=C39*(C41+C42)</v>
      </c>
      <c r="AM233" t="str">
        <f ca="1">SUBSTITUTE(AM232,'Formula Name Creation'!$V83,'HB11 Model'!$B83)</f>
        <v>=0.04+(C31*C32)/(1000)</v>
      </c>
      <c r="AN233" t="str">
        <f ca="1">SUBSTITUTE(AN232,'Formula Name Creation'!$V83,'HB11 Model'!$B83)</f>
        <v>Parameter</v>
      </c>
      <c r="AO233" t="str">
        <f ca="1">SUBSTITUTE(AO232,'Formula Name Creation'!$V83,'HB11 Model'!$B83)</f>
        <v>Parameter</v>
      </c>
      <c r="AP233" t="str">
        <f ca="1">SUBSTITUTE(AP232,'Formula Name Creation'!$V83,'HB11 Model'!$B83)</f>
        <v>Parameter</v>
      </c>
      <c r="AQ233" t="str">
        <f ca="1">SUBSTITUTE(AQ232,'Formula Name Creation'!$V83,'HB11 Model'!$B83)</f>
        <v>Parameter</v>
      </c>
      <c r="AR233" t="e">
        <f ca="1">SUBSTITUTE(AR232,'Formula Name Creation'!$V83,'HB11 Model'!$B83)</f>
        <v>#N/A</v>
      </c>
      <c r="AS233" t="str">
        <f ca="1">SUBSTITUTE(AS232,'Formula Name Creation'!$V83,'HB11 Model'!$B83)</f>
        <v>=C45+C25*(C28)</v>
      </c>
      <c r="AT233" t="str">
        <f ca="1">SUBSTITUTE(AT232,'Formula Name Creation'!$V83,'HB11 Model'!$B83)</f>
        <v>Parameter</v>
      </c>
      <c r="AU233" t="str">
        <f ca="1">SUBSTITUTE(AU232,'Formula Name Creation'!$V83,'HB11 Model'!$B83)</f>
        <v>Parameter</v>
      </c>
      <c r="AV233" t="str">
        <f ca="1">SUBSTITUTE(AV232,'Formula Name Creation'!$V83,'HB11 Model'!$B83)</f>
        <v>Parameter</v>
      </c>
      <c r="AW233" t="str">
        <f ca="1">SUBSTITUTE(AW232,'Formula Name Creation'!$V83,'HB11 Model'!$B83)</f>
        <v>Parameter</v>
      </c>
      <c r="AX233" t="str">
        <f ca="1">SUBSTITUTE(AX232,'Formula Name Creation'!$V83,'HB11 Model'!$B83)</f>
        <v>Parameter</v>
      </c>
      <c r="AY233" t="str">
        <f ca="1">SUBSTITUTE(AY232,'Formula Name Creation'!$V83,'HB11 Model'!$B83)</f>
        <v>Parameter</v>
      </c>
      <c r="AZ233" t="str">
        <f ca="1">SUBSTITUTE(AZ232,'Formula Name Creation'!$V83,'HB11 Model'!$B83)</f>
        <v>Parameter</v>
      </c>
      <c r="BA233" t="str">
        <f ca="1">SUBSTITUTE(BA232,'Formula Name Creation'!$V83,'HB11 Model'!$B83)</f>
        <v>=(C54+C53)/10^6</v>
      </c>
      <c r="BB233" t="str">
        <f ca="1">SUBSTITUTE(BB232,'Formula Name Creation'!$V83,'HB11 Model'!$B83)</f>
        <v>=C4*((C14*24)*3600)*C51</v>
      </c>
      <c r="BC233" t="str">
        <f ca="1">SUBSTITUTE(BC232,'Formula Name Creation'!$V83,'HB11 Model'!$B83)</f>
        <v>Parameter</v>
      </c>
      <c r="BD233" t="str">
        <f ca="1">SUBSTITUTE(BD232,'Formula Name Creation'!$V83,'HB11 Model'!$B83)</f>
        <v>Parameter</v>
      </c>
      <c r="BE233" t="str">
        <f ca="1">SUBSTITUTE(BE232,'Formula Name Creation'!$V83,'HB11 Model'!$B83)</f>
        <v>Parameter</v>
      </c>
      <c r="BF233" t="str">
        <f ca="1">SUBSTITUTE(BF232,'Formula Name Creation'!$V83,'HB11 Model'!$B83)</f>
        <v>Parameter</v>
      </c>
      <c r="BG233" t="str">
        <f ca="1">SUBSTITUTE(BG232,'Formula Name Creation'!$V83,'HB11 Model'!$B83)</f>
        <v>=ROUNDDOWN(C60/C64,0)*C58+C57*C3*C4*ROUNDDOWN(C60/C66,0)+C59+Total Coolant Cost*10^6*ROUNDDOWN(C60/C65,0)+C63*C60</v>
      </c>
      <c r="BH233" t="str">
        <f ca="1">SUBSTITUTE(BH232,'Formula Name Creation'!$V83,'HB11 Model'!$B83)</f>
        <v>Parameter</v>
      </c>
      <c r="BI233" t="str">
        <f ca="1">SUBSTITUTE(BI232,'Formula Name Creation'!$V83,'HB11 Model'!$B83)</f>
        <v>=C62*1000*C24</v>
      </c>
      <c r="BJ233" t="str">
        <f ca="1">SUBSTITUTE(BJ232,'Formula Name Creation'!$V83,'HB11 Model'!$B83)</f>
        <v>Parameter</v>
      </c>
      <c r="BK233" t="str">
        <f ca="1">SUBSTITUTE(BK232,'Formula Name Creation'!$V83,'HB11 Model'!$B83)</f>
        <v>Parameter</v>
      </c>
      <c r="BL233" t="str">
        <f ca="1">SUBSTITUTE(BL232,'Formula Name Creation'!$V83,'HB11 Model'!$B83)</f>
        <v>Parameter</v>
      </c>
      <c r="BM233" t="str">
        <f ca="1">SUBSTITUTE(BM232,'Formula Name Creation'!$V83,'HB11 Model'!$B83)</f>
        <v>Parameter</v>
      </c>
      <c r="BN233" t="str">
        <f ca="1">SUBSTITUTE(BN232,'Formula Name Creation'!$V83,'HB11 Model'!$B83)</f>
        <v>Parameter</v>
      </c>
      <c r="BO233" t="str">
        <f ca="1">SUBSTITUTE(BO232,'Formula Name Creation'!$V83,'HB11 Model'!$B83)</f>
        <v>Parameter</v>
      </c>
      <c r="BP233" t="str">
        <f ca="1">SUBSTITUTE(BP232,'Formula Name Creation'!$V83,'HB11 Model'!$B83)</f>
        <v>Parameter</v>
      </c>
      <c r="BQ233" t="str">
        <f ca="1">SUBSTITUTE(BQ232,'Formula Name Creation'!$V83,'HB11 Model'!$B83)</f>
        <v>Parameter</v>
      </c>
      <c r="BR233" t="str">
        <f ca="1">SUBSTITUTE(BR232,'Formula Name Creation'!$V83,'HB11 Model'!$B83)</f>
        <v>Parameter</v>
      </c>
      <c r="BS233" t="str">
        <f ca="1">SUBSTITUTE(BS232,'Formula Name Creation'!$V83,'HB11 Model'!$B83)</f>
        <v>Parameter</v>
      </c>
      <c r="BT233" t="str">
        <f ca="1">SUBSTITUTE(BT232,'Formula Name Creation'!$V83,'HB11 Model'!$B83)</f>
        <v>Parameter</v>
      </c>
      <c r="BU233" t="str">
        <f ca="1">SUBSTITUTE(BU232,'Formula Name Creation'!$V83,'HB11 Model'!$B83)</f>
        <v>=(C67+C68+C69+C70+C71+C72+C74+C73)</v>
      </c>
      <c r="BV233" t="str">
        <f ca="1">SUBSTITUTE(BV232,'Formula Name Creation'!$V83,'HB11 Model'!$B83)</f>
        <v>Parameter</v>
      </c>
      <c r="BW233" t="str">
        <f ca="1">SUBSTITUTE(BW232,'Formula Name Creation'!$V83,'HB11 Model'!$B83)</f>
        <v>Parameter</v>
      </c>
      <c r="BX233" t="str">
        <f ca="1">SUBSTITUTE(BX232,'Formula Name Creation'!$V83,'HB11 Model'!$B83)</f>
        <v>=C77+C75</v>
      </c>
      <c r="BY233" t="str">
        <f ca="1">SUBSTITUTE(BY232,'Formula Name Creation'!$V83,'HB11 Model'!$B83)</f>
        <v>Parameter</v>
      </c>
      <c r="BZ233" t="str">
        <f ca="1">SUBSTITUTE(BZ232,'Formula Name Creation'!$V83,'HB11 Model'!$B83)</f>
        <v>=C79*C75</v>
      </c>
      <c r="CA233" t="str">
        <f ca="1">SUBSTITUTE(CA232,'Formula Name Creation'!$V83,'HB11 Model'!$B83)</f>
        <v>Parameter</v>
      </c>
      <c r="CB233" t="str">
        <f ca="1">SUBSTITUTE(CB232,'Formula Name Creation'!$V83,'HB11 Model'!$B83)</f>
        <v>Parameter</v>
      </c>
      <c r="CC233" t="str">
        <f ca="1">SUBSTITUTE(CC232,'Formula Name Creation'!$V83,'HB11 Model'!$B83)</f>
        <v>Parameter</v>
      </c>
      <c r="CD233" t="str">
        <f ca="1">SUBSTITUTE(CD232,'Formula Name Creation'!$V83,'HB11 Model'!$B83)</f>
        <v>=32*(C9/2605)</v>
      </c>
      <c r="CE233" t="str">
        <f ca="1">SUBSTITUTE(CE232,'Formula Name Creation'!$V83,'HB11 Model'!$B83)</f>
        <v>Parameter</v>
      </c>
      <c r="CF233" t="str">
        <f ca="1">SUBSTITUTE(CF232,'Formula Name Creation'!$V83,'HB11 Model'!$B83)</f>
        <v>Parameter</v>
      </c>
      <c r="CG233" t="str">
        <f ca="1">SUBSTITUTE(CG232,'Formula Name Creation'!$V83,'HB11 Model'!$B83)</f>
        <v>=(Coolant Volume*Coolant Density*Coolant Cost)/10^6</v>
      </c>
      <c r="CH233" t="str">
        <f ca="1">SUBSTITUTE(CH232,'Formula Name Creation'!$V83,'HB11 Model'!$B83)</f>
        <v>=C9*10^6/C81/C82</v>
      </c>
      <c r="CI233" t="str">
        <f ca="1">SUBSTITUTE(CI232,'Formula Name Creation'!$V83,'HB11 Model'!$B83)</f>
        <v>Parameter</v>
      </c>
      <c r="CJ233" t="str">
        <f ca="1">SUBSTITUTE(CJ232,'Formula Name Creation'!$V83,'HB11 Model'!$B83)</f>
        <v>Parameter</v>
      </c>
      <c r="CK233" t="str">
        <f ca="1">SUBSTITUTE(CK232,'Formula Name Creation'!$V83,'HB11 Model'!$B83)</f>
        <v>Parameter</v>
      </c>
      <c r="CL233" t="str">
        <f ca="1">SUBSTITUTE(CL232,'Formula Name Creation'!$V83,'HB11 Model'!$B83)</f>
        <v>Parameter</v>
      </c>
      <c r="CM233" t="str">
        <f ca="1">SUBSTITUTE(CM232,'Formula Name Creation'!$V83,'HB11 Model'!$B83)</f>
        <v>=Number of Staff*Average Hourly Wage</v>
      </c>
      <c r="CN233" t="str">
        <f ca="1">SUBSTITUTE(CN232,'Formula Name Creation'!$V83,'HB11 Model'!$B83)</f>
        <v>=Hourly Personnel Cost*7.6*7*52.18</v>
      </c>
      <c r="CO233" t="str">
        <f ca="1">SUBSTITUTE(CO232,'Formula Name Creation'!$V83,'HB11 Model'!$B83)</f>
        <v>Parameter</v>
      </c>
      <c r="CP233" t="str">
        <f ca="1">SUBSTITUTE(CP232,'Formula Name Creation'!$V83,'HB11 Model'!$B83)</f>
        <v>Parameter</v>
      </c>
      <c r="CQ233" t="str">
        <f ca="1">SUBSTITUTE(CQ232,'Formula Name Creation'!$V83,'HB11 Model'!$B83)</f>
        <v>Parameter</v>
      </c>
      <c r="CR233" t="str">
        <f ca="1">SUBSTITUTE(CR232,'Formula Name Creation'!$V83,'HB11 Model'!$B83)</f>
        <v>Parameter</v>
      </c>
      <c r="CS233" t="str">
        <f ca="1">SUBSTITUTE(CS232,'Formula Name Creation'!$V83,'HB11 Model'!$B83)</f>
        <v>Parameter</v>
      </c>
      <c r="CT233" t="str">
        <f ca="1">SUBSTITUTE(CT232,'Formula Name Creation'!$V83,'HB11 Model'!$B83)</f>
        <v>Parameter</v>
      </c>
      <c r="CU233" t="str">
        <f ca="1">SUBSTITUTE(CU232,'Formula Name Creation'!$V83,'HB11 Model'!$B83)</f>
        <v>=PI()*Height of Vacuum Vessel*(Radius of Vacuum Vessel^2-(Radius of Vacuum Vessel-Wall Thickness of Vacuum Vessel)^2)*Density of Vacuum Vessel Material</v>
      </c>
      <c r="CV233" t="str">
        <f ca="1">SUBSTITUTE(CV232,'Formula Name Creation'!$V83,'HB11 Model'!$B83)</f>
        <v>Parameter</v>
      </c>
      <c r="CW233" t="str">
        <f ca="1">SUBSTITUTE(CW232,'Formula Name Creation'!$V83,'HB11 Model'!$B83)</f>
        <v>=(90.69*Mass of Vacuum Vessel + Shielding Material Costs for Vacuum Vessel + 13.04*Mass Flow Rate*112.32)/10^6</v>
      </c>
      <c r="CX233" t="str">
        <f ca="1">SUBSTITUTE(CX232,'Formula Name Creation'!$V83,'HB11 Model'!$B83)</f>
        <v>0</v>
      </c>
      <c r="CY233" t="str">
        <f ca="1">SUBSTITUTE(CY232,'Formula Name Creation'!$V83,'HB11 Model'!$B83)</f>
        <v>0</v>
      </c>
      <c r="CZ233" t="str">
        <f ca="1">SUBSTITUTE(CZ232,'Formula Name Creation'!$V83,'HB11 Model'!$B83)</f>
        <v>0</v>
      </c>
      <c r="DA233" t="str">
        <f ca="1">SUBSTITUTE(DA232,'Formula Name Creation'!$V83,'HB11 Model'!$B83)</f>
        <v>0</v>
      </c>
      <c r="DB233" t="str">
        <f ca="1">SUBSTITUTE(DB232,'Formula Name Creation'!$V83,'HB11 Model'!$B83)</f>
        <v>0</v>
      </c>
      <c r="DC233" t="str">
        <f ca="1">SUBSTITUTE(DC232,'Formula Name Creation'!$V83,'HB11 Model'!$B83)</f>
        <v>0</v>
      </c>
      <c r="DD233" t="str">
        <f ca="1">SUBSTITUTE(DD232,'Formula Name Creation'!$V83,'HB11 Model'!$B83)</f>
        <v>0</v>
      </c>
      <c r="DE233" t="str">
        <f ca="1">SUBSTITUTE(DE232,'Formula Name Creation'!$V83,'HB11 Model'!$B83)</f>
        <v>0</v>
      </c>
      <c r="DF233" t="str">
        <f ca="1">SUBSTITUTE(DF232,'Formula Name Creation'!$V83,'HB11 Model'!$B83)</f>
        <v>0</v>
      </c>
      <c r="DG233" t="str">
        <f ca="1">SUBSTITUTE(DG232,'Formula Name Creation'!$V83,'HB11 Model'!$B83)</f>
        <v>0</v>
      </c>
      <c r="DH233" t="str">
        <f ca="1">SUBSTITUTE(DH232,'Formula Name Creation'!$V83,'HB11 Model'!$B83)</f>
        <v>0</v>
      </c>
      <c r="DI233" t="str">
        <f ca="1">SUBSTITUTE(DI232,'Formula Name Creation'!$V83,'HB11 Model'!$B83)</f>
        <v>0</v>
      </c>
      <c r="DJ233" t="str">
        <f ca="1">SUBSTITUTE(DJ232,'Formula Name Creation'!$V83,'HB11 Model'!$B83)</f>
        <v>0</v>
      </c>
      <c r="DK233" t="str">
        <f ca="1">SUBSTITUTE(DK232,'Formula Name Creation'!$V83,'HB11 Model'!$B83)</f>
        <v>0</v>
      </c>
      <c r="DL233" t="str">
        <f ca="1">SUBSTITUTE(DL232,'Formula Name Creation'!$V83,'HB11 Model'!$B83)</f>
        <v>0</v>
      </c>
      <c r="DM233" t="str">
        <f ca="1">SUBSTITUTE(DM232,'Formula Name Creation'!$V83,'HB11 Model'!$B83)</f>
        <v>0</v>
      </c>
      <c r="DN233" t="str">
        <f ca="1">SUBSTITUTE(DN232,'Formula Name Creation'!$V83,'HB11 Model'!$B83)</f>
        <v>0</v>
      </c>
      <c r="DO233" t="str">
        <f ca="1">SUBSTITUTE(DO232,'Formula Name Creation'!$V83,'HB11 Model'!$B83)</f>
        <v>0</v>
      </c>
      <c r="DP233" t="str">
        <f ca="1">SUBSTITUTE(DP232,'Formula Name Creation'!$V83,'HB11 Model'!$B83)</f>
        <v>0</v>
      </c>
      <c r="DQ233" t="str">
        <f ca="1">SUBSTITUTE(DQ232,'Formula Name Creation'!$V83,'HB11 Model'!$B83)</f>
        <v>0</v>
      </c>
      <c r="DR233" t="str">
        <f ca="1">SUBSTITUTE(DR232,'Formula Name Creation'!$V83,'HB11 Model'!$B83)</f>
        <v>0</v>
      </c>
      <c r="DS233" t="str">
        <f ca="1">SUBSTITUTE(DS232,'Formula Name Creation'!$V83,'HB11 Model'!$B83)</f>
        <v>0</v>
      </c>
      <c r="DT233" t="str">
        <f ca="1">SUBSTITUTE(DT232,'Formula Name Creation'!$V83,'HB11 Model'!$B83)</f>
        <v>0</v>
      </c>
      <c r="DU233" t="str">
        <f ca="1">SUBSTITUTE(DU232,'Formula Name Creation'!$V83,'HB11 Model'!$B83)</f>
        <v>0</v>
      </c>
      <c r="DV233" t="str">
        <f ca="1">SUBSTITUTE(DV232,'Formula Name Creation'!$V83,'HB11 Model'!$B83)</f>
        <v>0</v>
      </c>
      <c r="DW233" t="str">
        <f ca="1">SUBSTITUTE(DW232,'Formula Name Creation'!$V83,'HB11 Model'!$B83)</f>
        <v>0</v>
      </c>
      <c r="DX233" t="str">
        <f ca="1">SUBSTITUTE(DX232,'Formula Name Creation'!$V83,'HB11 Model'!$B83)</f>
        <v>0</v>
      </c>
      <c r="DY233" t="str">
        <f ca="1">SUBSTITUTE(DY232,'Formula Name Creation'!$V83,'HB11 Model'!$B83)</f>
        <v>0</v>
      </c>
      <c r="DZ233" t="str">
        <f ca="1">SUBSTITUTE(DZ232,'Formula Name Creation'!$V83,'HB11 Model'!$B83)</f>
        <v>0</v>
      </c>
      <c r="EA233" t="str">
        <f ca="1">SUBSTITUTE(EA232,'Formula Name Creation'!$V83,'HB11 Model'!$B83)</f>
        <v>0</v>
      </c>
      <c r="EB233" t="str">
        <f ca="1">SUBSTITUTE(EB232,'Formula Name Creation'!$V83,'HB11 Model'!$B83)</f>
        <v>0</v>
      </c>
      <c r="EC233" t="str">
        <f ca="1">SUBSTITUTE(EC232,'Formula Name Creation'!$V83,'HB11 Model'!$B83)</f>
        <v>0</v>
      </c>
      <c r="ED233" t="str">
        <f ca="1">SUBSTITUTE(ED232,'Formula Name Creation'!$V83,'HB11 Model'!$B83)</f>
        <v>0</v>
      </c>
      <c r="EE233" t="str">
        <f ca="1">SUBSTITUTE(EE232,'Formula Name Creation'!$V83,'HB11 Model'!$B83)</f>
        <v>0</v>
      </c>
      <c r="EF233" t="str">
        <f ca="1">SUBSTITUTE(EF232,'Formula Name Creation'!$V83,'HB11 Model'!$B83)</f>
        <v>0</v>
      </c>
      <c r="EG233" t="str">
        <f ca="1">SUBSTITUTE(EG232,'Formula Name Creation'!$V83,'HB11 Model'!$B83)</f>
        <v>0</v>
      </c>
      <c r="EH233" t="str">
        <f ca="1">SUBSTITUTE(EH232,'Formula Name Creation'!$V83,'HB11 Model'!$B83)</f>
        <v>0</v>
      </c>
      <c r="EI233" t="str">
        <f ca="1">SUBSTITUTE(EI232,'Formula Name Creation'!$V83,'HB11 Model'!$B83)</f>
        <v>0</v>
      </c>
      <c r="EJ233" t="str">
        <f ca="1">SUBSTITUTE(EJ232,'Formula Name Creation'!$V83,'HB11 Model'!$B83)</f>
        <v>0</v>
      </c>
      <c r="EK233" t="str">
        <f ca="1">SUBSTITUTE(EK232,'Formula Name Creation'!$V83,'HB11 Model'!$B83)</f>
        <v>0</v>
      </c>
      <c r="EL233" t="str">
        <f ca="1">SUBSTITUTE(EL232,'Formula Name Creation'!$V83,'HB11 Model'!$B83)</f>
        <v>0</v>
      </c>
      <c r="EM233" t="str">
        <f ca="1">SUBSTITUTE(EM232,'Formula Name Creation'!$V83,'HB11 Model'!$B83)</f>
        <v>0</v>
      </c>
      <c r="EN233" t="str">
        <f ca="1">SUBSTITUTE(EN232,'Formula Name Creation'!$V83,'HB11 Model'!$B83)</f>
        <v>0</v>
      </c>
      <c r="EO233" t="str">
        <f ca="1">SUBSTITUTE(EO232,'Formula Name Creation'!$V83,'HB11 Model'!$B83)</f>
        <v>0</v>
      </c>
      <c r="EP233" t="str">
        <f ca="1">SUBSTITUTE(EP232,'Formula Name Creation'!$V83,'HB11 Model'!$B83)</f>
        <v>0</v>
      </c>
      <c r="EQ233" t="str">
        <f ca="1">SUBSTITUTE(EQ232,'Formula Name Creation'!$V83,'HB11 Model'!$B83)</f>
        <v>0</v>
      </c>
      <c r="ER233" t="str">
        <f ca="1">SUBSTITUTE(ER232,'Formula Name Creation'!$V83,'HB11 Model'!$B83)</f>
        <v>0</v>
      </c>
      <c r="ES233" t="str">
        <f ca="1">SUBSTITUTE(ES232,'Formula Name Creation'!$V83,'HB11 Model'!$B83)</f>
        <v>0</v>
      </c>
      <c r="ET233" t="str">
        <f ca="1">SUBSTITUTE(ET232,'Formula Name Creation'!$V83,'HB11 Model'!$B83)</f>
        <v>0</v>
      </c>
      <c r="EU233">
        <v>81</v>
      </c>
    </row>
    <row r="234" spans="1:151" x14ac:dyDescent="0.25">
      <c r="A234" t="str">
        <f ca="1">SUBSTITUTE(A233,'Formula Name Creation'!$V82,'HB11 Model'!$B82)</f>
        <v>Parameter</v>
      </c>
      <c r="B234" t="str">
        <f ca="1">SUBSTITUTE(B233,'Formula Name Creation'!$V82,'HB11 Model'!$B82)</f>
        <v>Parameter</v>
      </c>
      <c r="C234" t="str">
        <f ca="1">SUBSTITUTE(C233,'Formula Name Creation'!$V82,'HB11 Model'!$B82)</f>
        <v>=(1400*C22*1000)/10^6</v>
      </c>
      <c r="D234" t="str">
        <f ca="1">SUBSTITUTE(D233,'Formula Name Creation'!$V82,'HB11 Model'!$B82)</f>
        <v>Parameter</v>
      </c>
      <c r="E234" t="str">
        <f ca="1">SUBSTITUTE(E233,'Formula Name Creation'!$V82,'HB11 Model'!$B82)</f>
        <v>=C3*C4</v>
      </c>
      <c r="F234" t="str">
        <f ca="1">SUBSTITUTE(F233,'Formula Name Creation'!$V82,'HB11 Model'!$B82)</f>
        <v>=C7/(C6)</v>
      </c>
      <c r="G234" t="str">
        <f ca="1">SUBSTITUTE(G233,'Formula Name Creation'!$V82,'HB11 Model'!$B82)</f>
        <v>=IF(C36=0,C7*C10,C7*C10*C13)</v>
      </c>
      <c r="H234" t="str">
        <f ca="1">SUBSTITUTE(H233,'Formula Name Creation'!$V82,'HB11 Model'!$B82)</f>
        <v>Parameter</v>
      </c>
      <c r="I234" t="str">
        <f ca="1">SUBSTITUTE(I233,'Formula Name Creation'!$V82,'HB11 Model'!$B82)</f>
        <v>Parameter</v>
      </c>
      <c r="J234" t="str">
        <f ca="1">SUBSTITUTE(J233,'Formula Name Creation'!$V82,'HB11 Model'!$B82)</f>
        <v>Parameter</v>
      </c>
      <c r="K234" t="str">
        <f ca="1">SUBSTITUTE(K233,'Formula Name Creation'!$V82,'HB11 Model'!$B82)</f>
        <v>Parameter</v>
      </c>
      <c r="L234" t="str">
        <f ca="1">SUBSTITUTE(L233,'Formula Name Creation'!$V82,'HB11 Model'!$B82)</f>
        <v>Parameter</v>
      </c>
      <c r="M234" t="str">
        <f ca="1">SUBSTITUTE(M233,'Formula Name Creation'!$V82,'HB11 Model'!$B82)</f>
        <v>=C16/C8</v>
      </c>
      <c r="N234" t="str">
        <f ca="1">SUBSTITUTE(N233,'Formula Name Creation'!$V82,'HB11 Model'!$B82)</f>
        <v>=C9*C17</v>
      </c>
      <c r="O234" t="str">
        <f ca="1">SUBSTITUTE(O233,'Formula Name Creation'!$V82,'HB11 Model'!$B82)</f>
        <v>Parameter</v>
      </c>
      <c r="P234" t="str">
        <f ca="1">SUBSTITUTE(P233,'Formula Name Creation'!$V82,'HB11 Model'!$B82)</f>
        <v>Parameter</v>
      </c>
      <c r="Q234" t="str">
        <f ca="1">SUBSTITUTE(Q233,'Formula Name Creation'!$V82,'HB11 Model'!$B82)</f>
        <v>Parameter</v>
      </c>
      <c r="R234" t="str">
        <f ca="1">SUBSTITUTE(R233,'Formula Name Creation'!$V82,'HB11 Model'!$B82)</f>
        <v>=C8+Cooling System Energy Consumption+Vacuum System Power Usage</v>
      </c>
      <c r="S234" t="str">
        <f ca="1">SUBSTITUTE(S233,'Formula Name Creation'!$V82,'HB11 Model'!$B82)</f>
        <v>=C20*C19</v>
      </c>
      <c r="T234" t="str">
        <f ca="1">SUBSTITUTE(T233,'Formula Name Creation'!$V82,'HB11 Model'!$B82)</f>
        <v>=C16-C20</v>
      </c>
      <c r="U234" t="str">
        <f ca="1">SUBSTITUTE(U233,'Formula Name Creation'!$V82,'HB11 Model'!$B82)</f>
        <v>=365*24*C14</v>
      </c>
      <c r="V234" t="str">
        <f ca="1">SUBSTITUTE(V233,'Formula Name Creation'!$V82,'HB11 Model'!$B82)</f>
        <v>=C22*C23</v>
      </c>
      <c r="W234" t="str">
        <f ca="1">SUBSTITUTE(W233,'Formula Name Creation'!$V82,'HB11 Model'!$B82)</f>
        <v>=C26/(1-C27)</v>
      </c>
      <c r="X234" t="str">
        <f ca="1">SUBSTITUTE(X233,'Formula Name Creation'!$V82,'HB11 Model'!$B82)</f>
        <v>=C4*C14*365*24*3600</v>
      </c>
      <c r="Y234" t="str">
        <f ca="1">SUBSTITUTE(Y233,'Formula Name Creation'!$V82,'HB11 Model'!$B82)</f>
        <v>Parameter</v>
      </c>
      <c r="Z234" t="str">
        <f ca="1">SUBSTITUTE(Z233,'Formula Name Creation'!$V82,'HB11 Model'!$B82)</f>
        <v>=C29+C37+C40+C48</v>
      </c>
      <c r="AA234" t="str">
        <f ca="1">SUBSTITUTE(AA233,'Formula Name Creation'!$V82,'HB11 Model'!$B82)</f>
        <v>=C30*(C33*C34)/(1000)+C35</v>
      </c>
      <c r="AB234" t="str">
        <f ca="1">SUBSTITUTE(AB233,'Formula Name Creation'!$V82,'HB11 Model'!$B82)</f>
        <v>Parameter</v>
      </c>
      <c r="AC234" t="str">
        <f ca="1">SUBSTITUTE(AC233,'Formula Name Creation'!$V82,'HB11 Model'!$B82)</f>
        <v>Parameter</v>
      </c>
      <c r="AD234" t="str">
        <f ca="1">SUBSTITUTE(AD233,'Formula Name Creation'!$V82,'HB11 Model'!$B82)</f>
        <v>Parameter</v>
      </c>
      <c r="AE234" t="str">
        <f ca="1">SUBSTITUTE(AE233,'Formula Name Creation'!$V82,'HB11 Model'!$B82)</f>
        <v>Parameter</v>
      </c>
      <c r="AF234" t="str">
        <f ca="1">SUBSTITUTE(AF233,'Formula Name Creation'!$V82,'HB11 Model'!$B82)</f>
        <v>Parameter</v>
      </c>
      <c r="AG234" t="str">
        <f ca="1">SUBSTITUTE(AG233,'Formula Name Creation'!$V82,'HB11 Model'!$B82)</f>
        <v>Parameter</v>
      </c>
      <c r="AH234" t="str">
        <f ca="1">SUBSTITUTE(AH233,'Formula Name Creation'!$V82,'HB11 Model'!$B82)</f>
        <v>Parameter</v>
      </c>
      <c r="AI234" t="str">
        <f ca="1">SUBSTITUTE(AI233,'Formula Name Creation'!$V82,'HB11 Model'!$B82)</f>
        <v>=C36*(C38)</v>
      </c>
      <c r="AJ234" t="str">
        <f ca="1">SUBSTITUTE(AJ233,'Formula Name Creation'!$V82,'HB11 Model'!$B82)</f>
        <v>Parameter</v>
      </c>
      <c r="AK234" t="str">
        <f ca="1">SUBSTITUTE(AK233,'Formula Name Creation'!$V82,'HB11 Model'!$B82)</f>
        <v>Parameter</v>
      </c>
      <c r="AL234" t="str">
        <f ca="1">SUBSTITUTE(AL233,'Formula Name Creation'!$V82,'HB11 Model'!$B82)</f>
        <v>=C39*(C41+C42)</v>
      </c>
      <c r="AM234" t="str">
        <f ca="1">SUBSTITUTE(AM233,'Formula Name Creation'!$V82,'HB11 Model'!$B82)</f>
        <v>=0.04+(C31*C32)/(1000)</v>
      </c>
      <c r="AN234" t="str">
        <f ca="1">SUBSTITUTE(AN233,'Formula Name Creation'!$V82,'HB11 Model'!$B82)</f>
        <v>Parameter</v>
      </c>
      <c r="AO234" t="str">
        <f ca="1">SUBSTITUTE(AO233,'Formula Name Creation'!$V82,'HB11 Model'!$B82)</f>
        <v>Parameter</v>
      </c>
      <c r="AP234" t="str">
        <f ca="1">SUBSTITUTE(AP233,'Formula Name Creation'!$V82,'HB11 Model'!$B82)</f>
        <v>Parameter</v>
      </c>
      <c r="AQ234" t="str">
        <f ca="1">SUBSTITUTE(AQ233,'Formula Name Creation'!$V82,'HB11 Model'!$B82)</f>
        <v>Parameter</v>
      </c>
      <c r="AR234" t="e">
        <f ca="1">SUBSTITUTE(AR233,'Formula Name Creation'!$V82,'HB11 Model'!$B82)</f>
        <v>#N/A</v>
      </c>
      <c r="AS234" t="str">
        <f ca="1">SUBSTITUTE(AS233,'Formula Name Creation'!$V82,'HB11 Model'!$B82)</f>
        <v>=C45+C25*(C28)</v>
      </c>
      <c r="AT234" t="str">
        <f ca="1">SUBSTITUTE(AT233,'Formula Name Creation'!$V82,'HB11 Model'!$B82)</f>
        <v>Parameter</v>
      </c>
      <c r="AU234" t="str">
        <f ca="1">SUBSTITUTE(AU233,'Formula Name Creation'!$V82,'HB11 Model'!$B82)</f>
        <v>Parameter</v>
      </c>
      <c r="AV234" t="str">
        <f ca="1">SUBSTITUTE(AV233,'Formula Name Creation'!$V82,'HB11 Model'!$B82)</f>
        <v>Parameter</v>
      </c>
      <c r="AW234" t="str">
        <f ca="1">SUBSTITUTE(AW233,'Formula Name Creation'!$V82,'HB11 Model'!$B82)</f>
        <v>Parameter</v>
      </c>
      <c r="AX234" t="str">
        <f ca="1">SUBSTITUTE(AX233,'Formula Name Creation'!$V82,'HB11 Model'!$B82)</f>
        <v>Parameter</v>
      </c>
      <c r="AY234" t="str">
        <f ca="1">SUBSTITUTE(AY233,'Formula Name Creation'!$V82,'HB11 Model'!$B82)</f>
        <v>Parameter</v>
      </c>
      <c r="AZ234" t="str">
        <f ca="1">SUBSTITUTE(AZ233,'Formula Name Creation'!$V82,'HB11 Model'!$B82)</f>
        <v>Parameter</v>
      </c>
      <c r="BA234" t="str">
        <f ca="1">SUBSTITUTE(BA233,'Formula Name Creation'!$V82,'HB11 Model'!$B82)</f>
        <v>=(C54+C53)/10^6</v>
      </c>
      <c r="BB234" t="str">
        <f ca="1">SUBSTITUTE(BB233,'Formula Name Creation'!$V82,'HB11 Model'!$B82)</f>
        <v>=C4*((C14*24)*3600)*C51</v>
      </c>
      <c r="BC234" t="str">
        <f ca="1">SUBSTITUTE(BC233,'Formula Name Creation'!$V82,'HB11 Model'!$B82)</f>
        <v>Parameter</v>
      </c>
      <c r="BD234" t="str">
        <f ca="1">SUBSTITUTE(BD233,'Formula Name Creation'!$V82,'HB11 Model'!$B82)</f>
        <v>Parameter</v>
      </c>
      <c r="BE234" t="str">
        <f ca="1">SUBSTITUTE(BE233,'Formula Name Creation'!$V82,'HB11 Model'!$B82)</f>
        <v>Parameter</v>
      </c>
      <c r="BF234" t="str">
        <f ca="1">SUBSTITUTE(BF233,'Formula Name Creation'!$V82,'HB11 Model'!$B82)</f>
        <v>Parameter</v>
      </c>
      <c r="BG234" t="str">
        <f ca="1">SUBSTITUTE(BG233,'Formula Name Creation'!$V82,'HB11 Model'!$B82)</f>
        <v>=ROUNDDOWN(C60/C64,0)*C58+C57*C3*C4*ROUNDDOWN(C60/C66,0)+C59+Total Coolant Cost*10^6*ROUNDDOWN(C60/C65,0)+C63*C60</v>
      </c>
      <c r="BH234" t="str">
        <f ca="1">SUBSTITUTE(BH233,'Formula Name Creation'!$V82,'HB11 Model'!$B82)</f>
        <v>Parameter</v>
      </c>
      <c r="BI234" t="str">
        <f ca="1">SUBSTITUTE(BI233,'Formula Name Creation'!$V82,'HB11 Model'!$B82)</f>
        <v>=C62*1000*C24</v>
      </c>
      <c r="BJ234" t="str">
        <f ca="1">SUBSTITUTE(BJ233,'Formula Name Creation'!$V82,'HB11 Model'!$B82)</f>
        <v>Parameter</v>
      </c>
      <c r="BK234" t="str">
        <f ca="1">SUBSTITUTE(BK233,'Formula Name Creation'!$V82,'HB11 Model'!$B82)</f>
        <v>Parameter</v>
      </c>
      <c r="BL234" t="str">
        <f ca="1">SUBSTITUTE(BL233,'Formula Name Creation'!$V82,'HB11 Model'!$B82)</f>
        <v>Parameter</v>
      </c>
      <c r="BM234" t="str">
        <f ca="1">SUBSTITUTE(BM233,'Formula Name Creation'!$V82,'HB11 Model'!$B82)</f>
        <v>Parameter</v>
      </c>
      <c r="BN234" t="str">
        <f ca="1">SUBSTITUTE(BN233,'Formula Name Creation'!$V82,'HB11 Model'!$B82)</f>
        <v>Parameter</v>
      </c>
      <c r="BO234" t="str">
        <f ca="1">SUBSTITUTE(BO233,'Formula Name Creation'!$V82,'HB11 Model'!$B82)</f>
        <v>Parameter</v>
      </c>
      <c r="BP234" t="str">
        <f ca="1">SUBSTITUTE(BP233,'Formula Name Creation'!$V82,'HB11 Model'!$B82)</f>
        <v>Parameter</v>
      </c>
      <c r="BQ234" t="str">
        <f ca="1">SUBSTITUTE(BQ233,'Formula Name Creation'!$V82,'HB11 Model'!$B82)</f>
        <v>Parameter</v>
      </c>
      <c r="BR234" t="str">
        <f ca="1">SUBSTITUTE(BR233,'Formula Name Creation'!$V82,'HB11 Model'!$B82)</f>
        <v>Parameter</v>
      </c>
      <c r="BS234" t="str">
        <f ca="1">SUBSTITUTE(BS233,'Formula Name Creation'!$V82,'HB11 Model'!$B82)</f>
        <v>Parameter</v>
      </c>
      <c r="BT234" t="str">
        <f ca="1">SUBSTITUTE(BT233,'Formula Name Creation'!$V82,'HB11 Model'!$B82)</f>
        <v>Parameter</v>
      </c>
      <c r="BU234" t="str">
        <f ca="1">SUBSTITUTE(BU233,'Formula Name Creation'!$V82,'HB11 Model'!$B82)</f>
        <v>=(C67+C68+C69+C70+C71+C72+C74+C73)</v>
      </c>
      <c r="BV234" t="str">
        <f ca="1">SUBSTITUTE(BV233,'Formula Name Creation'!$V82,'HB11 Model'!$B82)</f>
        <v>Parameter</v>
      </c>
      <c r="BW234" t="str">
        <f ca="1">SUBSTITUTE(BW233,'Formula Name Creation'!$V82,'HB11 Model'!$B82)</f>
        <v>Parameter</v>
      </c>
      <c r="BX234" t="str">
        <f ca="1">SUBSTITUTE(BX233,'Formula Name Creation'!$V82,'HB11 Model'!$B82)</f>
        <v>=C77+C75</v>
      </c>
      <c r="BY234" t="str">
        <f ca="1">SUBSTITUTE(BY233,'Formula Name Creation'!$V82,'HB11 Model'!$B82)</f>
        <v>Parameter</v>
      </c>
      <c r="BZ234" t="str">
        <f ca="1">SUBSTITUTE(BZ233,'Formula Name Creation'!$V82,'HB11 Model'!$B82)</f>
        <v>=C79*C75</v>
      </c>
      <c r="CA234" t="str">
        <f ca="1">SUBSTITUTE(CA233,'Formula Name Creation'!$V82,'HB11 Model'!$B82)</f>
        <v>Parameter</v>
      </c>
      <c r="CB234" t="str">
        <f ca="1">SUBSTITUTE(CB233,'Formula Name Creation'!$V82,'HB11 Model'!$B82)</f>
        <v>Parameter</v>
      </c>
      <c r="CC234" t="str">
        <f ca="1">SUBSTITUTE(CC233,'Formula Name Creation'!$V82,'HB11 Model'!$B82)</f>
        <v>Parameter</v>
      </c>
      <c r="CD234" t="str">
        <f ca="1">SUBSTITUTE(CD233,'Formula Name Creation'!$V82,'HB11 Model'!$B82)</f>
        <v>=32*(C9/2605)</v>
      </c>
      <c r="CE234" t="str">
        <f ca="1">SUBSTITUTE(CE233,'Formula Name Creation'!$V82,'HB11 Model'!$B82)</f>
        <v>Parameter</v>
      </c>
      <c r="CF234" t="str">
        <f ca="1">SUBSTITUTE(CF233,'Formula Name Creation'!$V82,'HB11 Model'!$B82)</f>
        <v>Parameter</v>
      </c>
      <c r="CG234" t="str">
        <f ca="1">SUBSTITUTE(CG233,'Formula Name Creation'!$V82,'HB11 Model'!$B82)</f>
        <v>=(Coolant Volume*Coolant Density*Coolant Cost)/10^6</v>
      </c>
      <c r="CH234" t="str">
        <f ca="1">SUBSTITUTE(CH233,'Formula Name Creation'!$V82,'HB11 Model'!$B82)</f>
        <v>=C9*10^6/C81/Specific Heat of Coolant</v>
      </c>
      <c r="CI234" t="str">
        <f ca="1">SUBSTITUTE(CI233,'Formula Name Creation'!$V82,'HB11 Model'!$B82)</f>
        <v>Parameter</v>
      </c>
      <c r="CJ234" t="str">
        <f ca="1">SUBSTITUTE(CJ233,'Formula Name Creation'!$V82,'HB11 Model'!$B82)</f>
        <v>Parameter</v>
      </c>
      <c r="CK234" t="str">
        <f ca="1">SUBSTITUTE(CK233,'Formula Name Creation'!$V82,'HB11 Model'!$B82)</f>
        <v>Parameter</v>
      </c>
      <c r="CL234" t="str">
        <f ca="1">SUBSTITUTE(CL233,'Formula Name Creation'!$V82,'HB11 Model'!$B82)</f>
        <v>Parameter</v>
      </c>
      <c r="CM234" t="str">
        <f ca="1">SUBSTITUTE(CM233,'Formula Name Creation'!$V82,'HB11 Model'!$B82)</f>
        <v>=Number of Staff*Average Hourly Wage</v>
      </c>
      <c r="CN234" t="str">
        <f ca="1">SUBSTITUTE(CN233,'Formula Name Creation'!$V82,'HB11 Model'!$B82)</f>
        <v>=Hourly Personnel Cost*7.6*7*52.18</v>
      </c>
      <c r="CO234" t="str">
        <f ca="1">SUBSTITUTE(CO233,'Formula Name Creation'!$V82,'HB11 Model'!$B82)</f>
        <v>Parameter</v>
      </c>
      <c r="CP234" t="str">
        <f ca="1">SUBSTITUTE(CP233,'Formula Name Creation'!$V82,'HB11 Model'!$B82)</f>
        <v>Parameter</v>
      </c>
      <c r="CQ234" t="str">
        <f ca="1">SUBSTITUTE(CQ233,'Formula Name Creation'!$V82,'HB11 Model'!$B82)</f>
        <v>Parameter</v>
      </c>
      <c r="CR234" t="str">
        <f ca="1">SUBSTITUTE(CR233,'Formula Name Creation'!$V82,'HB11 Model'!$B82)</f>
        <v>Parameter</v>
      </c>
      <c r="CS234" t="str">
        <f ca="1">SUBSTITUTE(CS233,'Formula Name Creation'!$V82,'HB11 Model'!$B82)</f>
        <v>Parameter</v>
      </c>
      <c r="CT234" t="str">
        <f ca="1">SUBSTITUTE(CT233,'Formula Name Creation'!$V82,'HB11 Model'!$B82)</f>
        <v>Parameter</v>
      </c>
      <c r="CU234" t="str">
        <f ca="1">SUBSTITUTE(CU233,'Formula Name Creation'!$V82,'HB11 Model'!$B82)</f>
        <v>=PI()*Height of Vacuum Vessel*(Radius of Vacuum Vessel^2-(Radius of Vacuum Vessel-Wall Thickness of Vacuum Vessel)^2)*Density of Vacuum Vessel Material</v>
      </c>
      <c r="CV234" t="str">
        <f ca="1">SUBSTITUTE(CV233,'Formula Name Creation'!$V82,'HB11 Model'!$B82)</f>
        <v>Parameter</v>
      </c>
      <c r="CW234" t="str">
        <f ca="1">SUBSTITUTE(CW233,'Formula Name Creation'!$V82,'HB11 Model'!$B82)</f>
        <v>=(90.69*Mass of Vacuum Vessel + Shielding Material Costs for Vacuum Vessel + 13.04*Mass Flow Rate*112.32)/10^6</v>
      </c>
      <c r="CX234" t="str">
        <f ca="1">SUBSTITUTE(CX233,'Formula Name Creation'!$V82,'HB11 Model'!$B82)</f>
        <v>0</v>
      </c>
      <c r="CY234" t="str">
        <f ca="1">SUBSTITUTE(CY233,'Formula Name Creation'!$V82,'HB11 Model'!$B82)</f>
        <v>0</v>
      </c>
      <c r="CZ234" t="str">
        <f ca="1">SUBSTITUTE(CZ233,'Formula Name Creation'!$V82,'HB11 Model'!$B82)</f>
        <v>0</v>
      </c>
      <c r="DA234" t="str">
        <f ca="1">SUBSTITUTE(DA233,'Formula Name Creation'!$V82,'HB11 Model'!$B82)</f>
        <v>0</v>
      </c>
      <c r="DB234" t="str">
        <f ca="1">SUBSTITUTE(DB233,'Formula Name Creation'!$V82,'HB11 Model'!$B82)</f>
        <v>0</v>
      </c>
      <c r="DC234" t="str">
        <f ca="1">SUBSTITUTE(DC233,'Formula Name Creation'!$V82,'HB11 Model'!$B82)</f>
        <v>0</v>
      </c>
      <c r="DD234" t="str">
        <f ca="1">SUBSTITUTE(DD233,'Formula Name Creation'!$V82,'HB11 Model'!$B82)</f>
        <v>0</v>
      </c>
      <c r="DE234" t="str">
        <f ca="1">SUBSTITUTE(DE233,'Formula Name Creation'!$V82,'HB11 Model'!$B82)</f>
        <v>0</v>
      </c>
      <c r="DF234" t="str">
        <f ca="1">SUBSTITUTE(DF233,'Formula Name Creation'!$V82,'HB11 Model'!$B82)</f>
        <v>0</v>
      </c>
      <c r="DG234" t="str">
        <f ca="1">SUBSTITUTE(DG233,'Formula Name Creation'!$V82,'HB11 Model'!$B82)</f>
        <v>0</v>
      </c>
      <c r="DH234" t="str">
        <f ca="1">SUBSTITUTE(DH233,'Formula Name Creation'!$V82,'HB11 Model'!$B82)</f>
        <v>0</v>
      </c>
      <c r="DI234" t="str">
        <f ca="1">SUBSTITUTE(DI233,'Formula Name Creation'!$V82,'HB11 Model'!$B82)</f>
        <v>0</v>
      </c>
      <c r="DJ234" t="str">
        <f ca="1">SUBSTITUTE(DJ233,'Formula Name Creation'!$V82,'HB11 Model'!$B82)</f>
        <v>0</v>
      </c>
      <c r="DK234" t="str">
        <f ca="1">SUBSTITUTE(DK233,'Formula Name Creation'!$V82,'HB11 Model'!$B82)</f>
        <v>0</v>
      </c>
      <c r="DL234" t="str">
        <f ca="1">SUBSTITUTE(DL233,'Formula Name Creation'!$V82,'HB11 Model'!$B82)</f>
        <v>0</v>
      </c>
      <c r="DM234" t="str">
        <f ca="1">SUBSTITUTE(DM233,'Formula Name Creation'!$V82,'HB11 Model'!$B82)</f>
        <v>0</v>
      </c>
      <c r="DN234" t="str">
        <f ca="1">SUBSTITUTE(DN233,'Formula Name Creation'!$V82,'HB11 Model'!$B82)</f>
        <v>0</v>
      </c>
      <c r="DO234" t="str">
        <f ca="1">SUBSTITUTE(DO233,'Formula Name Creation'!$V82,'HB11 Model'!$B82)</f>
        <v>0</v>
      </c>
      <c r="DP234" t="str">
        <f ca="1">SUBSTITUTE(DP233,'Formula Name Creation'!$V82,'HB11 Model'!$B82)</f>
        <v>0</v>
      </c>
      <c r="DQ234" t="str">
        <f ca="1">SUBSTITUTE(DQ233,'Formula Name Creation'!$V82,'HB11 Model'!$B82)</f>
        <v>0</v>
      </c>
      <c r="DR234" t="str">
        <f ca="1">SUBSTITUTE(DR233,'Formula Name Creation'!$V82,'HB11 Model'!$B82)</f>
        <v>0</v>
      </c>
      <c r="DS234" t="str">
        <f ca="1">SUBSTITUTE(DS233,'Formula Name Creation'!$V82,'HB11 Model'!$B82)</f>
        <v>0</v>
      </c>
      <c r="DT234" t="str">
        <f ca="1">SUBSTITUTE(DT233,'Formula Name Creation'!$V82,'HB11 Model'!$B82)</f>
        <v>0</v>
      </c>
      <c r="DU234" t="str">
        <f ca="1">SUBSTITUTE(DU233,'Formula Name Creation'!$V82,'HB11 Model'!$B82)</f>
        <v>0</v>
      </c>
      <c r="DV234" t="str">
        <f ca="1">SUBSTITUTE(DV233,'Formula Name Creation'!$V82,'HB11 Model'!$B82)</f>
        <v>0</v>
      </c>
      <c r="DW234" t="str">
        <f ca="1">SUBSTITUTE(DW233,'Formula Name Creation'!$V82,'HB11 Model'!$B82)</f>
        <v>0</v>
      </c>
      <c r="DX234" t="str">
        <f ca="1">SUBSTITUTE(DX233,'Formula Name Creation'!$V82,'HB11 Model'!$B82)</f>
        <v>0</v>
      </c>
      <c r="DY234" t="str">
        <f ca="1">SUBSTITUTE(DY233,'Formula Name Creation'!$V82,'HB11 Model'!$B82)</f>
        <v>0</v>
      </c>
      <c r="DZ234" t="str">
        <f ca="1">SUBSTITUTE(DZ233,'Formula Name Creation'!$V82,'HB11 Model'!$B82)</f>
        <v>0</v>
      </c>
      <c r="EA234" t="str">
        <f ca="1">SUBSTITUTE(EA233,'Formula Name Creation'!$V82,'HB11 Model'!$B82)</f>
        <v>0</v>
      </c>
      <c r="EB234" t="str">
        <f ca="1">SUBSTITUTE(EB233,'Formula Name Creation'!$V82,'HB11 Model'!$B82)</f>
        <v>0</v>
      </c>
      <c r="EC234" t="str">
        <f ca="1">SUBSTITUTE(EC233,'Formula Name Creation'!$V82,'HB11 Model'!$B82)</f>
        <v>0</v>
      </c>
      <c r="ED234" t="str">
        <f ca="1">SUBSTITUTE(ED233,'Formula Name Creation'!$V82,'HB11 Model'!$B82)</f>
        <v>0</v>
      </c>
      <c r="EE234" t="str">
        <f ca="1">SUBSTITUTE(EE233,'Formula Name Creation'!$V82,'HB11 Model'!$B82)</f>
        <v>0</v>
      </c>
      <c r="EF234" t="str">
        <f ca="1">SUBSTITUTE(EF233,'Formula Name Creation'!$V82,'HB11 Model'!$B82)</f>
        <v>0</v>
      </c>
      <c r="EG234" t="str">
        <f ca="1">SUBSTITUTE(EG233,'Formula Name Creation'!$V82,'HB11 Model'!$B82)</f>
        <v>0</v>
      </c>
      <c r="EH234" t="str">
        <f ca="1">SUBSTITUTE(EH233,'Formula Name Creation'!$V82,'HB11 Model'!$B82)</f>
        <v>0</v>
      </c>
      <c r="EI234" t="str">
        <f ca="1">SUBSTITUTE(EI233,'Formula Name Creation'!$V82,'HB11 Model'!$B82)</f>
        <v>0</v>
      </c>
      <c r="EJ234" t="str">
        <f ca="1">SUBSTITUTE(EJ233,'Formula Name Creation'!$V82,'HB11 Model'!$B82)</f>
        <v>0</v>
      </c>
      <c r="EK234" t="str">
        <f ca="1">SUBSTITUTE(EK233,'Formula Name Creation'!$V82,'HB11 Model'!$B82)</f>
        <v>0</v>
      </c>
      <c r="EL234" t="str">
        <f ca="1">SUBSTITUTE(EL233,'Formula Name Creation'!$V82,'HB11 Model'!$B82)</f>
        <v>0</v>
      </c>
      <c r="EM234" t="str">
        <f ca="1">SUBSTITUTE(EM233,'Formula Name Creation'!$V82,'HB11 Model'!$B82)</f>
        <v>0</v>
      </c>
      <c r="EN234" t="str">
        <f ca="1">SUBSTITUTE(EN233,'Formula Name Creation'!$V82,'HB11 Model'!$B82)</f>
        <v>0</v>
      </c>
      <c r="EO234" t="str">
        <f ca="1">SUBSTITUTE(EO233,'Formula Name Creation'!$V82,'HB11 Model'!$B82)</f>
        <v>0</v>
      </c>
      <c r="EP234" t="str">
        <f ca="1">SUBSTITUTE(EP233,'Formula Name Creation'!$V82,'HB11 Model'!$B82)</f>
        <v>0</v>
      </c>
      <c r="EQ234" t="str">
        <f ca="1">SUBSTITUTE(EQ233,'Formula Name Creation'!$V82,'HB11 Model'!$B82)</f>
        <v>0</v>
      </c>
      <c r="ER234" t="str">
        <f ca="1">SUBSTITUTE(ER233,'Formula Name Creation'!$V82,'HB11 Model'!$B82)</f>
        <v>0</v>
      </c>
      <c r="ES234" t="str">
        <f ca="1">SUBSTITUTE(ES233,'Formula Name Creation'!$V82,'HB11 Model'!$B82)</f>
        <v>0</v>
      </c>
      <c r="ET234" t="str">
        <f ca="1">SUBSTITUTE(ET233,'Formula Name Creation'!$V82,'HB11 Model'!$B82)</f>
        <v>0</v>
      </c>
      <c r="EU234">
        <v>80</v>
      </c>
    </row>
    <row r="235" spans="1:151" x14ac:dyDescent="0.25">
      <c r="A235" t="str">
        <f ca="1">SUBSTITUTE(A234,'Formula Name Creation'!$V81,'HB11 Model'!$B81)</f>
        <v>Parameter</v>
      </c>
      <c r="B235" t="str">
        <f ca="1">SUBSTITUTE(B234,'Formula Name Creation'!$V81,'HB11 Model'!$B81)</f>
        <v>Parameter</v>
      </c>
      <c r="C235" t="str">
        <f ca="1">SUBSTITUTE(C234,'Formula Name Creation'!$V81,'HB11 Model'!$B81)</f>
        <v>=(1400*C22*1000)/10^6</v>
      </c>
      <c r="D235" t="str">
        <f ca="1">SUBSTITUTE(D234,'Formula Name Creation'!$V81,'HB11 Model'!$B81)</f>
        <v>Parameter</v>
      </c>
      <c r="E235" t="str">
        <f ca="1">SUBSTITUTE(E234,'Formula Name Creation'!$V81,'HB11 Model'!$B81)</f>
        <v>=C3*C4</v>
      </c>
      <c r="F235" t="str">
        <f ca="1">SUBSTITUTE(F234,'Formula Name Creation'!$V81,'HB11 Model'!$B81)</f>
        <v>=C7/(C6)</v>
      </c>
      <c r="G235" t="str">
        <f ca="1">SUBSTITUTE(G234,'Formula Name Creation'!$V81,'HB11 Model'!$B81)</f>
        <v>=IF(C36=0,C7*C10,C7*C10*C13)</v>
      </c>
      <c r="H235" t="str">
        <f ca="1">SUBSTITUTE(H234,'Formula Name Creation'!$V81,'HB11 Model'!$B81)</f>
        <v>Parameter</v>
      </c>
      <c r="I235" t="str">
        <f ca="1">SUBSTITUTE(I234,'Formula Name Creation'!$V81,'HB11 Model'!$B81)</f>
        <v>Parameter</v>
      </c>
      <c r="J235" t="str">
        <f ca="1">SUBSTITUTE(J234,'Formula Name Creation'!$V81,'HB11 Model'!$B81)</f>
        <v>Parameter</v>
      </c>
      <c r="K235" t="str">
        <f ca="1">SUBSTITUTE(K234,'Formula Name Creation'!$V81,'HB11 Model'!$B81)</f>
        <v>Parameter</v>
      </c>
      <c r="L235" t="str">
        <f ca="1">SUBSTITUTE(L234,'Formula Name Creation'!$V81,'HB11 Model'!$B81)</f>
        <v>Parameter</v>
      </c>
      <c r="M235" t="str">
        <f ca="1">SUBSTITUTE(M234,'Formula Name Creation'!$V81,'HB11 Model'!$B81)</f>
        <v>=C16/C8</v>
      </c>
      <c r="N235" t="str">
        <f ca="1">SUBSTITUTE(N234,'Formula Name Creation'!$V81,'HB11 Model'!$B81)</f>
        <v>=C9*C17</v>
      </c>
      <c r="O235" t="str">
        <f ca="1">SUBSTITUTE(O234,'Formula Name Creation'!$V81,'HB11 Model'!$B81)</f>
        <v>Parameter</v>
      </c>
      <c r="P235" t="str">
        <f ca="1">SUBSTITUTE(P234,'Formula Name Creation'!$V81,'HB11 Model'!$B81)</f>
        <v>Parameter</v>
      </c>
      <c r="Q235" t="str">
        <f ca="1">SUBSTITUTE(Q234,'Formula Name Creation'!$V81,'HB11 Model'!$B81)</f>
        <v>Parameter</v>
      </c>
      <c r="R235" t="str">
        <f ca="1">SUBSTITUTE(R234,'Formula Name Creation'!$V81,'HB11 Model'!$B81)</f>
        <v>=C8+Cooling System Energy Consumption+Vacuum System Power Usage</v>
      </c>
      <c r="S235" t="str">
        <f ca="1">SUBSTITUTE(S234,'Formula Name Creation'!$V81,'HB11 Model'!$B81)</f>
        <v>=C20*C19</v>
      </c>
      <c r="T235" t="str">
        <f ca="1">SUBSTITUTE(T234,'Formula Name Creation'!$V81,'HB11 Model'!$B81)</f>
        <v>=C16-C20</v>
      </c>
      <c r="U235" t="str">
        <f ca="1">SUBSTITUTE(U234,'Formula Name Creation'!$V81,'HB11 Model'!$B81)</f>
        <v>=365*24*C14</v>
      </c>
      <c r="V235" t="str">
        <f ca="1">SUBSTITUTE(V234,'Formula Name Creation'!$V81,'HB11 Model'!$B81)</f>
        <v>=C22*C23</v>
      </c>
      <c r="W235" t="str">
        <f ca="1">SUBSTITUTE(W234,'Formula Name Creation'!$V81,'HB11 Model'!$B81)</f>
        <v>=C26/(1-C27)</v>
      </c>
      <c r="X235" t="str">
        <f ca="1">SUBSTITUTE(X234,'Formula Name Creation'!$V81,'HB11 Model'!$B81)</f>
        <v>=C4*C14*365*24*3600</v>
      </c>
      <c r="Y235" t="str">
        <f ca="1">SUBSTITUTE(Y234,'Formula Name Creation'!$V81,'HB11 Model'!$B81)</f>
        <v>Parameter</v>
      </c>
      <c r="Z235" t="str">
        <f ca="1">SUBSTITUTE(Z234,'Formula Name Creation'!$V81,'HB11 Model'!$B81)</f>
        <v>=C29+C37+C40+C48</v>
      </c>
      <c r="AA235" t="str">
        <f ca="1">SUBSTITUTE(AA234,'Formula Name Creation'!$V81,'HB11 Model'!$B81)</f>
        <v>=C30*(C33*C34)/(1000)+C35</v>
      </c>
      <c r="AB235" t="str">
        <f ca="1">SUBSTITUTE(AB234,'Formula Name Creation'!$V81,'HB11 Model'!$B81)</f>
        <v>Parameter</v>
      </c>
      <c r="AC235" t="str">
        <f ca="1">SUBSTITUTE(AC234,'Formula Name Creation'!$V81,'HB11 Model'!$B81)</f>
        <v>Parameter</v>
      </c>
      <c r="AD235" t="str">
        <f ca="1">SUBSTITUTE(AD234,'Formula Name Creation'!$V81,'HB11 Model'!$B81)</f>
        <v>Parameter</v>
      </c>
      <c r="AE235" t="str">
        <f ca="1">SUBSTITUTE(AE234,'Formula Name Creation'!$V81,'HB11 Model'!$B81)</f>
        <v>Parameter</v>
      </c>
      <c r="AF235" t="str">
        <f ca="1">SUBSTITUTE(AF234,'Formula Name Creation'!$V81,'HB11 Model'!$B81)</f>
        <v>Parameter</v>
      </c>
      <c r="AG235" t="str">
        <f ca="1">SUBSTITUTE(AG234,'Formula Name Creation'!$V81,'HB11 Model'!$B81)</f>
        <v>Parameter</v>
      </c>
      <c r="AH235" t="str">
        <f ca="1">SUBSTITUTE(AH234,'Formula Name Creation'!$V81,'HB11 Model'!$B81)</f>
        <v>Parameter</v>
      </c>
      <c r="AI235" t="str">
        <f ca="1">SUBSTITUTE(AI234,'Formula Name Creation'!$V81,'HB11 Model'!$B81)</f>
        <v>=C36*(C38)</v>
      </c>
      <c r="AJ235" t="str">
        <f ca="1">SUBSTITUTE(AJ234,'Formula Name Creation'!$V81,'HB11 Model'!$B81)</f>
        <v>Parameter</v>
      </c>
      <c r="AK235" t="str">
        <f ca="1">SUBSTITUTE(AK234,'Formula Name Creation'!$V81,'HB11 Model'!$B81)</f>
        <v>Parameter</v>
      </c>
      <c r="AL235" t="str">
        <f ca="1">SUBSTITUTE(AL234,'Formula Name Creation'!$V81,'HB11 Model'!$B81)</f>
        <v>=C39*(C41+C42)</v>
      </c>
      <c r="AM235" t="str">
        <f ca="1">SUBSTITUTE(AM234,'Formula Name Creation'!$V81,'HB11 Model'!$B81)</f>
        <v>=0.04+(C31*C32)/(1000)</v>
      </c>
      <c r="AN235" t="str">
        <f ca="1">SUBSTITUTE(AN234,'Formula Name Creation'!$V81,'HB11 Model'!$B81)</f>
        <v>Parameter</v>
      </c>
      <c r="AO235" t="str">
        <f ca="1">SUBSTITUTE(AO234,'Formula Name Creation'!$V81,'HB11 Model'!$B81)</f>
        <v>Parameter</v>
      </c>
      <c r="AP235" t="str">
        <f ca="1">SUBSTITUTE(AP234,'Formula Name Creation'!$V81,'HB11 Model'!$B81)</f>
        <v>Parameter</v>
      </c>
      <c r="AQ235" t="str">
        <f ca="1">SUBSTITUTE(AQ234,'Formula Name Creation'!$V81,'HB11 Model'!$B81)</f>
        <v>Parameter</v>
      </c>
      <c r="AR235" t="e">
        <f ca="1">SUBSTITUTE(AR234,'Formula Name Creation'!$V81,'HB11 Model'!$B81)</f>
        <v>#N/A</v>
      </c>
      <c r="AS235" t="str">
        <f ca="1">SUBSTITUTE(AS234,'Formula Name Creation'!$V81,'HB11 Model'!$B81)</f>
        <v>=C45+C25*(C28)</v>
      </c>
      <c r="AT235" t="str">
        <f ca="1">SUBSTITUTE(AT234,'Formula Name Creation'!$V81,'HB11 Model'!$B81)</f>
        <v>Parameter</v>
      </c>
      <c r="AU235" t="str">
        <f ca="1">SUBSTITUTE(AU234,'Formula Name Creation'!$V81,'HB11 Model'!$B81)</f>
        <v>Parameter</v>
      </c>
      <c r="AV235" t="str">
        <f ca="1">SUBSTITUTE(AV234,'Formula Name Creation'!$V81,'HB11 Model'!$B81)</f>
        <v>Parameter</v>
      </c>
      <c r="AW235" t="str">
        <f ca="1">SUBSTITUTE(AW234,'Formula Name Creation'!$V81,'HB11 Model'!$B81)</f>
        <v>Parameter</v>
      </c>
      <c r="AX235" t="str">
        <f ca="1">SUBSTITUTE(AX234,'Formula Name Creation'!$V81,'HB11 Model'!$B81)</f>
        <v>Parameter</v>
      </c>
      <c r="AY235" t="str">
        <f ca="1">SUBSTITUTE(AY234,'Formula Name Creation'!$V81,'HB11 Model'!$B81)</f>
        <v>Parameter</v>
      </c>
      <c r="AZ235" t="str">
        <f ca="1">SUBSTITUTE(AZ234,'Formula Name Creation'!$V81,'HB11 Model'!$B81)</f>
        <v>Parameter</v>
      </c>
      <c r="BA235" t="str">
        <f ca="1">SUBSTITUTE(BA234,'Formula Name Creation'!$V81,'HB11 Model'!$B81)</f>
        <v>=(C54+C53)/10^6</v>
      </c>
      <c r="BB235" t="str">
        <f ca="1">SUBSTITUTE(BB234,'Formula Name Creation'!$V81,'HB11 Model'!$B81)</f>
        <v>=C4*((C14*24)*3600)*C51</v>
      </c>
      <c r="BC235" t="str">
        <f ca="1">SUBSTITUTE(BC234,'Formula Name Creation'!$V81,'HB11 Model'!$B81)</f>
        <v>Parameter</v>
      </c>
      <c r="BD235" t="str">
        <f ca="1">SUBSTITUTE(BD234,'Formula Name Creation'!$V81,'HB11 Model'!$B81)</f>
        <v>Parameter</v>
      </c>
      <c r="BE235" t="str">
        <f ca="1">SUBSTITUTE(BE234,'Formula Name Creation'!$V81,'HB11 Model'!$B81)</f>
        <v>Parameter</v>
      </c>
      <c r="BF235" t="str">
        <f ca="1">SUBSTITUTE(BF234,'Formula Name Creation'!$V81,'HB11 Model'!$B81)</f>
        <v>Parameter</v>
      </c>
      <c r="BG235" t="str">
        <f ca="1">SUBSTITUTE(BG234,'Formula Name Creation'!$V81,'HB11 Model'!$B81)</f>
        <v>=ROUNDDOWN(C60/C64,0)*C58+C57*C3*C4*ROUNDDOWN(C60/C66,0)+C59+Total Coolant Cost*10^6*ROUNDDOWN(C60/C65,0)+C63*C60</v>
      </c>
      <c r="BH235" t="str">
        <f ca="1">SUBSTITUTE(BH234,'Formula Name Creation'!$V81,'HB11 Model'!$B81)</f>
        <v>Parameter</v>
      </c>
      <c r="BI235" t="str">
        <f ca="1">SUBSTITUTE(BI234,'Formula Name Creation'!$V81,'HB11 Model'!$B81)</f>
        <v>=C62*1000*C24</v>
      </c>
      <c r="BJ235" t="str">
        <f ca="1">SUBSTITUTE(BJ234,'Formula Name Creation'!$V81,'HB11 Model'!$B81)</f>
        <v>Parameter</v>
      </c>
      <c r="BK235" t="str">
        <f ca="1">SUBSTITUTE(BK234,'Formula Name Creation'!$V81,'HB11 Model'!$B81)</f>
        <v>Parameter</v>
      </c>
      <c r="BL235" t="str">
        <f ca="1">SUBSTITUTE(BL234,'Formula Name Creation'!$V81,'HB11 Model'!$B81)</f>
        <v>Parameter</v>
      </c>
      <c r="BM235" t="str">
        <f ca="1">SUBSTITUTE(BM234,'Formula Name Creation'!$V81,'HB11 Model'!$B81)</f>
        <v>Parameter</v>
      </c>
      <c r="BN235" t="str">
        <f ca="1">SUBSTITUTE(BN234,'Formula Name Creation'!$V81,'HB11 Model'!$B81)</f>
        <v>Parameter</v>
      </c>
      <c r="BO235" t="str">
        <f ca="1">SUBSTITUTE(BO234,'Formula Name Creation'!$V81,'HB11 Model'!$B81)</f>
        <v>Parameter</v>
      </c>
      <c r="BP235" t="str">
        <f ca="1">SUBSTITUTE(BP234,'Formula Name Creation'!$V81,'HB11 Model'!$B81)</f>
        <v>Parameter</v>
      </c>
      <c r="BQ235" t="str">
        <f ca="1">SUBSTITUTE(BQ234,'Formula Name Creation'!$V81,'HB11 Model'!$B81)</f>
        <v>Parameter</v>
      </c>
      <c r="BR235" t="str">
        <f ca="1">SUBSTITUTE(BR234,'Formula Name Creation'!$V81,'HB11 Model'!$B81)</f>
        <v>Parameter</v>
      </c>
      <c r="BS235" t="str">
        <f ca="1">SUBSTITUTE(BS234,'Formula Name Creation'!$V81,'HB11 Model'!$B81)</f>
        <v>Parameter</v>
      </c>
      <c r="BT235" t="str">
        <f ca="1">SUBSTITUTE(BT234,'Formula Name Creation'!$V81,'HB11 Model'!$B81)</f>
        <v>Parameter</v>
      </c>
      <c r="BU235" t="str">
        <f ca="1">SUBSTITUTE(BU234,'Formula Name Creation'!$V81,'HB11 Model'!$B81)</f>
        <v>=(C67+C68+C69+C70+C71+C72+C74+C73)</v>
      </c>
      <c r="BV235" t="str">
        <f ca="1">SUBSTITUTE(BV234,'Formula Name Creation'!$V81,'HB11 Model'!$B81)</f>
        <v>Parameter</v>
      </c>
      <c r="BW235" t="str">
        <f ca="1">SUBSTITUTE(BW234,'Formula Name Creation'!$V81,'HB11 Model'!$B81)</f>
        <v>Parameter</v>
      </c>
      <c r="BX235" t="str">
        <f ca="1">SUBSTITUTE(BX234,'Formula Name Creation'!$V81,'HB11 Model'!$B81)</f>
        <v>=C77+C75</v>
      </c>
      <c r="BY235" t="str">
        <f ca="1">SUBSTITUTE(BY234,'Formula Name Creation'!$V81,'HB11 Model'!$B81)</f>
        <v>Parameter</v>
      </c>
      <c r="BZ235" t="str">
        <f ca="1">SUBSTITUTE(BZ234,'Formula Name Creation'!$V81,'HB11 Model'!$B81)</f>
        <v>=C79*C75</v>
      </c>
      <c r="CA235" t="str">
        <f ca="1">SUBSTITUTE(CA234,'Formula Name Creation'!$V81,'HB11 Model'!$B81)</f>
        <v>Parameter</v>
      </c>
      <c r="CB235" t="str">
        <f ca="1">SUBSTITUTE(CB234,'Formula Name Creation'!$V81,'HB11 Model'!$B81)</f>
        <v>Parameter</v>
      </c>
      <c r="CC235" t="str">
        <f ca="1">SUBSTITUTE(CC234,'Formula Name Creation'!$V81,'HB11 Model'!$B81)</f>
        <v>Parameter</v>
      </c>
      <c r="CD235" t="str">
        <f ca="1">SUBSTITUTE(CD234,'Formula Name Creation'!$V81,'HB11 Model'!$B81)</f>
        <v>=32*(C9/2605)</v>
      </c>
      <c r="CE235" t="str">
        <f ca="1">SUBSTITUTE(CE234,'Formula Name Creation'!$V81,'HB11 Model'!$B81)</f>
        <v>Parameter</v>
      </c>
      <c r="CF235" t="str">
        <f ca="1">SUBSTITUTE(CF234,'Formula Name Creation'!$V81,'HB11 Model'!$B81)</f>
        <v>Parameter</v>
      </c>
      <c r="CG235" t="str">
        <f ca="1">SUBSTITUTE(CG234,'Formula Name Creation'!$V81,'HB11 Model'!$B81)</f>
        <v>=(Coolant Volume*Coolant Density*Coolant Cost)/10^6</v>
      </c>
      <c r="CH235" t="str">
        <f ca="1">SUBSTITUTE(CH234,'Formula Name Creation'!$V81,'HB11 Model'!$B81)</f>
        <v>=C9*10^6/Mixed-mean Coolant Temperature Rise/Specific Heat of Coolant</v>
      </c>
      <c r="CI235" t="str">
        <f ca="1">SUBSTITUTE(CI234,'Formula Name Creation'!$V81,'HB11 Model'!$B81)</f>
        <v>Parameter</v>
      </c>
      <c r="CJ235" t="str">
        <f ca="1">SUBSTITUTE(CJ234,'Formula Name Creation'!$V81,'HB11 Model'!$B81)</f>
        <v>Parameter</v>
      </c>
      <c r="CK235" t="str">
        <f ca="1">SUBSTITUTE(CK234,'Formula Name Creation'!$V81,'HB11 Model'!$B81)</f>
        <v>Parameter</v>
      </c>
      <c r="CL235" t="str">
        <f ca="1">SUBSTITUTE(CL234,'Formula Name Creation'!$V81,'HB11 Model'!$B81)</f>
        <v>Parameter</v>
      </c>
      <c r="CM235" t="str">
        <f ca="1">SUBSTITUTE(CM234,'Formula Name Creation'!$V81,'HB11 Model'!$B81)</f>
        <v>=Number of Staff*Average Hourly Wage</v>
      </c>
      <c r="CN235" t="str">
        <f ca="1">SUBSTITUTE(CN234,'Formula Name Creation'!$V81,'HB11 Model'!$B81)</f>
        <v>=Hourly Personnel Cost*7.6*7*52.18</v>
      </c>
      <c r="CO235" t="str">
        <f ca="1">SUBSTITUTE(CO234,'Formula Name Creation'!$V81,'HB11 Model'!$B81)</f>
        <v>Parameter</v>
      </c>
      <c r="CP235" t="str">
        <f ca="1">SUBSTITUTE(CP234,'Formula Name Creation'!$V81,'HB11 Model'!$B81)</f>
        <v>Parameter</v>
      </c>
      <c r="CQ235" t="str">
        <f ca="1">SUBSTITUTE(CQ234,'Formula Name Creation'!$V81,'HB11 Model'!$B81)</f>
        <v>Parameter</v>
      </c>
      <c r="CR235" t="str">
        <f ca="1">SUBSTITUTE(CR234,'Formula Name Creation'!$V81,'HB11 Model'!$B81)</f>
        <v>Parameter</v>
      </c>
      <c r="CS235" t="str">
        <f ca="1">SUBSTITUTE(CS234,'Formula Name Creation'!$V81,'HB11 Model'!$B81)</f>
        <v>Parameter</v>
      </c>
      <c r="CT235" t="str">
        <f ca="1">SUBSTITUTE(CT234,'Formula Name Creation'!$V81,'HB11 Model'!$B81)</f>
        <v>Parameter</v>
      </c>
      <c r="CU235" t="str">
        <f ca="1">SUBSTITUTE(CU234,'Formula Name Creation'!$V81,'HB11 Model'!$B81)</f>
        <v>=PI()*Height of Vacuum Vessel*(Radius of Vacuum Vessel^2-(Radius of Vacuum Vessel-Wall Thickness of Vacuum Vessel)^2)*Density of Vacuum Vessel Material</v>
      </c>
      <c r="CV235" t="str">
        <f ca="1">SUBSTITUTE(CV234,'Formula Name Creation'!$V81,'HB11 Model'!$B81)</f>
        <v>Parameter</v>
      </c>
      <c r="CW235" t="str">
        <f ca="1">SUBSTITUTE(CW234,'Formula Name Creation'!$V81,'HB11 Model'!$B81)</f>
        <v>=(90.69*Mass of Vacuum Vessel + Shielding Material Costs for Vacuum Vessel + 13.04*Mass Flow Rate*112.32)/10^6</v>
      </c>
      <c r="CX235" t="str">
        <f ca="1">SUBSTITUTE(CX234,'Formula Name Creation'!$V81,'HB11 Model'!$B81)</f>
        <v>0</v>
      </c>
      <c r="CY235" t="str">
        <f ca="1">SUBSTITUTE(CY234,'Formula Name Creation'!$V81,'HB11 Model'!$B81)</f>
        <v>0</v>
      </c>
      <c r="CZ235" t="str">
        <f ca="1">SUBSTITUTE(CZ234,'Formula Name Creation'!$V81,'HB11 Model'!$B81)</f>
        <v>0</v>
      </c>
      <c r="DA235" t="str">
        <f ca="1">SUBSTITUTE(DA234,'Formula Name Creation'!$V81,'HB11 Model'!$B81)</f>
        <v>0</v>
      </c>
      <c r="DB235" t="str">
        <f ca="1">SUBSTITUTE(DB234,'Formula Name Creation'!$V81,'HB11 Model'!$B81)</f>
        <v>0</v>
      </c>
      <c r="DC235" t="str">
        <f ca="1">SUBSTITUTE(DC234,'Formula Name Creation'!$V81,'HB11 Model'!$B81)</f>
        <v>0</v>
      </c>
      <c r="DD235" t="str">
        <f ca="1">SUBSTITUTE(DD234,'Formula Name Creation'!$V81,'HB11 Model'!$B81)</f>
        <v>0</v>
      </c>
      <c r="DE235" t="str">
        <f ca="1">SUBSTITUTE(DE234,'Formula Name Creation'!$V81,'HB11 Model'!$B81)</f>
        <v>0</v>
      </c>
      <c r="DF235" t="str">
        <f ca="1">SUBSTITUTE(DF234,'Formula Name Creation'!$V81,'HB11 Model'!$B81)</f>
        <v>0</v>
      </c>
      <c r="DG235" t="str">
        <f ca="1">SUBSTITUTE(DG234,'Formula Name Creation'!$V81,'HB11 Model'!$B81)</f>
        <v>0</v>
      </c>
      <c r="DH235" t="str">
        <f ca="1">SUBSTITUTE(DH234,'Formula Name Creation'!$V81,'HB11 Model'!$B81)</f>
        <v>0</v>
      </c>
      <c r="DI235" t="str">
        <f ca="1">SUBSTITUTE(DI234,'Formula Name Creation'!$V81,'HB11 Model'!$B81)</f>
        <v>0</v>
      </c>
      <c r="DJ235" t="str">
        <f ca="1">SUBSTITUTE(DJ234,'Formula Name Creation'!$V81,'HB11 Model'!$B81)</f>
        <v>0</v>
      </c>
      <c r="DK235" t="str">
        <f ca="1">SUBSTITUTE(DK234,'Formula Name Creation'!$V81,'HB11 Model'!$B81)</f>
        <v>0</v>
      </c>
      <c r="DL235" t="str">
        <f ca="1">SUBSTITUTE(DL234,'Formula Name Creation'!$V81,'HB11 Model'!$B81)</f>
        <v>0</v>
      </c>
      <c r="DM235" t="str">
        <f ca="1">SUBSTITUTE(DM234,'Formula Name Creation'!$V81,'HB11 Model'!$B81)</f>
        <v>0</v>
      </c>
      <c r="DN235" t="str">
        <f ca="1">SUBSTITUTE(DN234,'Formula Name Creation'!$V81,'HB11 Model'!$B81)</f>
        <v>0</v>
      </c>
      <c r="DO235" t="str">
        <f ca="1">SUBSTITUTE(DO234,'Formula Name Creation'!$V81,'HB11 Model'!$B81)</f>
        <v>0</v>
      </c>
      <c r="DP235" t="str">
        <f ca="1">SUBSTITUTE(DP234,'Formula Name Creation'!$V81,'HB11 Model'!$B81)</f>
        <v>0</v>
      </c>
      <c r="DQ235" t="str">
        <f ca="1">SUBSTITUTE(DQ234,'Formula Name Creation'!$V81,'HB11 Model'!$B81)</f>
        <v>0</v>
      </c>
      <c r="DR235" t="str">
        <f ca="1">SUBSTITUTE(DR234,'Formula Name Creation'!$V81,'HB11 Model'!$B81)</f>
        <v>0</v>
      </c>
      <c r="DS235" t="str">
        <f ca="1">SUBSTITUTE(DS234,'Formula Name Creation'!$V81,'HB11 Model'!$B81)</f>
        <v>0</v>
      </c>
      <c r="DT235" t="str">
        <f ca="1">SUBSTITUTE(DT234,'Formula Name Creation'!$V81,'HB11 Model'!$B81)</f>
        <v>0</v>
      </c>
      <c r="DU235" t="str">
        <f ca="1">SUBSTITUTE(DU234,'Formula Name Creation'!$V81,'HB11 Model'!$B81)</f>
        <v>0</v>
      </c>
      <c r="DV235" t="str">
        <f ca="1">SUBSTITUTE(DV234,'Formula Name Creation'!$V81,'HB11 Model'!$B81)</f>
        <v>0</v>
      </c>
      <c r="DW235" t="str">
        <f ca="1">SUBSTITUTE(DW234,'Formula Name Creation'!$V81,'HB11 Model'!$B81)</f>
        <v>0</v>
      </c>
      <c r="DX235" t="str">
        <f ca="1">SUBSTITUTE(DX234,'Formula Name Creation'!$V81,'HB11 Model'!$B81)</f>
        <v>0</v>
      </c>
      <c r="DY235" t="str">
        <f ca="1">SUBSTITUTE(DY234,'Formula Name Creation'!$V81,'HB11 Model'!$B81)</f>
        <v>0</v>
      </c>
      <c r="DZ235" t="str">
        <f ca="1">SUBSTITUTE(DZ234,'Formula Name Creation'!$V81,'HB11 Model'!$B81)</f>
        <v>0</v>
      </c>
      <c r="EA235" t="str">
        <f ca="1">SUBSTITUTE(EA234,'Formula Name Creation'!$V81,'HB11 Model'!$B81)</f>
        <v>0</v>
      </c>
      <c r="EB235" t="str">
        <f ca="1">SUBSTITUTE(EB234,'Formula Name Creation'!$V81,'HB11 Model'!$B81)</f>
        <v>0</v>
      </c>
      <c r="EC235" t="str">
        <f ca="1">SUBSTITUTE(EC234,'Formula Name Creation'!$V81,'HB11 Model'!$B81)</f>
        <v>0</v>
      </c>
      <c r="ED235" t="str">
        <f ca="1">SUBSTITUTE(ED234,'Formula Name Creation'!$V81,'HB11 Model'!$B81)</f>
        <v>0</v>
      </c>
      <c r="EE235" t="str">
        <f ca="1">SUBSTITUTE(EE234,'Formula Name Creation'!$V81,'HB11 Model'!$B81)</f>
        <v>0</v>
      </c>
      <c r="EF235" t="str">
        <f ca="1">SUBSTITUTE(EF234,'Formula Name Creation'!$V81,'HB11 Model'!$B81)</f>
        <v>0</v>
      </c>
      <c r="EG235" t="str">
        <f ca="1">SUBSTITUTE(EG234,'Formula Name Creation'!$V81,'HB11 Model'!$B81)</f>
        <v>0</v>
      </c>
      <c r="EH235" t="str">
        <f ca="1">SUBSTITUTE(EH234,'Formula Name Creation'!$V81,'HB11 Model'!$B81)</f>
        <v>0</v>
      </c>
      <c r="EI235" t="str">
        <f ca="1">SUBSTITUTE(EI234,'Formula Name Creation'!$V81,'HB11 Model'!$B81)</f>
        <v>0</v>
      </c>
      <c r="EJ235" t="str">
        <f ca="1">SUBSTITUTE(EJ234,'Formula Name Creation'!$V81,'HB11 Model'!$B81)</f>
        <v>0</v>
      </c>
      <c r="EK235" t="str">
        <f ca="1">SUBSTITUTE(EK234,'Formula Name Creation'!$V81,'HB11 Model'!$B81)</f>
        <v>0</v>
      </c>
      <c r="EL235" t="str">
        <f ca="1">SUBSTITUTE(EL234,'Formula Name Creation'!$V81,'HB11 Model'!$B81)</f>
        <v>0</v>
      </c>
      <c r="EM235" t="str">
        <f ca="1">SUBSTITUTE(EM234,'Formula Name Creation'!$V81,'HB11 Model'!$B81)</f>
        <v>0</v>
      </c>
      <c r="EN235" t="str">
        <f ca="1">SUBSTITUTE(EN234,'Formula Name Creation'!$V81,'HB11 Model'!$B81)</f>
        <v>0</v>
      </c>
      <c r="EO235" t="str">
        <f ca="1">SUBSTITUTE(EO234,'Formula Name Creation'!$V81,'HB11 Model'!$B81)</f>
        <v>0</v>
      </c>
      <c r="EP235" t="str">
        <f ca="1">SUBSTITUTE(EP234,'Formula Name Creation'!$V81,'HB11 Model'!$B81)</f>
        <v>0</v>
      </c>
      <c r="EQ235" t="str">
        <f ca="1">SUBSTITUTE(EQ234,'Formula Name Creation'!$V81,'HB11 Model'!$B81)</f>
        <v>0</v>
      </c>
      <c r="ER235" t="str">
        <f ca="1">SUBSTITUTE(ER234,'Formula Name Creation'!$V81,'HB11 Model'!$B81)</f>
        <v>0</v>
      </c>
      <c r="ES235" t="str">
        <f ca="1">SUBSTITUTE(ES234,'Formula Name Creation'!$V81,'HB11 Model'!$B81)</f>
        <v>0</v>
      </c>
      <c r="ET235" t="str">
        <f ca="1">SUBSTITUTE(ET234,'Formula Name Creation'!$V81,'HB11 Model'!$B81)</f>
        <v>0</v>
      </c>
      <c r="EU235">
        <v>79</v>
      </c>
    </row>
    <row r="236" spans="1:151" x14ac:dyDescent="0.25">
      <c r="A236" t="str">
        <f ca="1">SUBSTITUTE(A235,'Formula Name Creation'!$V80,'HB11 Model'!$B80)</f>
        <v>Parameter</v>
      </c>
      <c r="B236" t="str">
        <f ca="1">SUBSTITUTE(B235,'Formula Name Creation'!$V80,'HB11 Model'!$B80)</f>
        <v>Parameter</v>
      </c>
      <c r="C236" t="str">
        <f ca="1">SUBSTITUTE(C235,'Formula Name Creation'!$V80,'HB11 Model'!$B80)</f>
        <v>=(1400*C22*1000)/10^6</v>
      </c>
      <c r="D236" t="str">
        <f ca="1">SUBSTITUTE(D235,'Formula Name Creation'!$V80,'HB11 Model'!$B80)</f>
        <v>Parameter</v>
      </c>
      <c r="E236" t="str">
        <f ca="1">SUBSTITUTE(E235,'Formula Name Creation'!$V80,'HB11 Model'!$B80)</f>
        <v>=C3*C4</v>
      </c>
      <c r="F236" t="str">
        <f ca="1">SUBSTITUTE(F235,'Formula Name Creation'!$V80,'HB11 Model'!$B80)</f>
        <v>=C7/(C6)</v>
      </c>
      <c r="G236" t="str">
        <f ca="1">SUBSTITUTE(G235,'Formula Name Creation'!$V80,'HB11 Model'!$B80)</f>
        <v>=IF(C36=0,C7*C10,C7*C10*C13)</v>
      </c>
      <c r="H236" t="str">
        <f ca="1">SUBSTITUTE(H235,'Formula Name Creation'!$V80,'HB11 Model'!$B80)</f>
        <v>Parameter</v>
      </c>
      <c r="I236" t="str">
        <f ca="1">SUBSTITUTE(I235,'Formula Name Creation'!$V80,'HB11 Model'!$B80)</f>
        <v>Parameter</v>
      </c>
      <c r="J236" t="str">
        <f ca="1">SUBSTITUTE(J235,'Formula Name Creation'!$V80,'HB11 Model'!$B80)</f>
        <v>Parameter</v>
      </c>
      <c r="K236" t="str">
        <f ca="1">SUBSTITUTE(K235,'Formula Name Creation'!$V80,'HB11 Model'!$B80)</f>
        <v>Parameter</v>
      </c>
      <c r="L236" t="str">
        <f ca="1">SUBSTITUTE(L235,'Formula Name Creation'!$V80,'HB11 Model'!$B80)</f>
        <v>Parameter</v>
      </c>
      <c r="M236" t="str">
        <f ca="1">SUBSTITUTE(M235,'Formula Name Creation'!$V80,'HB11 Model'!$B80)</f>
        <v>=C16/C8</v>
      </c>
      <c r="N236" t="str">
        <f ca="1">SUBSTITUTE(N235,'Formula Name Creation'!$V80,'HB11 Model'!$B80)</f>
        <v>=C9*C17</v>
      </c>
      <c r="O236" t="str">
        <f ca="1">SUBSTITUTE(O235,'Formula Name Creation'!$V80,'HB11 Model'!$B80)</f>
        <v>Parameter</v>
      </c>
      <c r="P236" t="str">
        <f ca="1">SUBSTITUTE(P235,'Formula Name Creation'!$V80,'HB11 Model'!$B80)</f>
        <v>Parameter</v>
      </c>
      <c r="Q236" t="str">
        <f ca="1">SUBSTITUTE(Q235,'Formula Name Creation'!$V80,'HB11 Model'!$B80)</f>
        <v>Parameter</v>
      </c>
      <c r="R236" t="str">
        <f ca="1">SUBSTITUTE(R235,'Formula Name Creation'!$V80,'HB11 Model'!$B80)</f>
        <v>=C8+Cooling System Energy Consumption+Vacuum System Power Usage</v>
      </c>
      <c r="S236" t="str">
        <f ca="1">SUBSTITUTE(S235,'Formula Name Creation'!$V80,'HB11 Model'!$B80)</f>
        <v>=C20*C19</v>
      </c>
      <c r="T236" t="str">
        <f ca="1">SUBSTITUTE(T235,'Formula Name Creation'!$V80,'HB11 Model'!$B80)</f>
        <v>=C16-C20</v>
      </c>
      <c r="U236" t="str">
        <f ca="1">SUBSTITUTE(U235,'Formula Name Creation'!$V80,'HB11 Model'!$B80)</f>
        <v>=365*24*C14</v>
      </c>
      <c r="V236" t="str">
        <f ca="1">SUBSTITUTE(V235,'Formula Name Creation'!$V80,'HB11 Model'!$B80)</f>
        <v>=C22*C23</v>
      </c>
      <c r="W236" t="str">
        <f ca="1">SUBSTITUTE(W235,'Formula Name Creation'!$V80,'HB11 Model'!$B80)</f>
        <v>=C26/(1-C27)</v>
      </c>
      <c r="X236" t="str">
        <f ca="1">SUBSTITUTE(X235,'Formula Name Creation'!$V80,'HB11 Model'!$B80)</f>
        <v>=C4*C14*365*24*3600</v>
      </c>
      <c r="Y236" t="str">
        <f ca="1">SUBSTITUTE(Y235,'Formula Name Creation'!$V80,'HB11 Model'!$B80)</f>
        <v>Parameter</v>
      </c>
      <c r="Z236" t="str">
        <f ca="1">SUBSTITUTE(Z235,'Formula Name Creation'!$V80,'HB11 Model'!$B80)</f>
        <v>=C29+C37+C40+C48</v>
      </c>
      <c r="AA236" t="str">
        <f ca="1">SUBSTITUTE(AA235,'Formula Name Creation'!$V80,'HB11 Model'!$B80)</f>
        <v>=C30*(C33*C34)/(1000)+C35</v>
      </c>
      <c r="AB236" t="str">
        <f ca="1">SUBSTITUTE(AB235,'Formula Name Creation'!$V80,'HB11 Model'!$B80)</f>
        <v>Parameter</v>
      </c>
      <c r="AC236" t="str">
        <f ca="1">SUBSTITUTE(AC235,'Formula Name Creation'!$V80,'HB11 Model'!$B80)</f>
        <v>Parameter</v>
      </c>
      <c r="AD236" t="str">
        <f ca="1">SUBSTITUTE(AD235,'Formula Name Creation'!$V80,'HB11 Model'!$B80)</f>
        <v>Parameter</v>
      </c>
      <c r="AE236" t="str">
        <f ca="1">SUBSTITUTE(AE235,'Formula Name Creation'!$V80,'HB11 Model'!$B80)</f>
        <v>Parameter</v>
      </c>
      <c r="AF236" t="str">
        <f ca="1">SUBSTITUTE(AF235,'Formula Name Creation'!$V80,'HB11 Model'!$B80)</f>
        <v>Parameter</v>
      </c>
      <c r="AG236" t="str">
        <f ca="1">SUBSTITUTE(AG235,'Formula Name Creation'!$V80,'HB11 Model'!$B80)</f>
        <v>Parameter</v>
      </c>
      <c r="AH236" t="str">
        <f ca="1">SUBSTITUTE(AH235,'Formula Name Creation'!$V80,'HB11 Model'!$B80)</f>
        <v>Parameter</v>
      </c>
      <c r="AI236" t="str">
        <f ca="1">SUBSTITUTE(AI235,'Formula Name Creation'!$V80,'HB11 Model'!$B80)</f>
        <v>=C36*(C38)</v>
      </c>
      <c r="AJ236" t="str">
        <f ca="1">SUBSTITUTE(AJ235,'Formula Name Creation'!$V80,'HB11 Model'!$B80)</f>
        <v>Parameter</v>
      </c>
      <c r="AK236" t="str">
        <f ca="1">SUBSTITUTE(AK235,'Formula Name Creation'!$V80,'HB11 Model'!$B80)</f>
        <v>Parameter</v>
      </c>
      <c r="AL236" t="str">
        <f ca="1">SUBSTITUTE(AL235,'Formula Name Creation'!$V80,'HB11 Model'!$B80)</f>
        <v>=C39*(C41+C42)</v>
      </c>
      <c r="AM236" t="str">
        <f ca="1">SUBSTITUTE(AM235,'Formula Name Creation'!$V80,'HB11 Model'!$B80)</f>
        <v>=0.04+(C31*C32)/(1000)</v>
      </c>
      <c r="AN236" t="str">
        <f ca="1">SUBSTITUTE(AN235,'Formula Name Creation'!$V80,'HB11 Model'!$B80)</f>
        <v>Parameter</v>
      </c>
      <c r="AO236" t="str">
        <f ca="1">SUBSTITUTE(AO235,'Formula Name Creation'!$V80,'HB11 Model'!$B80)</f>
        <v>Parameter</v>
      </c>
      <c r="AP236" t="str">
        <f ca="1">SUBSTITUTE(AP235,'Formula Name Creation'!$V80,'HB11 Model'!$B80)</f>
        <v>Parameter</v>
      </c>
      <c r="AQ236" t="str">
        <f ca="1">SUBSTITUTE(AQ235,'Formula Name Creation'!$V80,'HB11 Model'!$B80)</f>
        <v>Parameter</v>
      </c>
      <c r="AR236" t="e">
        <f ca="1">SUBSTITUTE(AR235,'Formula Name Creation'!$V80,'HB11 Model'!$B80)</f>
        <v>#N/A</v>
      </c>
      <c r="AS236" t="str">
        <f ca="1">SUBSTITUTE(AS235,'Formula Name Creation'!$V80,'HB11 Model'!$B80)</f>
        <v>=C45+C25*(C28)</v>
      </c>
      <c r="AT236" t="str">
        <f ca="1">SUBSTITUTE(AT235,'Formula Name Creation'!$V80,'HB11 Model'!$B80)</f>
        <v>Parameter</v>
      </c>
      <c r="AU236" t="str">
        <f ca="1">SUBSTITUTE(AU235,'Formula Name Creation'!$V80,'HB11 Model'!$B80)</f>
        <v>Parameter</v>
      </c>
      <c r="AV236" t="str">
        <f ca="1">SUBSTITUTE(AV235,'Formula Name Creation'!$V80,'HB11 Model'!$B80)</f>
        <v>Parameter</v>
      </c>
      <c r="AW236" t="str">
        <f ca="1">SUBSTITUTE(AW235,'Formula Name Creation'!$V80,'HB11 Model'!$B80)</f>
        <v>Parameter</v>
      </c>
      <c r="AX236" t="str">
        <f ca="1">SUBSTITUTE(AX235,'Formula Name Creation'!$V80,'HB11 Model'!$B80)</f>
        <v>Parameter</v>
      </c>
      <c r="AY236" t="str">
        <f ca="1">SUBSTITUTE(AY235,'Formula Name Creation'!$V80,'HB11 Model'!$B80)</f>
        <v>Parameter</v>
      </c>
      <c r="AZ236" t="str">
        <f ca="1">SUBSTITUTE(AZ235,'Formula Name Creation'!$V80,'HB11 Model'!$B80)</f>
        <v>Parameter</v>
      </c>
      <c r="BA236" t="str">
        <f ca="1">SUBSTITUTE(BA235,'Formula Name Creation'!$V80,'HB11 Model'!$B80)</f>
        <v>=(C54+C53)/10^6</v>
      </c>
      <c r="BB236" t="str">
        <f ca="1">SUBSTITUTE(BB235,'Formula Name Creation'!$V80,'HB11 Model'!$B80)</f>
        <v>=C4*((C14*24)*3600)*C51</v>
      </c>
      <c r="BC236" t="str">
        <f ca="1">SUBSTITUTE(BC235,'Formula Name Creation'!$V80,'HB11 Model'!$B80)</f>
        <v>Parameter</v>
      </c>
      <c r="BD236" t="str">
        <f ca="1">SUBSTITUTE(BD235,'Formula Name Creation'!$V80,'HB11 Model'!$B80)</f>
        <v>Parameter</v>
      </c>
      <c r="BE236" t="str">
        <f ca="1">SUBSTITUTE(BE235,'Formula Name Creation'!$V80,'HB11 Model'!$B80)</f>
        <v>Parameter</v>
      </c>
      <c r="BF236" t="str">
        <f ca="1">SUBSTITUTE(BF235,'Formula Name Creation'!$V80,'HB11 Model'!$B80)</f>
        <v>Parameter</v>
      </c>
      <c r="BG236" t="str">
        <f ca="1">SUBSTITUTE(BG235,'Formula Name Creation'!$V80,'HB11 Model'!$B80)</f>
        <v>=ROUNDDOWN(C60/C64,0)*C58+C57*C3*C4*ROUNDDOWN(C60/C66,0)+C59+Total Coolant Cost*10^6*ROUNDDOWN(C60/C65,0)+C63*C60</v>
      </c>
      <c r="BH236" t="str">
        <f ca="1">SUBSTITUTE(BH235,'Formula Name Creation'!$V80,'HB11 Model'!$B80)</f>
        <v>Parameter</v>
      </c>
      <c r="BI236" t="str">
        <f ca="1">SUBSTITUTE(BI235,'Formula Name Creation'!$V80,'HB11 Model'!$B80)</f>
        <v>=C62*1000*C24</v>
      </c>
      <c r="BJ236" t="str">
        <f ca="1">SUBSTITUTE(BJ235,'Formula Name Creation'!$V80,'HB11 Model'!$B80)</f>
        <v>Parameter</v>
      </c>
      <c r="BK236" t="str">
        <f ca="1">SUBSTITUTE(BK235,'Formula Name Creation'!$V80,'HB11 Model'!$B80)</f>
        <v>Parameter</v>
      </c>
      <c r="BL236" t="str">
        <f ca="1">SUBSTITUTE(BL235,'Formula Name Creation'!$V80,'HB11 Model'!$B80)</f>
        <v>Parameter</v>
      </c>
      <c r="BM236" t="str">
        <f ca="1">SUBSTITUTE(BM235,'Formula Name Creation'!$V80,'HB11 Model'!$B80)</f>
        <v>Parameter</v>
      </c>
      <c r="BN236" t="str">
        <f ca="1">SUBSTITUTE(BN235,'Formula Name Creation'!$V80,'HB11 Model'!$B80)</f>
        <v>Parameter</v>
      </c>
      <c r="BO236" t="str">
        <f ca="1">SUBSTITUTE(BO235,'Formula Name Creation'!$V80,'HB11 Model'!$B80)</f>
        <v>Parameter</v>
      </c>
      <c r="BP236" t="str">
        <f ca="1">SUBSTITUTE(BP235,'Formula Name Creation'!$V80,'HB11 Model'!$B80)</f>
        <v>Parameter</v>
      </c>
      <c r="BQ236" t="str">
        <f ca="1">SUBSTITUTE(BQ235,'Formula Name Creation'!$V80,'HB11 Model'!$B80)</f>
        <v>Parameter</v>
      </c>
      <c r="BR236" t="str">
        <f ca="1">SUBSTITUTE(BR235,'Formula Name Creation'!$V80,'HB11 Model'!$B80)</f>
        <v>Parameter</v>
      </c>
      <c r="BS236" t="str">
        <f ca="1">SUBSTITUTE(BS235,'Formula Name Creation'!$V80,'HB11 Model'!$B80)</f>
        <v>Parameter</v>
      </c>
      <c r="BT236" t="str">
        <f ca="1">SUBSTITUTE(BT235,'Formula Name Creation'!$V80,'HB11 Model'!$B80)</f>
        <v>Parameter</v>
      </c>
      <c r="BU236" t="str">
        <f ca="1">SUBSTITUTE(BU235,'Formula Name Creation'!$V80,'HB11 Model'!$B80)</f>
        <v>=(C67+C68+C69+C70+C71+C72+C74+C73)</v>
      </c>
      <c r="BV236" t="str">
        <f ca="1">SUBSTITUTE(BV235,'Formula Name Creation'!$V80,'HB11 Model'!$B80)</f>
        <v>Parameter</v>
      </c>
      <c r="BW236" t="str">
        <f ca="1">SUBSTITUTE(BW235,'Formula Name Creation'!$V80,'HB11 Model'!$B80)</f>
        <v>Parameter</v>
      </c>
      <c r="BX236" t="str">
        <f ca="1">SUBSTITUTE(BX235,'Formula Name Creation'!$V80,'HB11 Model'!$B80)</f>
        <v>=C77+C75</v>
      </c>
      <c r="BY236" t="str">
        <f ca="1">SUBSTITUTE(BY235,'Formula Name Creation'!$V80,'HB11 Model'!$B80)</f>
        <v>Parameter</v>
      </c>
      <c r="BZ236" t="str">
        <f ca="1">SUBSTITUTE(BZ235,'Formula Name Creation'!$V80,'HB11 Model'!$B80)</f>
        <v>=C79*C75</v>
      </c>
      <c r="CA236" t="str">
        <f ca="1">SUBSTITUTE(CA235,'Formula Name Creation'!$V80,'HB11 Model'!$B80)</f>
        <v>Parameter</v>
      </c>
      <c r="CB236" t="str">
        <f ca="1">SUBSTITUTE(CB235,'Formula Name Creation'!$V80,'HB11 Model'!$B80)</f>
        <v>Parameter</v>
      </c>
      <c r="CC236" t="str">
        <f ca="1">SUBSTITUTE(CC235,'Formula Name Creation'!$V80,'HB11 Model'!$B80)</f>
        <v>Parameter</v>
      </c>
      <c r="CD236" t="str">
        <f ca="1">SUBSTITUTE(CD235,'Formula Name Creation'!$V80,'HB11 Model'!$B80)</f>
        <v>=32*(C9/2605)</v>
      </c>
      <c r="CE236" t="str">
        <f ca="1">SUBSTITUTE(CE235,'Formula Name Creation'!$V80,'HB11 Model'!$B80)</f>
        <v>Parameter</v>
      </c>
      <c r="CF236" t="str">
        <f ca="1">SUBSTITUTE(CF235,'Formula Name Creation'!$V80,'HB11 Model'!$B80)</f>
        <v>Parameter</v>
      </c>
      <c r="CG236" t="str">
        <f ca="1">SUBSTITUTE(CG235,'Formula Name Creation'!$V80,'HB11 Model'!$B80)</f>
        <v>=(Coolant Volume*Coolant Density*Coolant Cost)/10^6</v>
      </c>
      <c r="CH236" t="str">
        <f ca="1">SUBSTITUTE(CH235,'Formula Name Creation'!$V80,'HB11 Model'!$B80)</f>
        <v>=C9*10^6/Mixed-mean Coolant Temperature Rise/Specific Heat of Coolant</v>
      </c>
      <c r="CI236" t="str">
        <f ca="1">SUBSTITUTE(CI235,'Formula Name Creation'!$V80,'HB11 Model'!$B80)</f>
        <v>Parameter</v>
      </c>
      <c r="CJ236" t="str">
        <f ca="1">SUBSTITUTE(CJ235,'Formula Name Creation'!$V80,'HB11 Model'!$B80)</f>
        <v>Parameter</v>
      </c>
      <c r="CK236" t="str">
        <f ca="1">SUBSTITUTE(CK235,'Formula Name Creation'!$V80,'HB11 Model'!$B80)</f>
        <v>Parameter</v>
      </c>
      <c r="CL236" t="str">
        <f ca="1">SUBSTITUTE(CL235,'Formula Name Creation'!$V80,'HB11 Model'!$B80)</f>
        <v>Parameter</v>
      </c>
      <c r="CM236" t="str">
        <f ca="1">SUBSTITUTE(CM235,'Formula Name Creation'!$V80,'HB11 Model'!$B80)</f>
        <v>=Number of Staff*Average Hourly Wage</v>
      </c>
      <c r="CN236" t="str">
        <f ca="1">SUBSTITUTE(CN235,'Formula Name Creation'!$V80,'HB11 Model'!$B80)</f>
        <v>=Hourly Personnel Cost*7.6*7*52.18</v>
      </c>
      <c r="CO236" t="str">
        <f ca="1">SUBSTITUTE(CO235,'Formula Name Creation'!$V80,'HB11 Model'!$B80)</f>
        <v>Parameter</v>
      </c>
      <c r="CP236" t="str">
        <f ca="1">SUBSTITUTE(CP235,'Formula Name Creation'!$V80,'HB11 Model'!$B80)</f>
        <v>Parameter</v>
      </c>
      <c r="CQ236" t="str">
        <f ca="1">SUBSTITUTE(CQ235,'Formula Name Creation'!$V80,'HB11 Model'!$B80)</f>
        <v>Parameter</v>
      </c>
      <c r="CR236" t="str">
        <f ca="1">SUBSTITUTE(CR235,'Formula Name Creation'!$V80,'HB11 Model'!$B80)</f>
        <v>Parameter</v>
      </c>
      <c r="CS236" t="str">
        <f ca="1">SUBSTITUTE(CS235,'Formula Name Creation'!$V80,'HB11 Model'!$B80)</f>
        <v>Parameter</v>
      </c>
      <c r="CT236" t="str">
        <f ca="1">SUBSTITUTE(CT235,'Formula Name Creation'!$V80,'HB11 Model'!$B80)</f>
        <v>Parameter</v>
      </c>
      <c r="CU236" t="str">
        <f ca="1">SUBSTITUTE(CU235,'Formula Name Creation'!$V80,'HB11 Model'!$B80)</f>
        <v>=PI()*Height of Vacuum Vessel*(Radius of Vacuum Vessel^2-(Radius of Vacuum Vessel-Wall Thickness of Vacuum Vessel)^2)*Density of Vacuum Vessel Material</v>
      </c>
      <c r="CV236" t="str">
        <f ca="1">SUBSTITUTE(CV235,'Formula Name Creation'!$V80,'HB11 Model'!$B80)</f>
        <v>Parameter</v>
      </c>
      <c r="CW236" t="str">
        <f ca="1">SUBSTITUTE(CW235,'Formula Name Creation'!$V80,'HB11 Model'!$B80)</f>
        <v>=(90.69*Mass of Vacuum Vessel + Shielding Material Costs for Vacuum Vessel + 13.04*Mass Flow Rate*112.32)/10^6</v>
      </c>
      <c r="CX236" t="str">
        <f ca="1">SUBSTITUTE(CX235,'Formula Name Creation'!$V80,'HB11 Model'!$B80)</f>
        <v>0</v>
      </c>
      <c r="CY236" t="str">
        <f ca="1">SUBSTITUTE(CY235,'Formula Name Creation'!$V80,'HB11 Model'!$B80)</f>
        <v>0</v>
      </c>
      <c r="CZ236" t="str">
        <f ca="1">SUBSTITUTE(CZ235,'Formula Name Creation'!$V80,'HB11 Model'!$B80)</f>
        <v>0</v>
      </c>
      <c r="DA236" t="str">
        <f ca="1">SUBSTITUTE(DA235,'Formula Name Creation'!$V80,'HB11 Model'!$B80)</f>
        <v>0</v>
      </c>
      <c r="DB236" t="str">
        <f ca="1">SUBSTITUTE(DB235,'Formula Name Creation'!$V80,'HB11 Model'!$B80)</f>
        <v>0</v>
      </c>
      <c r="DC236" t="str">
        <f ca="1">SUBSTITUTE(DC235,'Formula Name Creation'!$V80,'HB11 Model'!$B80)</f>
        <v>0</v>
      </c>
      <c r="DD236" t="str">
        <f ca="1">SUBSTITUTE(DD235,'Formula Name Creation'!$V80,'HB11 Model'!$B80)</f>
        <v>0</v>
      </c>
      <c r="DE236" t="str">
        <f ca="1">SUBSTITUTE(DE235,'Formula Name Creation'!$V80,'HB11 Model'!$B80)</f>
        <v>0</v>
      </c>
      <c r="DF236" t="str">
        <f ca="1">SUBSTITUTE(DF235,'Formula Name Creation'!$V80,'HB11 Model'!$B80)</f>
        <v>0</v>
      </c>
      <c r="DG236" t="str">
        <f ca="1">SUBSTITUTE(DG235,'Formula Name Creation'!$V80,'HB11 Model'!$B80)</f>
        <v>0</v>
      </c>
      <c r="DH236" t="str">
        <f ca="1">SUBSTITUTE(DH235,'Formula Name Creation'!$V80,'HB11 Model'!$B80)</f>
        <v>0</v>
      </c>
      <c r="DI236" t="str">
        <f ca="1">SUBSTITUTE(DI235,'Formula Name Creation'!$V80,'HB11 Model'!$B80)</f>
        <v>0</v>
      </c>
      <c r="DJ236" t="str">
        <f ca="1">SUBSTITUTE(DJ235,'Formula Name Creation'!$V80,'HB11 Model'!$B80)</f>
        <v>0</v>
      </c>
      <c r="DK236" t="str">
        <f ca="1">SUBSTITUTE(DK235,'Formula Name Creation'!$V80,'HB11 Model'!$B80)</f>
        <v>0</v>
      </c>
      <c r="DL236" t="str">
        <f ca="1">SUBSTITUTE(DL235,'Formula Name Creation'!$V80,'HB11 Model'!$B80)</f>
        <v>0</v>
      </c>
      <c r="DM236" t="str">
        <f ca="1">SUBSTITUTE(DM235,'Formula Name Creation'!$V80,'HB11 Model'!$B80)</f>
        <v>0</v>
      </c>
      <c r="DN236" t="str">
        <f ca="1">SUBSTITUTE(DN235,'Formula Name Creation'!$V80,'HB11 Model'!$B80)</f>
        <v>0</v>
      </c>
      <c r="DO236" t="str">
        <f ca="1">SUBSTITUTE(DO235,'Formula Name Creation'!$V80,'HB11 Model'!$B80)</f>
        <v>0</v>
      </c>
      <c r="DP236" t="str">
        <f ca="1">SUBSTITUTE(DP235,'Formula Name Creation'!$V80,'HB11 Model'!$B80)</f>
        <v>0</v>
      </c>
      <c r="DQ236" t="str">
        <f ca="1">SUBSTITUTE(DQ235,'Formula Name Creation'!$V80,'HB11 Model'!$B80)</f>
        <v>0</v>
      </c>
      <c r="DR236" t="str">
        <f ca="1">SUBSTITUTE(DR235,'Formula Name Creation'!$V80,'HB11 Model'!$B80)</f>
        <v>0</v>
      </c>
      <c r="DS236" t="str">
        <f ca="1">SUBSTITUTE(DS235,'Formula Name Creation'!$V80,'HB11 Model'!$B80)</f>
        <v>0</v>
      </c>
      <c r="DT236" t="str">
        <f ca="1">SUBSTITUTE(DT235,'Formula Name Creation'!$V80,'HB11 Model'!$B80)</f>
        <v>0</v>
      </c>
      <c r="DU236" t="str">
        <f ca="1">SUBSTITUTE(DU235,'Formula Name Creation'!$V80,'HB11 Model'!$B80)</f>
        <v>0</v>
      </c>
      <c r="DV236" t="str">
        <f ca="1">SUBSTITUTE(DV235,'Formula Name Creation'!$V80,'HB11 Model'!$B80)</f>
        <v>0</v>
      </c>
      <c r="DW236" t="str">
        <f ca="1">SUBSTITUTE(DW235,'Formula Name Creation'!$V80,'HB11 Model'!$B80)</f>
        <v>0</v>
      </c>
      <c r="DX236" t="str">
        <f ca="1">SUBSTITUTE(DX235,'Formula Name Creation'!$V80,'HB11 Model'!$B80)</f>
        <v>0</v>
      </c>
      <c r="DY236" t="str">
        <f ca="1">SUBSTITUTE(DY235,'Formula Name Creation'!$V80,'HB11 Model'!$B80)</f>
        <v>0</v>
      </c>
      <c r="DZ236" t="str">
        <f ca="1">SUBSTITUTE(DZ235,'Formula Name Creation'!$V80,'HB11 Model'!$B80)</f>
        <v>0</v>
      </c>
      <c r="EA236" t="str">
        <f ca="1">SUBSTITUTE(EA235,'Formula Name Creation'!$V80,'HB11 Model'!$B80)</f>
        <v>0</v>
      </c>
      <c r="EB236" t="str">
        <f ca="1">SUBSTITUTE(EB235,'Formula Name Creation'!$V80,'HB11 Model'!$B80)</f>
        <v>0</v>
      </c>
      <c r="EC236" t="str">
        <f ca="1">SUBSTITUTE(EC235,'Formula Name Creation'!$V80,'HB11 Model'!$B80)</f>
        <v>0</v>
      </c>
      <c r="ED236" t="str">
        <f ca="1">SUBSTITUTE(ED235,'Formula Name Creation'!$V80,'HB11 Model'!$B80)</f>
        <v>0</v>
      </c>
      <c r="EE236" t="str">
        <f ca="1">SUBSTITUTE(EE235,'Formula Name Creation'!$V80,'HB11 Model'!$B80)</f>
        <v>0</v>
      </c>
      <c r="EF236" t="str">
        <f ca="1">SUBSTITUTE(EF235,'Formula Name Creation'!$V80,'HB11 Model'!$B80)</f>
        <v>0</v>
      </c>
      <c r="EG236" t="str">
        <f ca="1">SUBSTITUTE(EG235,'Formula Name Creation'!$V80,'HB11 Model'!$B80)</f>
        <v>0</v>
      </c>
      <c r="EH236" t="str">
        <f ca="1">SUBSTITUTE(EH235,'Formula Name Creation'!$V80,'HB11 Model'!$B80)</f>
        <v>0</v>
      </c>
      <c r="EI236" t="str">
        <f ca="1">SUBSTITUTE(EI235,'Formula Name Creation'!$V80,'HB11 Model'!$B80)</f>
        <v>0</v>
      </c>
      <c r="EJ236" t="str">
        <f ca="1">SUBSTITUTE(EJ235,'Formula Name Creation'!$V80,'HB11 Model'!$B80)</f>
        <v>0</v>
      </c>
      <c r="EK236" t="str">
        <f ca="1">SUBSTITUTE(EK235,'Formula Name Creation'!$V80,'HB11 Model'!$B80)</f>
        <v>0</v>
      </c>
      <c r="EL236" t="str">
        <f ca="1">SUBSTITUTE(EL235,'Formula Name Creation'!$V80,'HB11 Model'!$B80)</f>
        <v>0</v>
      </c>
      <c r="EM236" t="str">
        <f ca="1">SUBSTITUTE(EM235,'Formula Name Creation'!$V80,'HB11 Model'!$B80)</f>
        <v>0</v>
      </c>
      <c r="EN236" t="str">
        <f ca="1">SUBSTITUTE(EN235,'Formula Name Creation'!$V80,'HB11 Model'!$B80)</f>
        <v>0</v>
      </c>
      <c r="EO236" t="str">
        <f ca="1">SUBSTITUTE(EO235,'Formula Name Creation'!$V80,'HB11 Model'!$B80)</f>
        <v>0</v>
      </c>
      <c r="EP236" t="str">
        <f ca="1">SUBSTITUTE(EP235,'Formula Name Creation'!$V80,'HB11 Model'!$B80)</f>
        <v>0</v>
      </c>
      <c r="EQ236" t="str">
        <f ca="1">SUBSTITUTE(EQ235,'Formula Name Creation'!$V80,'HB11 Model'!$B80)</f>
        <v>0</v>
      </c>
      <c r="ER236" t="str">
        <f ca="1">SUBSTITUTE(ER235,'Formula Name Creation'!$V80,'HB11 Model'!$B80)</f>
        <v>0</v>
      </c>
      <c r="ES236" t="str">
        <f ca="1">SUBSTITUTE(ES235,'Formula Name Creation'!$V80,'HB11 Model'!$B80)</f>
        <v>0</v>
      </c>
      <c r="ET236" t="str">
        <f ca="1">SUBSTITUTE(ET235,'Formula Name Creation'!$V80,'HB11 Model'!$B80)</f>
        <v>0</v>
      </c>
      <c r="EU236">
        <v>78</v>
      </c>
    </row>
    <row r="237" spans="1:151" x14ac:dyDescent="0.25">
      <c r="A237" t="str">
        <f ca="1">SUBSTITUTE(A236,'Formula Name Creation'!$V79,'HB11 Model'!$B79)</f>
        <v>Parameter</v>
      </c>
      <c r="B237" t="str">
        <f ca="1">SUBSTITUTE(B236,'Formula Name Creation'!$V79,'HB11 Model'!$B79)</f>
        <v>Parameter</v>
      </c>
      <c r="C237" t="str">
        <f ca="1">SUBSTITUTE(C236,'Formula Name Creation'!$V79,'HB11 Model'!$B79)</f>
        <v>=(1400*C22*1000)/10^6</v>
      </c>
      <c r="D237" t="str">
        <f ca="1">SUBSTITUTE(D236,'Formula Name Creation'!$V79,'HB11 Model'!$B79)</f>
        <v>Parameter</v>
      </c>
      <c r="E237" t="str">
        <f ca="1">SUBSTITUTE(E236,'Formula Name Creation'!$V79,'HB11 Model'!$B79)</f>
        <v>=C3*C4</v>
      </c>
      <c r="F237" t="str">
        <f ca="1">SUBSTITUTE(F236,'Formula Name Creation'!$V79,'HB11 Model'!$B79)</f>
        <v>=C7/(C6)</v>
      </c>
      <c r="G237" t="str">
        <f ca="1">SUBSTITUTE(G236,'Formula Name Creation'!$V79,'HB11 Model'!$B79)</f>
        <v>=IF(C36=0,C7*C10,C7*C10*C13)</v>
      </c>
      <c r="H237" t="str">
        <f ca="1">SUBSTITUTE(H236,'Formula Name Creation'!$V79,'HB11 Model'!$B79)</f>
        <v>Parameter</v>
      </c>
      <c r="I237" t="str">
        <f ca="1">SUBSTITUTE(I236,'Formula Name Creation'!$V79,'HB11 Model'!$B79)</f>
        <v>Parameter</v>
      </c>
      <c r="J237" t="str">
        <f ca="1">SUBSTITUTE(J236,'Formula Name Creation'!$V79,'HB11 Model'!$B79)</f>
        <v>Parameter</v>
      </c>
      <c r="K237" t="str">
        <f ca="1">SUBSTITUTE(K236,'Formula Name Creation'!$V79,'HB11 Model'!$B79)</f>
        <v>Parameter</v>
      </c>
      <c r="L237" t="str">
        <f ca="1">SUBSTITUTE(L236,'Formula Name Creation'!$V79,'HB11 Model'!$B79)</f>
        <v>Parameter</v>
      </c>
      <c r="M237" t="str">
        <f ca="1">SUBSTITUTE(M236,'Formula Name Creation'!$V79,'HB11 Model'!$B79)</f>
        <v>=C16/C8</v>
      </c>
      <c r="N237" t="str">
        <f ca="1">SUBSTITUTE(N236,'Formula Name Creation'!$V79,'HB11 Model'!$B79)</f>
        <v>=C9*C17</v>
      </c>
      <c r="O237" t="str">
        <f ca="1">SUBSTITUTE(O236,'Formula Name Creation'!$V79,'HB11 Model'!$B79)</f>
        <v>Parameter</v>
      </c>
      <c r="P237" t="str">
        <f ca="1">SUBSTITUTE(P236,'Formula Name Creation'!$V79,'HB11 Model'!$B79)</f>
        <v>Parameter</v>
      </c>
      <c r="Q237" t="str">
        <f ca="1">SUBSTITUTE(Q236,'Formula Name Creation'!$V79,'HB11 Model'!$B79)</f>
        <v>Parameter</v>
      </c>
      <c r="R237" t="str">
        <f ca="1">SUBSTITUTE(R236,'Formula Name Creation'!$V79,'HB11 Model'!$B79)</f>
        <v>=C8+Cooling System Energy Consumption+Vacuum System Power Usage</v>
      </c>
      <c r="S237" t="str">
        <f ca="1">SUBSTITUTE(S236,'Formula Name Creation'!$V79,'HB11 Model'!$B79)</f>
        <v>=C20*C19</v>
      </c>
      <c r="T237" t="str">
        <f ca="1">SUBSTITUTE(T236,'Formula Name Creation'!$V79,'HB11 Model'!$B79)</f>
        <v>=C16-C20</v>
      </c>
      <c r="U237" t="str">
        <f ca="1">SUBSTITUTE(U236,'Formula Name Creation'!$V79,'HB11 Model'!$B79)</f>
        <v>=365*24*C14</v>
      </c>
      <c r="V237" t="str">
        <f ca="1">SUBSTITUTE(V236,'Formula Name Creation'!$V79,'HB11 Model'!$B79)</f>
        <v>=C22*C23</v>
      </c>
      <c r="W237" t="str">
        <f ca="1">SUBSTITUTE(W236,'Formula Name Creation'!$V79,'HB11 Model'!$B79)</f>
        <v>=C26/(1-C27)</v>
      </c>
      <c r="X237" t="str">
        <f ca="1">SUBSTITUTE(X236,'Formula Name Creation'!$V79,'HB11 Model'!$B79)</f>
        <v>=C4*C14*365*24*3600</v>
      </c>
      <c r="Y237" t="str">
        <f ca="1">SUBSTITUTE(Y236,'Formula Name Creation'!$V79,'HB11 Model'!$B79)</f>
        <v>Parameter</v>
      </c>
      <c r="Z237" t="str">
        <f ca="1">SUBSTITUTE(Z236,'Formula Name Creation'!$V79,'HB11 Model'!$B79)</f>
        <v>=C29+C37+C40+C48</v>
      </c>
      <c r="AA237" t="str">
        <f ca="1">SUBSTITUTE(AA236,'Formula Name Creation'!$V79,'HB11 Model'!$B79)</f>
        <v>=C30*(C33*C34)/(1000)+C35</v>
      </c>
      <c r="AB237" t="str">
        <f ca="1">SUBSTITUTE(AB236,'Formula Name Creation'!$V79,'HB11 Model'!$B79)</f>
        <v>Parameter</v>
      </c>
      <c r="AC237" t="str">
        <f ca="1">SUBSTITUTE(AC236,'Formula Name Creation'!$V79,'HB11 Model'!$B79)</f>
        <v>Parameter</v>
      </c>
      <c r="AD237" t="str">
        <f ca="1">SUBSTITUTE(AD236,'Formula Name Creation'!$V79,'HB11 Model'!$B79)</f>
        <v>Parameter</v>
      </c>
      <c r="AE237" t="str">
        <f ca="1">SUBSTITUTE(AE236,'Formula Name Creation'!$V79,'HB11 Model'!$B79)</f>
        <v>Parameter</v>
      </c>
      <c r="AF237" t="str">
        <f ca="1">SUBSTITUTE(AF236,'Formula Name Creation'!$V79,'HB11 Model'!$B79)</f>
        <v>Parameter</v>
      </c>
      <c r="AG237" t="str">
        <f ca="1">SUBSTITUTE(AG236,'Formula Name Creation'!$V79,'HB11 Model'!$B79)</f>
        <v>Parameter</v>
      </c>
      <c r="AH237" t="str">
        <f ca="1">SUBSTITUTE(AH236,'Formula Name Creation'!$V79,'HB11 Model'!$B79)</f>
        <v>Parameter</v>
      </c>
      <c r="AI237" t="str">
        <f ca="1">SUBSTITUTE(AI236,'Formula Name Creation'!$V79,'HB11 Model'!$B79)</f>
        <v>=C36*(C38)</v>
      </c>
      <c r="AJ237" t="str">
        <f ca="1">SUBSTITUTE(AJ236,'Formula Name Creation'!$V79,'HB11 Model'!$B79)</f>
        <v>Parameter</v>
      </c>
      <c r="AK237" t="str">
        <f ca="1">SUBSTITUTE(AK236,'Formula Name Creation'!$V79,'HB11 Model'!$B79)</f>
        <v>Parameter</v>
      </c>
      <c r="AL237" t="str">
        <f ca="1">SUBSTITUTE(AL236,'Formula Name Creation'!$V79,'HB11 Model'!$B79)</f>
        <v>=C39*(C41+C42)</v>
      </c>
      <c r="AM237" t="str">
        <f ca="1">SUBSTITUTE(AM236,'Formula Name Creation'!$V79,'HB11 Model'!$B79)</f>
        <v>=0.04+(C31*C32)/(1000)</v>
      </c>
      <c r="AN237" t="str">
        <f ca="1">SUBSTITUTE(AN236,'Formula Name Creation'!$V79,'HB11 Model'!$B79)</f>
        <v>Parameter</v>
      </c>
      <c r="AO237" t="str">
        <f ca="1">SUBSTITUTE(AO236,'Formula Name Creation'!$V79,'HB11 Model'!$B79)</f>
        <v>Parameter</v>
      </c>
      <c r="AP237" t="str">
        <f ca="1">SUBSTITUTE(AP236,'Formula Name Creation'!$V79,'HB11 Model'!$B79)</f>
        <v>Parameter</v>
      </c>
      <c r="AQ237" t="str">
        <f ca="1">SUBSTITUTE(AQ236,'Formula Name Creation'!$V79,'HB11 Model'!$B79)</f>
        <v>Parameter</v>
      </c>
      <c r="AR237" t="e">
        <f ca="1">SUBSTITUTE(AR236,'Formula Name Creation'!$V79,'HB11 Model'!$B79)</f>
        <v>#N/A</v>
      </c>
      <c r="AS237" t="str">
        <f ca="1">SUBSTITUTE(AS236,'Formula Name Creation'!$V79,'HB11 Model'!$B79)</f>
        <v>=C45+C25*(C28)</v>
      </c>
      <c r="AT237" t="str">
        <f ca="1">SUBSTITUTE(AT236,'Formula Name Creation'!$V79,'HB11 Model'!$B79)</f>
        <v>Parameter</v>
      </c>
      <c r="AU237" t="str">
        <f ca="1">SUBSTITUTE(AU236,'Formula Name Creation'!$V79,'HB11 Model'!$B79)</f>
        <v>Parameter</v>
      </c>
      <c r="AV237" t="str">
        <f ca="1">SUBSTITUTE(AV236,'Formula Name Creation'!$V79,'HB11 Model'!$B79)</f>
        <v>Parameter</v>
      </c>
      <c r="AW237" t="str">
        <f ca="1">SUBSTITUTE(AW236,'Formula Name Creation'!$V79,'HB11 Model'!$B79)</f>
        <v>Parameter</v>
      </c>
      <c r="AX237" t="str">
        <f ca="1">SUBSTITUTE(AX236,'Formula Name Creation'!$V79,'HB11 Model'!$B79)</f>
        <v>Parameter</v>
      </c>
      <c r="AY237" t="str">
        <f ca="1">SUBSTITUTE(AY236,'Formula Name Creation'!$V79,'HB11 Model'!$B79)</f>
        <v>Parameter</v>
      </c>
      <c r="AZ237" t="str">
        <f ca="1">SUBSTITUTE(AZ236,'Formula Name Creation'!$V79,'HB11 Model'!$B79)</f>
        <v>Parameter</v>
      </c>
      <c r="BA237" t="str">
        <f ca="1">SUBSTITUTE(BA236,'Formula Name Creation'!$V79,'HB11 Model'!$B79)</f>
        <v>=(C54+C53)/10^6</v>
      </c>
      <c r="BB237" t="str">
        <f ca="1">SUBSTITUTE(BB236,'Formula Name Creation'!$V79,'HB11 Model'!$B79)</f>
        <v>=C4*((C14*24)*3600)*C51</v>
      </c>
      <c r="BC237" t="str">
        <f ca="1">SUBSTITUTE(BC236,'Formula Name Creation'!$V79,'HB11 Model'!$B79)</f>
        <v>Parameter</v>
      </c>
      <c r="BD237" t="str">
        <f ca="1">SUBSTITUTE(BD236,'Formula Name Creation'!$V79,'HB11 Model'!$B79)</f>
        <v>Parameter</v>
      </c>
      <c r="BE237" t="str">
        <f ca="1">SUBSTITUTE(BE236,'Formula Name Creation'!$V79,'HB11 Model'!$B79)</f>
        <v>Parameter</v>
      </c>
      <c r="BF237" t="str">
        <f ca="1">SUBSTITUTE(BF236,'Formula Name Creation'!$V79,'HB11 Model'!$B79)</f>
        <v>Parameter</v>
      </c>
      <c r="BG237" t="str">
        <f ca="1">SUBSTITUTE(BG236,'Formula Name Creation'!$V79,'HB11 Model'!$B79)</f>
        <v>=ROUNDDOWN(C60/C64,0)*C58+C57*C3*C4*ROUNDDOWN(C60/C66,0)+C59+Total Coolant Cost*10^6*ROUNDDOWN(C60/C65,0)+C63*C60</v>
      </c>
      <c r="BH237" t="str">
        <f ca="1">SUBSTITUTE(BH236,'Formula Name Creation'!$V79,'HB11 Model'!$B79)</f>
        <v>Parameter</v>
      </c>
      <c r="BI237" t="str">
        <f ca="1">SUBSTITUTE(BI236,'Formula Name Creation'!$V79,'HB11 Model'!$B79)</f>
        <v>=C62*1000*C24</v>
      </c>
      <c r="BJ237" t="str">
        <f ca="1">SUBSTITUTE(BJ236,'Formula Name Creation'!$V79,'HB11 Model'!$B79)</f>
        <v>Parameter</v>
      </c>
      <c r="BK237" t="str">
        <f ca="1">SUBSTITUTE(BK236,'Formula Name Creation'!$V79,'HB11 Model'!$B79)</f>
        <v>Parameter</v>
      </c>
      <c r="BL237" t="str">
        <f ca="1">SUBSTITUTE(BL236,'Formula Name Creation'!$V79,'HB11 Model'!$B79)</f>
        <v>Parameter</v>
      </c>
      <c r="BM237" t="str">
        <f ca="1">SUBSTITUTE(BM236,'Formula Name Creation'!$V79,'HB11 Model'!$B79)</f>
        <v>Parameter</v>
      </c>
      <c r="BN237" t="str">
        <f ca="1">SUBSTITUTE(BN236,'Formula Name Creation'!$V79,'HB11 Model'!$B79)</f>
        <v>Parameter</v>
      </c>
      <c r="BO237" t="str">
        <f ca="1">SUBSTITUTE(BO236,'Formula Name Creation'!$V79,'HB11 Model'!$B79)</f>
        <v>Parameter</v>
      </c>
      <c r="BP237" t="str">
        <f ca="1">SUBSTITUTE(BP236,'Formula Name Creation'!$V79,'HB11 Model'!$B79)</f>
        <v>Parameter</v>
      </c>
      <c r="BQ237" t="str">
        <f ca="1">SUBSTITUTE(BQ236,'Formula Name Creation'!$V79,'HB11 Model'!$B79)</f>
        <v>Parameter</v>
      </c>
      <c r="BR237" t="str">
        <f ca="1">SUBSTITUTE(BR236,'Formula Name Creation'!$V79,'HB11 Model'!$B79)</f>
        <v>Parameter</v>
      </c>
      <c r="BS237" t="str">
        <f ca="1">SUBSTITUTE(BS236,'Formula Name Creation'!$V79,'HB11 Model'!$B79)</f>
        <v>Parameter</v>
      </c>
      <c r="BT237" t="str">
        <f ca="1">SUBSTITUTE(BT236,'Formula Name Creation'!$V79,'HB11 Model'!$B79)</f>
        <v>Parameter</v>
      </c>
      <c r="BU237" t="str">
        <f ca="1">SUBSTITUTE(BU236,'Formula Name Creation'!$V79,'HB11 Model'!$B79)</f>
        <v>=(C67+C68+C69+C70+C71+C72+C74+C73)</v>
      </c>
      <c r="BV237" t="str">
        <f ca="1">SUBSTITUTE(BV236,'Formula Name Creation'!$V79,'HB11 Model'!$B79)</f>
        <v>Parameter</v>
      </c>
      <c r="BW237" t="str">
        <f ca="1">SUBSTITUTE(BW236,'Formula Name Creation'!$V79,'HB11 Model'!$B79)</f>
        <v>Parameter</v>
      </c>
      <c r="BX237" t="str">
        <f ca="1">SUBSTITUTE(BX236,'Formula Name Creation'!$V79,'HB11 Model'!$B79)</f>
        <v>=C77+C75</v>
      </c>
      <c r="BY237" t="str">
        <f ca="1">SUBSTITUTE(BY236,'Formula Name Creation'!$V79,'HB11 Model'!$B79)</f>
        <v>Parameter</v>
      </c>
      <c r="BZ237" t="str">
        <f ca="1">SUBSTITUTE(BZ236,'Formula Name Creation'!$V79,'HB11 Model'!$B79)</f>
        <v>=Decommissioning Cost Coefficient*C75</v>
      </c>
      <c r="CA237" t="str">
        <f ca="1">SUBSTITUTE(CA236,'Formula Name Creation'!$V79,'HB11 Model'!$B79)</f>
        <v>Parameter</v>
      </c>
      <c r="CB237" t="str">
        <f ca="1">SUBSTITUTE(CB236,'Formula Name Creation'!$V79,'HB11 Model'!$B79)</f>
        <v>Parameter</v>
      </c>
      <c r="CC237" t="str">
        <f ca="1">SUBSTITUTE(CC236,'Formula Name Creation'!$V79,'HB11 Model'!$B79)</f>
        <v>Parameter</v>
      </c>
      <c r="CD237" t="str">
        <f ca="1">SUBSTITUTE(CD236,'Formula Name Creation'!$V79,'HB11 Model'!$B79)</f>
        <v>=32*(C9/2605)</v>
      </c>
      <c r="CE237" t="str">
        <f ca="1">SUBSTITUTE(CE236,'Formula Name Creation'!$V79,'HB11 Model'!$B79)</f>
        <v>Parameter</v>
      </c>
      <c r="CF237" t="str">
        <f ca="1">SUBSTITUTE(CF236,'Formula Name Creation'!$V79,'HB11 Model'!$B79)</f>
        <v>Parameter</v>
      </c>
      <c r="CG237" t="str">
        <f ca="1">SUBSTITUTE(CG236,'Formula Name Creation'!$V79,'HB11 Model'!$B79)</f>
        <v>=(Coolant Volume*Coolant Density*Coolant Cost)/10^6</v>
      </c>
      <c r="CH237" t="str">
        <f ca="1">SUBSTITUTE(CH236,'Formula Name Creation'!$V79,'HB11 Model'!$B79)</f>
        <v>=C9*10^6/Mixed-mean Coolant Temperature Rise/Specific Heat of Coolant</v>
      </c>
      <c r="CI237" t="str">
        <f ca="1">SUBSTITUTE(CI236,'Formula Name Creation'!$V79,'HB11 Model'!$B79)</f>
        <v>Parameter</v>
      </c>
      <c r="CJ237" t="str">
        <f ca="1">SUBSTITUTE(CJ236,'Formula Name Creation'!$V79,'HB11 Model'!$B79)</f>
        <v>Parameter</v>
      </c>
      <c r="CK237" t="str">
        <f ca="1">SUBSTITUTE(CK236,'Formula Name Creation'!$V79,'HB11 Model'!$B79)</f>
        <v>Parameter</v>
      </c>
      <c r="CL237" t="str">
        <f ca="1">SUBSTITUTE(CL236,'Formula Name Creation'!$V79,'HB11 Model'!$B79)</f>
        <v>Parameter</v>
      </c>
      <c r="CM237" t="str">
        <f ca="1">SUBSTITUTE(CM236,'Formula Name Creation'!$V79,'HB11 Model'!$B79)</f>
        <v>=Number of Staff*Average Hourly Wage</v>
      </c>
      <c r="CN237" t="str">
        <f ca="1">SUBSTITUTE(CN236,'Formula Name Creation'!$V79,'HB11 Model'!$B79)</f>
        <v>=Hourly Personnel Cost*7.6*7*52.18</v>
      </c>
      <c r="CO237" t="str">
        <f ca="1">SUBSTITUTE(CO236,'Formula Name Creation'!$V79,'HB11 Model'!$B79)</f>
        <v>Parameter</v>
      </c>
      <c r="CP237" t="str">
        <f ca="1">SUBSTITUTE(CP236,'Formula Name Creation'!$V79,'HB11 Model'!$B79)</f>
        <v>Parameter</v>
      </c>
      <c r="CQ237" t="str">
        <f ca="1">SUBSTITUTE(CQ236,'Formula Name Creation'!$V79,'HB11 Model'!$B79)</f>
        <v>Parameter</v>
      </c>
      <c r="CR237" t="str">
        <f ca="1">SUBSTITUTE(CR236,'Formula Name Creation'!$V79,'HB11 Model'!$B79)</f>
        <v>Parameter</v>
      </c>
      <c r="CS237" t="str">
        <f ca="1">SUBSTITUTE(CS236,'Formula Name Creation'!$V79,'HB11 Model'!$B79)</f>
        <v>Parameter</v>
      </c>
      <c r="CT237" t="str">
        <f ca="1">SUBSTITUTE(CT236,'Formula Name Creation'!$V79,'HB11 Model'!$B79)</f>
        <v>Parameter</v>
      </c>
      <c r="CU237" t="str">
        <f ca="1">SUBSTITUTE(CU236,'Formula Name Creation'!$V79,'HB11 Model'!$B79)</f>
        <v>=PI()*Height of Vacuum Vessel*(Radius of Vacuum Vessel^2-(Radius of Vacuum Vessel-Wall Thickness of Vacuum Vessel)^2)*Density of Vacuum Vessel Material</v>
      </c>
      <c r="CV237" t="str">
        <f ca="1">SUBSTITUTE(CV236,'Formula Name Creation'!$V79,'HB11 Model'!$B79)</f>
        <v>Parameter</v>
      </c>
      <c r="CW237" t="str">
        <f ca="1">SUBSTITUTE(CW236,'Formula Name Creation'!$V79,'HB11 Model'!$B79)</f>
        <v>=(90.69*Mass of Vacuum Vessel + Shielding Material Costs for Vacuum Vessel + 13.04*Mass Flow Rate*112.32)/10^6</v>
      </c>
      <c r="CX237" t="str">
        <f ca="1">SUBSTITUTE(CX236,'Formula Name Creation'!$V79,'HB11 Model'!$B79)</f>
        <v>0</v>
      </c>
      <c r="CY237" t="str">
        <f ca="1">SUBSTITUTE(CY236,'Formula Name Creation'!$V79,'HB11 Model'!$B79)</f>
        <v>0</v>
      </c>
      <c r="CZ237" t="str">
        <f ca="1">SUBSTITUTE(CZ236,'Formula Name Creation'!$V79,'HB11 Model'!$B79)</f>
        <v>0</v>
      </c>
      <c r="DA237" t="str">
        <f ca="1">SUBSTITUTE(DA236,'Formula Name Creation'!$V79,'HB11 Model'!$B79)</f>
        <v>0</v>
      </c>
      <c r="DB237" t="str">
        <f ca="1">SUBSTITUTE(DB236,'Formula Name Creation'!$V79,'HB11 Model'!$B79)</f>
        <v>0</v>
      </c>
      <c r="DC237" t="str">
        <f ca="1">SUBSTITUTE(DC236,'Formula Name Creation'!$V79,'HB11 Model'!$B79)</f>
        <v>0</v>
      </c>
      <c r="DD237" t="str">
        <f ca="1">SUBSTITUTE(DD236,'Formula Name Creation'!$V79,'HB11 Model'!$B79)</f>
        <v>0</v>
      </c>
      <c r="DE237" t="str">
        <f ca="1">SUBSTITUTE(DE236,'Formula Name Creation'!$V79,'HB11 Model'!$B79)</f>
        <v>0</v>
      </c>
      <c r="DF237" t="str">
        <f ca="1">SUBSTITUTE(DF236,'Formula Name Creation'!$V79,'HB11 Model'!$B79)</f>
        <v>0</v>
      </c>
      <c r="DG237" t="str">
        <f ca="1">SUBSTITUTE(DG236,'Formula Name Creation'!$V79,'HB11 Model'!$B79)</f>
        <v>0</v>
      </c>
      <c r="DH237" t="str">
        <f ca="1">SUBSTITUTE(DH236,'Formula Name Creation'!$V79,'HB11 Model'!$B79)</f>
        <v>0</v>
      </c>
      <c r="DI237" t="str">
        <f ca="1">SUBSTITUTE(DI236,'Formula Name Creation'!$V79,'HB11 Model'!$B79)</f>
        <v>0</v>
      </c>
      <c r="DJ237" t="str">
        <f ca="1">SUBSTITUTE(DJ236,'Formula Name Creation'!$V79,'HB11 Model'!$B79)</f>
        <v>0</v>
      </c>
      <c r="DK237" t="str">
        <f ca="1">SUBSTITUTE(DK236,'Formula Name Creation'!$V79,'HB11 Model'!$B79)</f>
        <v>0</v>
      </c>
      <c r="DL237" t="str">
        <f ca="1">SUBSTITUTE(DL236,'Formula Name Creation'!$V79,'HB11 Model'!$B79)</f>
        <v>0</v>
      </c>
      <c r="DM237" t="str">
        <f ca="1">SUBSTITUTE(DM236,'Formula Name Creation'!$V79,'HB11 Model'!$B79)</f>
        <v>0</v>
      </c>
      <c r="DN237" t="str">
        <f ca="1">SUBSTITUTE(DN236,'Formula Name Creation'!$V79,'HB11 Model'!$B79)</f>
        <v>0</v>
      </c>
      <c r="DO237" t="str">
        <f ca="1">SUBSTITUTE(DO236,'Formula Name Creation'!$V79,'HB11 Model'!$B79)</f>
        <v>0</v>
      </c>
      <c r="DP237" t="str">
        <f ca="1">SUBSTITUTE(DP236,'Formula Name Creation'!$V79,'HB11 Model'!$B79)</f>
        <v>0</v>
      </c>
      <c r="DQ237" t="str">
        <f ca="1">SUBSTITUTE(DQ236,'Formula Name Creation'!$V79,'HB11 Model'!$B79)</f>
        <v>0</v>
      </c>
      <c r="DR237" t="str">
        <f ca="1">SUBSTITUTE(DR236,'Formula Name Creation'!$V79,'HB11 Model'!$B79)</f>
        <v>0</v>
      </c>
      <c r="DS237" t="str">
        <f ca="1">SUBSTITUTE(DS236,'Formula Name Creation'!$V79,'HB11 Model'!$B79)</f>
        <v>0</v>
      </c>
      <c r="DT237" t="str">
        <f ca="1">SUBSTITUTE(DT236,'Formula Name Creation'!$V79,'HB11 Model'!$B79)</f>
        <v>0</v>
      </c>
      <c r="DU237" t="str">
        <f ca="1">SUBSTITUTE(DU236,'Formula Name Creation'!$V79,'HB11 Model'!$B79)</f>
        <v>0</v>
      </c>
      <c r="DV237" t="str">
        <f ca="1">SUBSTITUTE(DV236,'Formula Name Creation'!$V79,'HB11 Model'!$B79)</f>
        <v>0</v>
      </c>
      <c r="DW237" t="str">
        <f ca="1">SUBSTITUTE(DW236,'Formula Name Creation'!$V79,'HB11 Model'!$B79)</f>
        <v>0</v>
      </c>
      <c r="DX237" t="str">
        <f ca="1">SUBSTITUTE(DX236,'Formula Name Creation'!$V79,'HB11 Model'!$B79)</f>
        <v>0</v>
      </c>
      <c r="DY237" t="str">
        <f ca="1">SUBSTITUTE(DY236,'Formula Name Creation'!$V79,'HB11 Model'!$B79)</f>
        <v>0</v>
      </c>
      <c r="DZ237" t="str">
        <f ca="1">SUBSTITUTE(DZ236,'Formula Name Creation'!$V79,'HB11 Model'!$B79)</f>
        <v>0</v>
      </c>
      <c r="EA237" t="str">
        <f ca="1">SUBSTITUTE(EA236,'Formula Name Creation'!$V79,'HB11 Model'!$B79)</f>
        <v>0</v>
      </c>
      <c r="EB237" t="str">
        <f ca="1">SUBSTITUTE(EB236,'Formula Name Creation'!$V79,'HB11 Model'!$B79)</f>
        <v>0</v>
      </c>
      <c r="EC237" t="str">
        <f ca="1">SUBSTITUTE(EC236,'Formula Name Creation'!$V79,'HB11 Model'!$B79)</f>
        <v>0</v>
      </c>
      <c r="ED237" t="str">
        <f ca="1">SUBSTITUTE(ED236,'Formula Name Creation'!$V79,'HB11 Model'!$B79)</f>
        <v>0</v>
      </c>
      <c r="EE237" t="str">
        <f ca="1">SUBSTITUTE(EE236,'Formula Name Creation'!$V79,'HB11 Model'!$B79)</f>
        <v>0</v>
      </c>
      <c r="EF237" t="str">
        <f ca="1">SUBSTITUTE(EF236,'Formula Name Creation'!$V79,'HB11 Model'!$B79)</f>
        <v>0</v>
      </c>
      <c r="EG237" t="str">
        <f ca="1">SUBSTITUTE(EG236,'Formula Name Creation'!$V79,'HB11 Model'!$B79)</f>
        <v>0</v>
      </c>
      <c r="EH237" t="str">
        <f ca="1">SUBSTITUTE(EH236,'Formula Name Creation'!$V79,'HB11 Model'!$B79)</f>
        <v>0</v>
      </c>
      <c r="EI237" t="str">
        <f ca="1">SUBSTITUTE(EI236,'Formula Name Creation'!$V79,'HB11 Model'!$B79)</f>
        <v>0</v>
      </c>
      <c r="EJ237" t="str">
        <f ca="1">SUBSTITUTE(EJ236,'Formula Name Creation'!$V79,'HB11 Model'!$B79)</f>
        <v>0</v>
      </c>
      <c r="EK237" t="str">
        <f ca="1">SUBSTITUTE(EK236,'Formula Name Creation'!$V79,'HB11 Model'!$B79)</f>
        <v>0</v>
      </c>
      <c r="EL237" t="str">
        <f ca="1">SUBSTITUTE(EL236,'Formula Name Creation'!$V79,'HB11 Model'!$B79)</f>
        <v>0</v>
      </c>
      <c r="EM237" t="str">
        <f ca="1">SUBSTITUTE(EM236,'Formula Name Creation'!$V79,'HB11 Model'!$B79)</f>
        <v>0</v>
      </c>
      <c r="EN237" t="str">
        <f ca="1">SUBSTITUTE(EN236,'Formula Name Creation'!$V79,'HB11 Model'!$B79)</f>
        <v>0</v>
      </c>
      <c r="EO237" t="str">
        <f ca="1">SUBSTITUTE(EO236,'Formula Name Creation'!$V79,'HB11 Model'!$B79)</f>
        <v>0</v>
      </c>
      <c r="EP237" t="str">
        <f ca="1">SUBSTITUTE(EP236,'Formula Name Creation'!$V79,'HB11 Model'!$B79)</f>
        <v>0</v>
      </c>
      <c r="EQ237" t="str">
        <f ca="1">SUBSTITUTE(EQ236,'Formula Name Creation'!$V79,'HB11 Model'!$B79)</f>
        <v>0</v>
      </c>
      <c r="ER237" t="str">
        <f ca="1">SUBSTITUTE(ER236,'Formula Name Creation'!$V79,'HB11 Model'!$B79)</f>
        <v>0</v>
      </c>
      <c r="ES237" t="str">
        <f ca="1">SUBSTITUTE(ES236,'Formula Name Creation'!$V79,'HB11 Model'!$B79)</f>
        <v>0</v>
      </c>
      <c r="ET237" t="str">
        <f ca="1">SUBSTITUTE(ET236,'Formula Name Creation'!$V79,'HB11 Model'!$B79)</f>
        <v>0</v>
      </c>
      <c r="EU237">
        <v>77</v>
      </c>
    </row>
    <row r="238" spans="1:151" x14ac:dyDescent="0.25">
      <c r="A238" t="str">
        <f ca="1">SUBSTITUTE(A237,'Formula Name Creation'!$V78,'HB11 Model'!$B78)</f>
        <v>Parameter</v>
      </c>
      <c r="B238" t="str">
        <f ca="1">SUBSTITUTE(B237,'Formula Name Creation'!$V78,'HB11 Model'!$B78)</f>
        <v>Parameter</v>
      </c>
      <c r="C238" t="str">
        <f ca="1">SUBSTITUTE(C237,'Formula Name Creation'!$V78,'HB11 Model'!$B78)</f>
        <v>=(1400*C22*1000)/10^6</v>
      </c>
      <c r="D238" t="str">
        <f ca="1">SUBSTITUTE(D237,'Formula Name Creation'!$V78,'HB11 Model'!$B78)</f>
        <v>Parameter</v>
      </c>
      <c r="E238" t="str">
        <f ca="1">SUBSTITUTE(E237,'Formula Name Creation'!$V78,'HB11 Model'!$B78)</f>
        <v>=C3*C4</v>
      </c>
      <c r="F238" t="str">
        <f ca="1">SUBSTITUTE(F237,'Formula Name Creation'!$V78,'HB11 Model'!$B78)</f>
        <v>=C7/(C6)</v>
      </c>
      <c r="G238" t="str">
        <f ca="1">SUBSTITUTE(G237,'Formula Name Creation'!$V78,'HB11 Model'!$B78)</f>
        <v>=IF(C36=0,C7*C10,C7*C10*C13)</v>
      </c>
      <c r="H238" t="str">
        <f ca="1">SUBSTITUTE(H237,'Formula Name Creation'!$V78,'HB11 Model'!$B78)</f>
        <v>Parameter</v>
      </c>
      <c r="I238" t="str">
        <f ca="1">SUBSTITUTE(I237,'Formula Name Creation'!$V78,'HB11 Model'!$B78)</f>
        <v>Parameter</v>
      </c>
      <c r="J238" t="str">
        <f ca="1">SUBSTITUTE(J237,'Formula Name Creation'!$V78,'HB11 Model'!$B78)</f>
        <v>Parameter</v>
      </c>
      <c r="K238" t="str">
        <f ca="1">SUBSTITUTE(K237,'Formula Name Creation'!$V78,'HB11 Model'!$B78)</f>
        <v>Parameter</v>
      </c>
      <c r="L238" t="str">
        <f ca="1">SUBSTITUTE(L237,'Formula Name Creation'!$V78,'HB11 Model'!$B78)</f>
        <v>Parameter</v>
      </c>
      <c r="M238" t="str">
        <f ca="1">SUBSTITUTE(M237,'Formula Name Creation'!$V78,'HB11 Model'!$B78)</f>
        <v>=C16/C8</v>
      </c>
      <c r="N238" t="str">
        <f ca="1">SUBSTITUTE(N237,'Formula Name Creation'!$V78,'HB11 Model'!$B78)</f>
        <v>=C9*C17</v>
      </c>
      <c r="O238" t="str">
        <f ca="1">SUBSTITUTE(O237,'Formula Name Creation'!$V78,'HB11 Model'!$B78)</f>
        <v>Parameter</v>
      </c>
      <c r="P238" t="str">
        <f ca="1">SUBSTITUTE(P237,'Formula Name Creation'!$V78,'HB11 Model'!$B78)</f>
        <v>Parameter</v>
      </c>
      <c r="Q238" t="str">
        <f ca="1">SUBSTITUTE(Q237,'Formula Name Creation'!$V78,'HB11 Model'!$B78)</f>
        <v>Parameter</v>
      </c>
      <c r="R238" t="str">
        <f ca="1">SUBSTITUTE(R237,'Formula Name Creation'!$V78,'HB11 Model'!$B78)</f>
        <v>=C8+Cooling System Energy Consumption+Vacuum System Power Usage</v>
      </c>
      <c r="S238" t="str">
        <f ca="1">SUBSTITUTE(S237,'Formula Name Creation'!$V78,'HB11 Model'!$B78)</f>
        <v>=C20*C19</v>
      </c>
      <c r="T238" t="str">
        <f ca="1">SUBSTITUTE(T237,'Formula Name Creation'!$V78,'HB11 Model'!$B78)</f>
        <v>=C16-C20</v>
      </c>
      <c r="U238" t="str">
        <f ca="1">SUBSTITUTE(U237,'Formula Name Creation'!$V78,'HB11 Model'!$B78)</f>
        <v>=365*24*C14</v>
      </c>
      <c r="V238" t="str">
        <f ca="1">SUBSTITUTE(V237,'Formula Name Creation'!$V78,'HB11 Model'!$B78)</f>
        <v>=C22*C23</v>
      </c>
      <c r="W238" t="str">
        <f ca="1">SUBSTITUTE(W237,'Formula Name Creation'!$V78,'HB11 Model'!$B78)</f>
        <v>=C26/(1-C27)</v>
      </c>
      <c r="X238" t="str">
        <f ca="1">SUBSTITUTE(X237,'Formula Name Creation'!$V78,'HB11 Model'!$B78)</f>
        <v>=C4*C14*365*24*3600</v>
      </c>
      <c r="Y238" t="str">
        <f ca="1">SUBSTITUTE(Y237,'Formula Name Creation'!$V78,'HB11 Model'!$B78)</f>
        <v>Parameter</v>
      </c>
      <c r="Z238" t="str">
        <f ca="1">SUBSTITUTE(Z237,'Formula Name Creation'!$V78,'HB11 Model'!$B78)</f>
        <v>=C29+C37+C40+C48</v>
      </c>
      <c r="AA238" t="str">
        <f ca="1">SUBSTITUTE(AA237,'Formula Name Creation'!$V78,'HB11 Model'!$B78)</f>
        <v>=C30*(C33*C34)/(1000)+C35</v>
      </c>
      <c r="AB238" t="str">
        <f ca="1">SUBSTITUTE(AB237,'Formula Name Creation'!$V78,'HB11 Model'!$B78)</f>
        <v>Parameter</v>
      </c>
      <c r="AC238" t="str">
        <f ca="1">SUBSTITUTE(AC237,'Formula Name Creation'!$V78,'HB11 Model'!$B78)</f>
        <v>Parameter</v>
      </c>
      <c r="AD238" t="str">
        <f ca="1">SUBSTITUTE(AD237,'Formula Name Creation'!$V78,'HB11 Model'!$B78)</f>
        <v>Parameter</v>
      </c>
      <c r="AE238" t="str">
        <f ca="1">SUBSTITUTE(AE237,'Formula Name Creation'!$V78,'HB11 Model'!$B78)</f>
        <v>Parameter</v>
      </c>
      <c r="AF238" t="str">
        <f ca="1">SUBSTITUTE(AF237,'Formula Name Creation'!$V78,'HB11 Model'!$B78)</f>
        <v>Parameter</v>
      </c>
      <c r="AG238" t="str">
        <f ca="1">SUBSTITUTE(AG237,'Formula Name Creation'!$V78,'HB11 Model'!$B78)</f>
        <v>Parameter</v>
      </c>
      <c r="AH238" t="str">
        <f ca="1">SUBSTITUTE(AH237,'Formula Name Creation'!$V78,'HB11 Model'!$B78)</f>
        <v>Parameter</v>
      </c>
      <c r="AI238" t="str">
        <f ca="1">SUBSTITUTE(AI237,'Formula Name Creation'!$V78,'HB11 Model'!$B78)</f>
        <v>=C36*(C38)</v>
      </c>
      <c r="AJ238" t="str">
        <f ca="1">SUBSTITUTE(AJ237,'Formula Name Creation'!$V78,'HB11 Model'!$B78)</f>
        <v>Parameter</v>
      </c>
      <c r="AK238" t="str">
        <f ca="1">SUBSTITUTE(AK237,'Formula Name Creation'!$V78,'HB11 Model'!$B78)</f>
        <v>Parameter</v>
      </c>
      <c r="AL238" t="str">
        <f ca="1">SUBSTITUTE(AL237,'Formula Name Creation'!$V78,'HB11 Model'!$B78)</f>
        <v>=C39*(C41+C42)</v>
      </c>
      <c r="AM238" t="str">
        <f ca="1">SUBSTITUTE(AM237,'Formula Name Creation'!$V78,'HB11 Model'!$B78)</f>
        <v>=0.04+(C31*C32)/(1000)</v>
      </c>
      <c r="AN238" t="str">
        <f ca="1">SUBSTITUTE(AN237,'Formula Name Creation'!$V78,'HB11 Model'!$B78)</f>
        <v>Parameter</v>
      </c>
      <c r="AO238" t="str">
        <f ca="1">SUBSTITUTE(AO237,'Formula Name Creation'!$V78,'HB11 Model'!$B78)</f>
        <v>Parameter</v>
      </c>
      <c r="AP238" t="str">
        <f ca="1">SUBSTITUTE(AP237,'Formula Name Creation'!$V78,'HB11 Model'!$B78)</f>
        <v>Parameter</v>
      </c>
      <c r="AQ238" t="str">
        <f ca="1">SUBSTITUTE(AQ237,'Formula Name Creation'!$V78,'HB11 Model'!$B78)</f>
        <v>Parameter</v>
      </c>
      <c r="AR238" t="e">
        <f ca="1">SUBSTITUTE(AR237,'Formula Name Creation'!$V78,'HB11 Model'!$B78)</f>
        <v>#N/A</v>
      </c>
      <c r="AS238" t="str">
        <f ca="1">SUBSTITUTE(AS237,'Formula Name Creation'!$V78,'HB11 Model'!$B78)</f>
        <v>=C45+C25*(C28)</v>
      </c>
      <c r="AT238" t="str">
        <f ca="1">SUBSTITUTE(AT237,'Formula Name Creation'!$V78,'HB11 Model'!$B78)</f>
        <v>Parameter</v>
      </c>
      <c r="AU238" t="str">
        <f ca="1">SUBSTITUTE(AU237,'Formula Name Creation'!$V78,'HB11 Model'!$B78)</f>
        <v>Parameter</v>
      </c>
      <c r="AV238" t="str">
        <f ca="1">SUBSTITUTE(AV237,'Formula Name Creation'!$V78,'HB11 Model'!$B78)</f>
        <v>Parameter</v>
      </c>
      <c r="AW238" t="str">
        <f ca="1">SUBSTITUTE(AW237,'Formula Name Creation'!$V78,'HB11 Model'!$B78)</f>
        <v>Parameter</v>
      </c>
      <c r="AX238" t="str">
        <f ca="1">SUBSTITUTE(AX237,'Formula Name Creation'!$V78,'HB11 Model'!$B78)</f>
        <v>Parameter</v>
      </c>
      <c r="AY238" t="str">
        <f ca="1">SUBSTITUTE(AY237,'Formula Name Creation'!$V78,'HB11 Model'!$B78)</f>
        <v>Parameter</v>
      </c>
      <c r="AZ238" t="str">
        <f ca="1">SUBSTITUTE(AZ237,'Formula Name Creation'!$V78,'HB11 Model'!$B78)</f>
        <v>Parameter</v>
      </c>
      <c r="BA238" t="str">
        <f ca="1">SUBSTITUTE(BA237,'Formula Name Creation'!$V78,'HB11 Model'!$B78)</f>
        <v>=(C54+C53)/10^6</v>
      </c>
      <c r="BB238" t="str">
        <f ca="1">SUBSTITUTE(BB237,'Formula Name Creation'!$V78,'HB11 Model'!$B78)</f>
        <v>=C4*((C14*24)*3600)*C51</v>
      </c>
      <c r="BC238" t="str">
        <f ca="1">SUBSTITUTE(BC237,'Formula Name Creation'!$V78,'HB11 Model'!$B78)</f>
        <v>Parameter</v>
      </c>
      <c r="BD238" t="str">
        <f ca="1">SUBSTITUTE(BD237,'Formula Name Creation'!$V78,'HB11 Model'!$B78)</f>
        <v>Parameter</v>
      </c>
      <c r="BE238" t="str">
        <f ca="1">SUBSTITUTE(BE237,'Formula Name Creation'!$V78,'HB11 Model'!$B78)</f>
        <v>Parameter</v>
      </c>
      <c r="BF238" t="str">
        <f ca="1">SUBSTITUTE(BF237,'Formula Name Creation'!$V78,'HB11 Model'!$B78)</f>
        <v>Parameter</v>
      </c>
      <c r="BG238" t="str">
        <f ca="1">SUBSTITUTE(BG237,'Formula Name Creation'!$V78,'HB11 Model'!$B78)</f>
        <v>=ROUNDDOWN(C60/C64,0)*C58+C57*C3*C4*ROUNDDOWN(C60/C66,0)+C59+Total Coolant Cost*10^6*ROUNDDOWN(C60/C65,0)+C63*C60</v>
      </c>
      <c r="BH238" t="str">
        <f ca="1">SUBSTITUTE(BH237,'Formula Name Creation'!$V78,'HB11 Model'!$B78)</f>
        <v>Parameter</v>
      </c>
      <c r="BI238" t="str">
        <f ca="1">SUBSTITUTE(BI237,'Formula Name Creation'!$V78,'HB11 Model'!$B78)</f>
        <v>=C62*1000*C24</v>
      </c>
      <c r="BJ238" t="str">
        <f ca="1">SUBSTITUTE(BJ237,'Formula Name Creation'!$V78,'HB11 Model'!$B78)</f>
        <v>Parameter</v>
      </c>
      <c r="BK238" t="str">
        <f ca="1">SUBSTITUTE(BK237,'Formula Name Creation'!$V78,'HB11 Model'!$B78)</f>
        <v>Parameter</v>
      </c>
      <c r="BL238" t="str">
        <f ca="1">SUBSTITUTE(BL237,'Formula Name Creation'!$V78,'HB11 Model'!$B78)</f>
        <v>Parameter</v>
      </c>
      <c r="BM238" t="str">
        <f ca="1">SUBSTITUTE(BM237,'Formula Name Creation'!$V78,'HB11 Model'!$B78)</f>
        <v>Parameter</v>
      </c>
      <c r="BN238" t="str">
        <f ca="1">SUBSTITUTE(BN237,'Formula Name Creation'!$V78,'HB11 Model'!$B78)</f>
        <v>Parameter</v>
      </c>
      <c r="BO238" t="str">
        <f ca="1">SUBSTITUTE(BO237,'Formula Name Creation'!$V78,'HB11 Model'!$B78)</f>
        <v>Parameter</v>
      </c>
      <c r="BP238" t="str">
        <f ca="1">SUBSTITUTE(BP237,'Formula Name Creation'!$V78,'HB11 Model'!$B78)</f>
        <v>Parameter</v>
      </c>
      <c r="BQ238" t="str">
        <f ca="1">SUBSTITUTE(BQ237,'Formula Name Creation'!$V78,'HB11 Model'!$B78)</f>
        <v>Parameter</v>
      </c>
      <c r="BR238" t="str">
        <f ca="1">SUBSTITUTE(BR237,'Formula Name Creation'!$V78,'HB11 Model'!$B78)</f>
        <v>Parameter</v>
      </c>
      <c r="BS238" t="str">
        <f ca="1">SUBSTITUTE(BS237,'Formula Name Creation'!$V78,'HB11 Model'!$B78)</f>
        <v>Parameter</v>
      </c>
      <c r="BT238" t="str">
        <f ca="1">SUBSTITUTE(BT237,'Formula Name Creation'!$V78,'HB11 Model'!$B78)</f>
        <v>Parameter</v>
      </c>
      <c r="BU238" t="str">
        <f ca="1">SUBSTITUTE(BU237,'Formula Name Creation'!$V78,'HB11 Model'!$B78)</f>
        <v>=(C67+C68+C69+C70+C71+C72+C74+C73)</v>
      </c>
      <c r="BV238" t="str">
        <f ca="1">SUBSTITUTE(BV237,'Formula Name Creation'!$V78,'HB11 Model'!$B78)</f>
        <v>Parameter</v>
      </c>
      <c r="BW238" t="str">
        <f ca="1">SUBSTITUTE(BW237,'Formula Name Creation'!$V78,'HB11 Model'!$B78)</f>
        <v>Parameter</v>
      </c>
      <c r="BX238" t="str">
        <f ca="1">SUBSTITUTE(BX237,'Formula Name Creation'!$V78,'HB11 Model'!$B78)</f>
        <v>=C77+C75</v>
      </c>
      <c r="BY238" t="str">
        <f ca="1">SUBSTITUTE(BY237,'Formula Name Creation'!$V78,'HB11 Model'!$B78)</f>
        <v>Parameter</v>
      </c>
      <c r="BZ238" t="str">
        <f ca="1">SUBSTITUTE(BZ237,'Formula Name Creation'!$V78,'HB11 Model'!$B78)</f>
        <v>=Decommissioning Cost Coefficient*C75</v>
      </c>
      <c r="CA238" t="str">
        <f ca="1">SUBSTITUTE(CA237,'Formula Name Creation'!$V78,'HB11 Model'!$B78)</f>
        <v>Parameter</v>
      </c>
      <c r="CB238" t="str">
        <f ca="1">SUBSTITUTE(CB237,'Formula Name Creation'!$V78,'HB11 Model'!$B78)</f>
        <v>Parameter</v>
      </c>
      <c r="CC238" t="str">
        <f ca="1">SUBSTITUTE(CC237,'Formula Name Creation'!$V78,'HB11 Model'!$B78)</f>
        <v>Parameter</v>
      </c>
      <c r="CD238" t="str">
        <f ca="1">SUBSTITUTE(CD237,'Formula Name Creation'!$V78,'HB11 Model'!$B78)</f>
        <v>=32*(C9/2605)</v>
      </c>
      <c r="CE238" t="str">
        <f ca="1">SUBSTITUTE(CE237,'Formula Name Creation'!$V78,'HB11 Model'!$B78)</f>
        <v>Parameter</v>
      </c>
      <c r="CF238" t="str">
        <f ca="1">SUBSTITUTE(CF237,'Formula Name Creation'!$V78,'HB11 Model'!$B78)</f>
        <v>Parameter</v>
      </c>
      <c r="CG238" t="str">
        <f ca="1">SUBSTITUTE(CG237,'Formula Name Creation'!$V78,'HB11 Model'!$B78)</f>
        <v>=(Coolant Volume*Coolant Density*Coolant Cost)/10^6</v>
      </c>
      <c r="CH238" t="str">
        <f ca="1">SUBSTITUTE(CH237,'Formula Name Creation'!$V78,'HB11 Model'!$B78)</f>
        <v>=C9*10^6/Mixed-mean Coolant Temperature Rise/Specific Heat of Coolant</v>
      </c>
      <c r="CI238" t="str">
        <f ca="1">SUBSTITUTE(CI237,'Formula Name Creation'!$V78,'HB11 Model'!$B78)</f>
        <v>Parameter</v>
      </c>
      <c r="CJ238" t="str">
        <f ca="1">SUBSTITUTE(CJ237,'Formula Name Creation'!$V78,'HB11 Model'!$B78)</f>
        <v>Parameter</v>
      </c>
      <c r="CK238" t="str">
        <f ca="1">SUBSTITUTE(CK237,'Formula Name Creation'!$V78,'HB11 Model'!$B78)</f>
        <v>Parameter</v>
      </c>
      <c r="CL238" t="str">
        <f ca="1">SUBSTITUTE(CL237,'Formula Name Creation'!$V78,'HB11 Model'!$B78)</f>
        <v>Parameter</v>
      </c>
      <c r="CM238" t="str">
        <f ca="1">SUBSTITUTE(CM237,'Formula Name Creation'!$V78,'HB11 Model'!$B78)</f>
        <v>=Number of Staff*Average Hourly Wage</v>
      </c>
      <c r="CN238" t="str">
        <f ca="1">SUBSTITUTE(CN237,'Formula Name Creation'!$V78,'HB11 Model'!$B78)</f>
        <v>=Hourly Personnel Cost*7.6*7*52.18</v>
      </c>
      <c r="CO238" t="str">
        <f ca="1">SUBSTITUTE(CO237,'Formula Name Creation'!$V78,'HB11 Model'!$B78)</f>
        <v>Parameter</v>
      </c>
      <c r="CP238" t="str">
        <f ca="1">SUBSTITUTE(CP237,'Formula Name Creation'!$V78,'HB11 Model'!$B78)</f>
        <v>Parameter</v>
      </c>
      <c r="CQ238" t="str">
        <f ca="1">SUBSTITUTE(CQ237,'Formula Name Creation'!$V78,'HB11 Model'!$B78)</f>
        <v>Parameter</v>
      </c>
      <c r="CR238" t="str">
        <f ca="1">SUBSTITUTE(CR237,'Formula Name Creation'!$V78,'HB11 Model'!$B78)</f>
        <v>Parameter</v>
      </c>
      <c r="CS238" t="str">
        <f ca="1">SUBSTITUTE(CS237,'Formula Name Creation'!$V78,'HB11 Model'!$B78)</f>
        <v>Parameter</v>
      </c>
      <c r="CT238" t="str">
        <f ca="1">SUBSTITUTE(CT237,'Formula Name Creation'!$V78,'HB11 Model'!$B78)</f>
        <v>Parameter</v>
      </c>
      <c r="CU238" t="str">
        <f ca="1">SUBSTITUTE(CU237,'Formula Name Creation'!$V78,'HB11 Model'!$B78)</f>
        <v>=PI()*Height of Vacuum Vessel*(Radius of Vacuum Vessel^2-(Radius of Vacuum Vessel-Wall Thickness of Vacuum Vessel)^2)*Density of Vacuum Vessel Material</v>
      </c>
      <c r="CV238" t="str">
        <f ca="1">SUBSTITUTE(CV237,'Formula Name Creation'!$V78,'HB11 Model'!$B78)</f>
        <v>Parameter</v>
      </c>
      <c r="CW238" t="str">
        <f ca="1">SUBSTITUTE(CW237,'Formula Name Creation'!$V78,'HB11 Model'!$B78)</f>
        <v>=(90.69*Mass of Vacuum Vessel + Shielding Material Costs for Vacuum Vessel + 13.04*Mass Flow Rate*112.32)/10^6</v>
      </c>
      <c r="CX238" t="str">
        <f ca="1">SUBSTITUTE(CX237,'Formula Name Creation'!$V78,'HB11 Model'!$B78)</f>
        <v>0</v>
      </c>
      <c r="CY238" t="str">
        <f ca="1">SUBSTITUTE(CY237,'Formula Name Creation'!$V78,'HB11 Model'!$B78)</f>
        <v>0</v>
      </c>
      <c r="CZ238" t="str">
        <f ca="1">SUBSTITUTE(CZ237,'Formula Name Creation'!$V78,'HB11 Model'!$B78)</f>
        <v>0</v>
      </c>
      <c r="DA238" t="str">
        <f ca="1">SUBSTITUTE(DA237,'Formula Name Creation'!$V78,'HB11 Model'!$B78)</f>
        <v>0</v>
      </c>
      <c r="DB238" t="str">
        <f ca="1">SUBSTITUTE(DB237,'Formula Name Creation'!$V78,'HB11 Model'!$B78)</f>
        <v>0</v>
      </c>
      <c r="DC238" t="str">
        <f ca="1">SUBSTITUTE(DC237,'Formula Name Creation'!$V78,'HB11 Model'!$B78)</f>
        <v>0</v>
      </c>
      <c r="DD238" t="str">
        <f ca="1">SUBSTITUTE(DD237,'Formula Name Creation'!$V78,'HB11 Model'!$B78)</f>
        <v>0</v>
      </c>
      <c r="DE238" t="str">
        <f ca="1">SUBSTITUTE(DE237,'Formula Name Creation'!$V78,'HB11 Model'!$B78)</f>
        <v>0</v>
      </c>
      <c r="DF238" t="str">
        <f ca="1">SUBSTITUTE(DF237,'Formula Name Creation'!$V78,'HB11 Model'!$B78)</f>
        <v>0</v>
      </c>
      <c r="DG238" t="str">
        <f ca="1">SUBSTITUTE(DG237,'Formula Name Creation'!$V78,'HB11 Model'!$B78)</f>
        <v>0</v>
      </c>
      <c r="DH238" t="str">
        <f ca="1">SUBSTITUTE(DH237,'Formula Name Creation'!$V78,'HB11 Model'!$B78)</f>
        <v>0</v>
      </c>
      <c r="DI238" t="str">
        <f ca="1">SUBSTITUTE(DI237,'Formula Name Creation'!$V78,'HB11 Model'!$B78)</f>
        <v>0</v>
      </c>
      <c r="DJ238" t="str">
        <f ca="1">SUBSTITUTE(DJ237,'Formula Name Creation'!$V78,'HB11 Model'!$B78)</f>
        <v>0</v>
      </c>
      <c r="DK238" t="str">
        <f ca="1">SUBSTITUTE(DK237,'Formula Name Creation'!$V78,'HB11 Model'!$B78)</f>
        <v>0</v>
      </c>
      <c r="DL238" t="str">
        <f ca="1">SUBSTITUTE(DL237,'Formula Name Creation'!$V78,'HB11 Model'!$B78)</f>
        <v>0</v>
      </c>
      <c r="DM238" t="str">
        <f ca="1">SUBSTITUTE(DM237,'Formula Name Creation'!$V78,'HB11 Model'!$B78)</f>
        <v>0</v>
      </c>
      <c r="DN238" t="str">
        <f ca="1">SUBSTITUTE(DN237,'Formula Name Creation'!$V78,'HB11 Model'!$B78)</f>
        <v>0</v>
      </c>
      <c r="DO238" t="str">
        <f ca="1">SUBSTITUTE(DO237,'Formula Name Creation'!$V78,'HB11 Model'!$B78)</f>
        <v>0</v>
      </c>
      <c r="DP238" t="str">
        <f ca="1">SUBSTITUTE(DP237,'Formula Name Creation'!$V78,'HB11 Model'!$B78)</f>
        <v>0</v>
      </c>
      <c r="DQ238" t="str">
        <f ca="1">SUBSTITUTE(DQ237,'Formula Name Creation'!$V78,'HB11 Model'!$B78)</f>
        <v>0</v>
      </c>
      <c r="DR238" t="str">
        <f ca="1">SUBSTITUTE(DR237,'Formula Name Creation'!$V78,'HB11 Model'!$B78)</f>
        <v>0</v>
      </c>
      <c r="DS238" t="str">
        <f ca="1">SUBSTITUTE(DS237,'Formula Name Creation'!$V78,'HB11 Model'!$B78)</f>
        <v>0</v>
      </c>
      <c r="DT238" t="str">
        <f ca="1">SUBSTITUTE(DT237,'Formula Name Creation'!$V78,'HB11 Model'!$B78)</f>
        <v>0</v>
      </c>
      <c r="DU238" t="str">
        <f ca="1">SUBSTITUTE(DU237,'Formula Name Creation'!$V78,'HB11 Model'!$B78)</f>
        <v>0</v>
      </c>
      <c r="DV238" t="str">
        <f ca="1">SUBSTITUTE(DV237,'Formula Name Creation'!$V78,'HB11 Model'!$B78)</f>
        <v>0</v>
      </c>
      <c r="DW238" t="str">
        <f ca="1">SUBSTITUTE(DW237,'Formula Name Creation'!$V78,'HB11 Model'!$B78)</f>
        <v>0</v>
      </c>
      <c r="DX238" t="str">
        <f ca="1">SUBSTITUTE(DX237,'Formula Name Creation'!$V78,'HB11 Model'!$B78)</f>
        <v>0</v>
      </c>
      <c r="DY238" t="str">
        <f ca="1">SUBSTITUTE(DY237,'Formula Name Creation'!$V78,'HB11 Model'!$B78)</f>
        <v>0</v>
      </c>
      <c r="DZ238" t="str">
        <f ca="1">SUBSTITUTE(DZ237,'Formula Name Creation'!$V78,'HB11 Model'!$B78)</f>
        <v>0</v>
      </c>
      <c r="EA238" t="str">
        <f ca="1">SUBSTITUTE(EA237,'Formula Name Creation'!$V78,'HB11 Model'!$B78)</f>
        <v>0</v>
      </c>
      <c r="EB238" t="str">
        <f ca="1">SUBSTITUTE(EB237,'Formula Name Creation'!$V78,'HB11 Model'!$B78)</f>
        <v>0</v>
      </c>
      <c r="EC238" t="str">
        <f ca="1">SUBSTITUTE(EC237,'Formula Name Creation'!$V78,'HB11 Model'!$B78)</f>
        <v>0</v>
      </c>
      <c r="ED238" t="str">
        <f ca="1">SUBSTITUTE(ED237,'Formula Name Creation'!$V78,'HB11 Model'!$B78)</f>
        <v>0</v>
      </c>
      <c r="EE238" t="str">
        <f ca="1">SUBSTITUTE(EE237,'Formula Name Creation'!$V78,'HB11 Model'!$B78)</f>
        <v>0</v>
      </c>
      <c r="EF238" t="str">
        <f ca="1">SUBSTITUTE(EF237,'Formula Name Creation'!$V78,'HB11 Model'!$B78)</f>
        <v>0</v>
      </c>
      <c r="EG238" t="str">
        <f ca="1">SUBSTITUTE(EG237,'Formula Name Creation'!$V78,'HB11 Model'!$B78)</f>
        <v>0</v>
      </c>
      <c r="EH238" t="str">
        <f ca="1">SUBSTITUTE(EH237,'Formula Name Creation'!$V78,'HB11 Model'!$B78)</f>
        <v>0</v>
      </c>
      <c r="EI238" t="str">
        <f ca="1">SUBSTITUTE(EI237,'Formula Name Creation'!$V78,'HB11 Model'!$B78)</f>
        <v>0</v>
      </c>
      <c r="EJ238" t="str">
        <f ca="1">SUBSTITUTE(EJ237,'Formula Name Creation'!$V78,'HB11 Model'!$B78)</f>
        <v>0</v>
      </c>
      <c r="EK238" t="str">
        <f ca="1">SUBSTITUTE(EK237,'Formula Name Creation'!$V78,'HB11 Model'!$B78)</f>
        <v>0</v>
      </c>
      <c r="EL238" t="str">
        <f ca="1">SUBSTITUTE(EL237,'Formula Name Creation'!$V78,'HB11 Model'!$B78)</f>
        <v>0</v>
      </c>
      <c r="EM238" t="str">
        <f ca="1">SUBSTITUTE(EM237,'Formula Name Creation'!$V78,'HB11 Model'!$B78)</f>
        <v>0</v>
      </c>
      <c r="EN238" t="str">
        <f ca="1">SUBSTITUTE(EN237,'Formula Name Creation'!$V78,'HB11 Model'!$B78)</f>
        <v>0</v>
      </c>
      <c r="EO238" t="str">
        <f ca="1">SUBSTITUTE(EO237,'Formula Name Creation'!$V78,'HB11 Model'!$B78)</f>
        <v>0</v>
      </c>
      <c r="EP238" t="str">
        <f ca="1">SUBSTITUTE(EP237,'Formula Name Creation'!$V78,'HB11 Model'!$B78)</f>
        <v>0</v>
      </c>
      <c r="EQ238" t="str">
        <f ca="1">SUBSTITUTE(EQ237,'Formula Name Creation'!$V78,'HB11 Model'!$B78)</f>
        <v>0</v>
      </c>
      <c r="ER238" t="str">
        <f ca="1">SUBSTITUTE(ER237,'Formula Name Creation'!$V78,'HB11 Model'!$B78)</f>
        <v>0</v>
      </c>
      <c r="ES238" t="str">
        <f ca="1">SUBSTITUTE(ES237,'Formula Name Creation'!$V78,'HB11 Model'!$B78)</f>
        <v>0</v>
      </c>
      <c r="ET238" t="str">
        <f ca="1">SUBSTITUTE(ET237,'Formula Name Creation'!$V78,'HB11 Model'!$B78)</f>
        <v>0</v>
      </c>
      <c r="EU238">
        <v>76</v>
      </c>
    </row>
    <row r="239" spans="1:151" x14ac:dyDescent="0.25">
      <c r="A239" t="str">
        <f ca="1">SUBSTITUTE(A238,'Formula Name Creation'!$V77,'HB11 Model'!$B77)</f>
        <v>Parameter</v>
      </c>
      <c r="B239" t="str">
        <f ca="1">SUBSTITUTE(B238,'Formula Name Creation'!$V77,'HB11 Model'!$B77)</f>
        <v>Parameter</v>
      </c>
      <c r="C239" t="str">
        <f ca="1">SUBSTITUTE(C238,'Formula Name Creation'!$V77,'HB11 Model'!$B77)</f>
        <v>=(1400*C22*1000)/10^6</v>
      </c>
      <c r="D239" t="str">
        <f ca="1">SUBSTITUTE(D238,'Formula Name Creation'!$V77,'HB11 Model'!$B77)</f>
        <v>Parameter</v>
      </c>
      <c r="E239" t="str">
        <f ca="1">SUBSTITUTE(E238,'Formula Name Creation'!$V77,'HB11 Model'!$B77)</f>
        <v>=C3*C4</v>
      </c>
      <c r="F239" t="str">
        <f ca="1">SUBSTITUTE(F238,'Formula Name Creation'!$V77,'HB11 Model'!$B77)</f>
        <v>=C7/(C6)</v>
      </c>
      <c r="G239" t="str">
        <f ca="1">SUBSTITUTE(G238,'Formula Name Creation'!$V77,'HB11 Model'!$B77)</f>
        <v>=IF(C36=0,C7*C10,C7*C10*C13)</v>
      </c>
      <c r="H239" t="str">
        <f ca="1">SUBSTITUTE(H238,'Formula Name Creation'!$V77,'HB11 Model'!$B77)</f>
        <v>Parameter</v>
      </c>
      <c r="I239" t="str">
        <f ca="1">SUBSTITUTE(I238,'Formula Name Creation'!$V77,'HB11 Model'!$B77)</f>
        <v>Parameter</v>
      </c>
      <c r="J239" t="str">
        <f ca="1">SUBSTITUTE(J238,'Formula Name Creation'!$V77,'HB11 Model'!$B77)</f>
        <v>Parameter</v>
      </c>
      <c r="K239" t="str">
        <f ca="1">SUBSTITUTE(K238,'Formula Name Creation'!$V77,'HB11 Model'!$B77)</f>
        <v>Parameter</v>
      </c>
      <c r="L239" t="str">
        <f ca="1">SUBSTITUTE(L238,'Formula Name Creation'!$V77,'HB11 Model'!$B77)</f>
        <v>Parameter</v>
      </c>
      <c r="M239" t="str">
        <f ca="1">SUBSTITUTE(M238,'Formula Name Creation'!$V77,'HB11 Model'!$B77)</f>
        <v>=C16/C8</v>
      </c>
      <c r="N239" t="str">
        <f ca="1">SUBSTITUTE(N238,'Formula Name Creation'!$V77,'HB11 Model'!$B77)</f>
        <v>=C9*C17</v>
      </c>
      <c r="O239" t="str">
        <f ca="1">SUBSTITUTE(O238,'Formula Name Creation'!$V77,'HB11 Model'!$B77)</f>
        <v>Parameter</v>
      </c>
      <c r="P239" t="str">
        <f ca="1">SUBSTITUTE(P238,'Formula Name Creation'!$V77,'HB11 Model'!$B77)</f>
        <v>Parameter</v>
      </c>
      <c r="Q239" t="str">
        <f ca="1">SUBSTITUTE(Q238,'Formula Name Creation'!$V77,'HB11 Model'!$B77)</f>
        <v>Parameter</v>
      </c>
      <c r="R239" t="str">
        <f ca="1">SUBSTITUTE(R238,'Formula Name Creation'!$V77,'HB11 Model'!$B77)</f>
        <v>=C8+Cooling System Energy Consumption+Vacuum System Power Usage</v>
      </c>
      <c r="S239" t="str">
        <f ca="1">SUBSTITUTE(S238,'Formula Name Creation'!$V77,'HB11 Model'!$B77)</f>
        <v>=C20*C19</v>
      </c>
      <c r="T239" t="str">
        <f ca="1">SUBSTITUTE(T238,'Formula Name Creation'!$V77,'HB11 Model'!$B77)</f>
        <v>=C16-C20</v>
      </c>
      <c r="U239" t="str">
        <f ca="1">SUBSTITUTE(U238,'Formula Name Creation'!$V77,'HB11 Model'!$B77)</f>
        <v>=365*24*C14</v>
      </c>
      <c r="V239" t="str">
        <f ca="1">SUBSTITUTE(V238,'Formula Name Creation'!$V77,'HB11 Model'!$B77)</f>
        <v>=C22*C23</v>
      </c>
      <c r="W239" t="str">
        <f ca="1">SUBSTITUTE(W238,'Formula Name Creation'!$V77,'HB11 Model'!$B77)</f>
        <v>=C26/(1-C27)</v>
      </c>
      <c r="X239" t="str">
        <f ca="1">SUBSTITUTE(X238,'Formula Name Creation'!$V77,'HB11 Model'!$B77)</f>
        <v>=C4*C14*365*24*3600</v>
      </c>
      <c r="Y239" t="str">
        <f ca="1">SUBSTITUTE(Y238,'Formula Name Creation'!$V77,'HB11 Model'!$B77)</f>
        <v>Parameter</v>
      </c>
      <c r="Z239" t="str">
        <f ca="1">SUBSTITUTE(Z238,'Formula Name Creation'!$V77,'HB11 Model'!$B77)</f>
        <v>=C29+C37+C40+C48</v>
      </c>
      <c r="AA239" t="str">
        <f ca="1">SUBSTITUTE(AA238,'Formula Name Creation'!$V77,'HB11 Model'!$B77)</f>
        <v>=C30*(C33*C34)/(1000)+C35</v>
      </c>
      <c r="AB239" t="str">
        <f ca="1">SUBSTITUTE(AB238,'Formula Name Creation'!$V77,'HB11 Model'!$B77)</f>
        <v>Parameter</v>
      </c>
      <c r="AC239" t="str">
        <f ca="1">SUBSTITUTE(AC238,'Formula Name Creation'!$V77,'HB11 Model'!$B77)</f>
        <v>Parameter</v>
      </c>
      <c r="AD239" t="str">
        <f ca="1">SUBSTITUTE(AD238,'Formula Name Creation'!$V77,'HB11 Model'!$B77)</f>
        <v>Parameter</v>
      </c>
      <c r="AE239" t="str">
        <f ca="1">SUBSTITUTE(AE238,'Formula Name Creation'!$V77,'HB11 Model'!$B77)</f>
        <v>Parameter</v>
      </c>
      <c r="AF239" t="str">
        <f ca="1">SUBSTITUTE(AF238,'Formula Name Creation'!$V77,'HB11 Model'!$B77)</f>
        <v>Parameter</v>
      </c>
      <c r="AG239" t="str">
        <f ca="1">SUBSTITUTE(AG238,'Formula Name Creation'!$V77,'HB11 Model'!$B77)</f>
        <v>Parameter</v>
      </c>
      <c r="AH239" t="str">
        <f ca="1">SUBSTITUTE(AH238,'Formula Name Creation'!$V77,'HB11 Model'!$B77)</f>
        <v>Parameter</v>
      </c>
      <c r="AI239" t="str">
        <f ca="1">SUBSTITUTE(AI238,'Formula Name Creation'!$V77,'HB11 Model'!$B77)</f>
        <v>=C36*(C38)</v>
      </c>
      <c r="AJ239" t="str">
        <f ca="1">SUBSTITUTE(AJ238,'Formula Name Creation'!$V77,'HB11 Model'!$B77)</f>
        <v>Parameter</v>
      </c>
      <c r="AK239" t="str">
        <f ca="1">SUBSTITUTE(AK238,'Formula Name Creation'!$V77,'HB11 Model'!$B77)</f>
        <v>Parameter</v>
      </c>
      <c r="AL239" t="str">
        <f ca="1">SUBSTITUTE(AL238,'Formula Name Creation'!$V77,'HB11 Model'!$B77)</f>
        <v>=C39*(C41+C42)</v>
      </c>
      <c r="AM239" t="str">
        <f ca="1">SUBSTITUTE(AM238,'Formula Name Creation'!$V77,'HB11 Model'!$B77)</f>
        <v>=0.04+(C31*C32)/(1000)</v>
      </c>
      <c r="AN239" t="str">
        <f ca="1">SUBSTITUTE(AN238,'Formula Name Creation'!$V77,'HB11 Model'!$B77)</f>
        <v>Parameter</v>
      </c>
      <c r="AO239" t="str">
        <f ca="1">SUBSTITUTE(AO238,'Formula Name Creation'!$V77,'HB11 Model'!$B77)</f>
        <v>Parameter</v>
      </c>
      <c r="AP239" t="str">
        <f ca="1">SUBSTITUTE(AP238,'Formula Name Creation'!$V77,'HB11 Model'!$B77)</f>
        <v>Parameter</v>
      </c>
      <c r="AQ239" t="str">
        <f ca="1">SUBSTITUTE(AQ238,'Formula Name Creation'!$V77,'HB11 Model'!$B77)</f>
        <v>Parameter</v>
      </c>
      <c r="AR239" t="e">
        <f ca="1">SUBSTITUTE(AR238,'Formula Name Creation'!$V77,'HB11 Model'!$B77)</f>
        <v>#N/A</v>
      </c>
      <c r="AS239" t="str">
        <f ca="1">SUBSTITUTE(AS238,'Formula Name Creation'!$V77,'HB11 Model'!$B77)</f>
        <v>=C45+C25*(C28)</v>
      </c>
      <c r="AT239" t="str">
        <f ca="1">SUBSTITUTE(AT238,'Formula Name Creation'!$V77,'HB11 Model'!$B77)</f>
        <v>Parameter</v>
      </c>
      <c r="AU239" t="str">
        <f ca="1">SUBSTITUTE(AU238,'Formula Name Creation'!$V77,'HB11 Model'!$B77)</f>
        <v>Parameter</v>
      </c>
      <c r="AV239" t="str">
        <f ca="1">SUBSTITUTE(AV238,'Formula Name Creation'!$V77,'HB11 Model'!$B77)</f>
        <v>Parameter</v>
      </c>
      <c r="AW239" t="str">
        <f ca="1">SUBSTITUTE(AW238,'Formula Name Creation'!$V77,'HB11 Model'!$B77)</f>
        <v>Parameter</v>
      </c>
      <c r="AX239" t="str">
        <f ca="1">SUBSTITUTE(AX238,'Formula Name Creation'!$V77,'HB11 Model'!$B77)</f>
        <v>Parameter</v>
      </c>
      <c r="AY239" t="str">
        <f ca="1">SUBSTITUTE(AY238,'Formula Name Creation'!$V77,'HB11 Model'!$B77)</f>
        <v>Parameter</v>
      </c>
      <c r="AZ239" t="str">
        <f ca="1">SUBSTITUTE(AZ238,'Formula Name Creation'!$V77,'HB11 Model'!$B77)</f>
        <v>Parameter</v>
      </c>
      <c r="BA239" t="str">
        <f ca="1">SUBSTITUTE(BA238,'Formula Name Creation'!$V77,'HB11 Model'!$B77)</f>
        <v>=(C54+C53)/10^6</v>
      </c>
      <c r="BB239" t="str">
        <f ca="1">SUBSTITUTE(BB238,'Formula Name Creation'!$V77,'HB11 Model'!$B77)</f>
        <v>=C4*((C14*24)*3600)*C51</v>
      </c>
      <c r="BC239" t="str">
        <f ca="1">SUBSTITUTE(BC238,'Formula Name Creation'!$V77,'HB11 Model'!$B77)</f>
        <v>Parameter</v>
      </c>
      <c r="BD239" t="str">
        <f ca="1">SUBSTITUTE(BD238,'Formula Name Creation'!$V77,'HB11 Model'!$B77)</f>
        <v>Parameter</v>
      </c>
      <c r="BE239" t="str">
        <f ca="1">SUBSTITUTE(BE238,'Formula Name Creation'!$V77,'HB11 Model'!$B77)</f>
        <v>Parameter</v>
      </c>
      <c r="BF239" t="str">
        <f ca="1">SUBSTITUTE(BF238,'Formula Name Creation'!$V77,'HB11 Model'!$B77)</f>
        <v>Parameter</v>
      </c>
      <c r="BG239" t="str">
        <f ca="1">SUBSTITUTE(BG238,'Formula Name Creation'!$V77,'HB11 Model'!$B77)</f>
        <v>=ROUNDDOWN(C60/C64,0)*C58+C57*C3*C4*ROUNDDOWN(C60/C66,0)+C59+Total Coolant Cost*10^6*ROUNDDOWN(C60/C65,0)+C63*C60</v>
      </c>
      <c r="BH239" t="str">
        <f ca="1">SUBSTITUTE(BH238,'Formula Name Creation'!$V77,'HB11 Model'!$B77)</f>
        <v>Parameter</v>
      </c>
      <c r="BI239" t="str">
        <f ca="1">SUBSTITUTE(BI238,'Formula Name Creation'!$V77,'HB11 Model'!$B77)</f>
        <v>=C62*1000*C24</v>
      </c>
      <c r="BJ239" t="str">
        <f ca="1">SUBSTITUTE(BJ238,'Formula Name Creation'!$V77,'HB11 Model'!$B77)</f>
        <v>Parameter</v>
      </c>
      <c r="BK239" t="str">
        <f ca="1">SUBSTITUTE(BK238,'Formula Name Creation'!$V77,'HB11 Model'!$B77)</f>
        <v>Parameter</v>
      </c>
      <c r="BL239" t="str">
        <f ca="1">SUBSTITUTE(BL238,'Formula Name Creation'!$V77,'HB11 Model'!$B77)</f>
        <v>Parameter</v>
      </c>
      <c r="BM239" t="str">
        <f ca="1">SUBSTITUTE(BM238,'Formula Name Creation'!$V77,'HB11 Model'!$B77)</f>
        <v>Parameter</v>
      </c>
      <c r="BN239" t="str">
        <f ca="1">SUBSTITUTE(BN238,'Formula Name Creation'!$V77,'HB11 Model'!$B77)</f>
        <v>Parameter</v>
      </c>
      <c r="BO239" t="str">
        <f ca="1">SUBSTITUTE(BO238,'Formula Name Creation'!$V77,'HB11 Model'!$B77)</f>
        <v>Parameter</v>
      </c>
      <c r="BP239" t="str">
        <f ca="1">SUBSTITUTE(BP238,'Formula Name Creation'!$V77,'HB11 Model'!$B77)</f>
        <v>Parameter</v>
      </c>
      <c r="BQ239" t="str">
        <f ca="1">SUBSTITUTE(BQ238,'Formula Name Creation'!$V77,'HB11 Model'!$B77)</f>
        <v>Parameter</v>
      </c>
      <c r="BR239" t="str">
        <f ca="1">SUBSTITUTE(BR238,'Formula Name Creation'!$V77,'HB11 Model'!$B77)</f>
        <v>Parameter</v>
      </c>
      <c r="BS239" t="str">
        <f ca="1">SUBSTITUTE(BS238,'Formula Name Creation'!$V77,'HB11 Model'!$B77)</f>
        <v>Parameter</v>
      </c>
      <c r="BT239" t="str">
        <f ca="1">SUBSTITUTE(BT238,'Formula Name Creation'!$V77,'HB11 Model'!$B77)</f>
        <v>Parameter</v>
      </c>
      <c r="BU239" t="str">
        <f ca="1">SUBSTITUTE(BU238,'Formula Name Creation'!$V77,'HB11 Model'!$B77)</f>
        <v>=(C67+C68+C69+C70+C71+C72+C74+C73)</v>
      </c>
      <c r="BV239" t="str">
        <f ca="1">SUBSTITUTE(BV238,'Formula Name Creation'!$V77,'HB11 Model'!$B77)</f>
        <v>Parameter</v>
      </c>
      <c r="BW239" t="str">
        <f ca="1">SUBSTITUTE(BW238,'Formula Name Creation'!$V77,'HB11 Model'!$B77)</f>
        <v>Parameter</v>
      </c>
      <c r="BX239" t="str">
        <f ca="1">SUBSTITUTE(BX238,'Formula Name Creation'!$V77,'HB11 Model'!$B77)</f>
        <v>=Indirect Construction Cost+C75</v>
      </c>
      <c r="BY239" t="str">
        <f ca="1">SUBSTITUTE(BY238,'Formula Name Creation'!$V77,'HB11 Model'!$B77)</f>
        <v>Parameter</v>
      </c>
      <c r="BZ239" t="str">
        <f ca="1">SUBSTITUTE(BZ238,'Formula Name Creation'!$V77,'HB11 Model'!$B77)</f>
        <v>=Decommissioning Cost Coefficient*C75</v>
      </c>
      <c r="CA239" t="str">
        <f ca="1">SUBSTITUTE(CA238,'Formula Name Creation'!$V77,'HB11 Model'!$B77)</f>
        <v>Parameter</v>
      </c>
      <c r="CB239" t="str">
        <f ca="1">SUBSTITUTE(CB238,'Formula Name Creation'!$V77,'HB11 Model'!$B77)</f>
        <v>Parameter</v>
      </c>
      <c r="CC239" t="str">
        <f ca="1">SUBSTITUTE(CC238,'Formula Name Creation'!$V77,'HB11 Model'!$B77)</f>
        <v>Parameter</v>
      </c>
      <c r="CD239" t="str">
        <f ca="1">SUBSTITUTE(CD238,'Formula Name Creation'!$V77,'HB11 Model'!$B77)</f>
        <v>=32*(C9/2605)</v>
      </c>
      <c r="CE239" t="str">
        <f ca="1">SUBSTITUTE(CE238,'Formula Name Creation'!$V77,'HB11 Model'!$B77)</f>
        <v>Parameter</v>
      </c>
      <c r="CF239" t="str">
        <f ca="1">SUBSTITUTE(CF238,'Formula Name Creation'!$V77,'HB11 Model'!$B77)</f>
        <v>Parameter</v>
      </c>
      <c r="CG239" t="str">
        <f ca="1">SUBSTITUTE(CG238,'Formula Name Creation'!$V77,'HB11 Model'!$B77)</f>
        <v>=(Coolant Volume*Coolant Density*Coolant Cost)/10^6</v>
      </c>
      <c r="CH239" t="str">
        <f ca="1">SUBSTITUTE(CH238,'Formula Name Creation'!$V77,'HB11 Model'!$B77)</f>
        <v>=C9*10^6/Mixed-mean Coolant Temperature Rise/Specific Heat of Coolant</v>
      </c>
      <c r="CI239" t="str">
        <f ca="1">SUBSTITUTE(CI238,'Formula Name Creation'!$V77,'HB11 Model'!$B77)</f>
        <v>Parameter</v>
      </c>
      <c r="CJ239" t="str">
        <f ca="1">SUBSTITUTE(CJ238,'Formula Name Creation'!$V77,'HB11 Model'!$B77)</f>
        <v>Parameter</v>
      </c>
      <c r="CK239" t="str">
        <f ca="1">SUBSTITUTE(CK238,'Formula Name Creation'!$V77,'HB11 Model'!$B77)</f>
        <v>Parameter</v>
      </c>
      <c r="CL239" t="str">
        <f ca="1">SUBSTITUTE(CL238,'Formula Name Creation'!$V77,'HB11 Model'!$B77)</f>
        <v>Parameter</v>
      </c>
      <c r="CM239" t="str">
        <f ca="1">SUBSTITUTE(CM238,'Formula Name Creation'!$V77,'HB11 Model'!$B77)</f>
        <v>=Number of Staff*Average Hourly Wage</v>
      </c>
      <c r="CN239" t="str">
        <f ca="1">SUBSTITUTE(CN238,'Formula Name Creation'!$V77,'HB11 Model'!$B77)</f>
        <v>=Hourly Personnel Cost*7.6*7*52.18</v>
      </c>
      <c r="CO239" t="str">
        <f ca="1">SUBSTITUTE(CO238,'Formula Name Creation'!$V77,'HB11 Model'!$B77)</f>
        <v>Parameter</v>
      </c>
      <c r="CP239" t="str">
        <f ca="1">SUBSTITUTE(CP238,'Formula Name Creation'!$V77,'HB11 Model'!$B77)</f>
        <v>Parameter</v>
      </c>
      <c r="CQ239" t="str">
        <f ca="1">SUBSTITUTE(CQ238,'Formula Name Creation'!$V77,'HB11 Model'!$B77)</f>
        <v>Parameter</v>
      </c>
      <c r="CR239" t="str">
        <f ca="1">SUBSTITUTE(CR238,'Formula Name Creation'!$V77,'HB11 Model'!$B77)</f>
        <v>Parameter</v>
      </c>
      <c r="CS239" t="str">
        <f ca="1">SUBSTITUTE(CS238,'Formula Name Creation'!$V77,'HB11 Model'!$B77)</f>
        <v>Parameter</v>
      </c>
      <c r="CT239" t="str">
        <f ca="1">SUBSTITUTE(CT238,'Formula Name Creation'!$V77,'HB11 Model'!$B77)</f>
        <v>Parameter</v>
      </c>
      <c r="CU239" t="str">
        <f ca="1">SUBSTITUTE(CU238,'Formula Name Creation'!$V77,'HB11 Model'!$B77)</f>
        <v>=PI()*Height of Vacuum Vessel*(Radius of Vacuum Vessel^2-(Radius of Vacuum Vessel-Wall Thickness of Vacuum Vessel)^2)*Density of Vacuum Vessel Material</v>
      </c>
      <c r="CV239" t="str">
        <f ca="1">SUBSTITUTE(CV238,'Formula Name Creation'!$V77,'HB11 Model'!$B77)</f>
        <v>Parameter</v>
      </c>
      <c r="CW239" t="str">
        <f ca="1">SUBSTITUTE(CW238,'Formula Name Creation'!$V77,'HB11 Model'!$B77)</f>
        <v>=(90.69*Mass of Vacuum Vessel + Shielding Material Costs for Vacuum Vessel + 13.04*Mass Flow Rate*112.32)/10^6</v>
      </c>
      <c r="CX239" t="str">
        <f ca="1">SUBSTITUTE(CX238,'Formula Name Creation'!$V77,'HB11 Model'!$B77)</f>
        <v>0</v>
      </c>
      <c r="CY239" t="str">
        <f ca="1">SUBSTITUTE(CY238,'Formula Name Creation'!$V77,'HB11 Model'!$B77)</f>
        <v>0</v>
      </c>
      <c r="CZ239" t="str">
        <f ca="1">SUBSTITUTE(CZ238,'Formula Name Creation'!$V77,'HB11 Model'!$B77)</f>
        <v>0</v>
      </c>
      <c r="DA239" t="str">
        <f ca="1">SUBSTITUTE(DA238,'Formula Name Creation'!$V77,'HB11 Model'!$B77)</f>
        <v>0</v>
      </c>
      <c r="DB239" t="str">
        <f ca="1">SUBSTITUTE(DB238,'Formula Name Creation'!$V77,'HB11 Model'!$B77)</f>
        <v>0</v>
      </c>
      <c r="DC239" t="str">
        <f ca="1">SUBSTITUTE(DC238,'Formula Name Creation'!$V77,'HB11 Model'!$B77)</f>
        <v>0</v>
      </c>
      <c r="DD239" t="str">
        <f ca="1">SUBSTITUTE(DD238,'Formula Name Creation'!$V77,'HB11 Model'!$B77)</f>
        <v>0</v>
      </c>
      <c r="DE239" t="str">
        <f ca="1">SUBSTITUTE(DE238,'Formula Name Creation'!$V77,'HB11 Model'!$B77)</f>
        <v>0</v>
      </c>
      <c r="DF239" t="str">
        <f ca="1">SUBSTITUTE(DF238,'Formula Name Creation'!$V77,'HB11 Model'!$B77)</f>
        <v>0</v>
      </c>
      <c r="DG239" t="str">
        <f ca="1">SUBSTITUTE(DG238,'Formula Name Creation'!$V77,'HB11 Model'!$B77)</f>
        <v>0</v>
      </c>
      <c r="DH239" t="str">
        <f ca="1">SUBSTITUTE(DH238,'Formula Name Creation'!$V77,'HB11 Model'!$B77)</f>
        <v>0</v>
      </c>
      <c r="DI239" t="str">
        <f ca="1">SUBSTITUTE(DI238,'Formula Name Creation'!$V77,'HB11 Model'!$B77)</f>
        <v>0</v>
      </c>
      <c r="DJ239" t="str">
        <f ca="1">SUBSTITUTE(DJ238,'Formula Name Creation'!$V77,'HB11 Model'!$B77)</f>
        <v>0</v>
      </c>
      <c r="DK239" t="str">
        <f ca="1">SUBSTITUTE(DK238,'Formula Name Creation'!$V77,'HB11 Model'!$B77)</f>
        <v>0</v>
      </c>
      <c r="DL239" t="str">
        <f ca="1">SUBSTITUTE(DL238,'Formula Name Creation'!$V77,'HB11 Model'!$B77)</f>
        <v>0</v>
      </c>
      <c r="DM239" t="str">
        <f ca="1">SUBSTITUTE(DM238,'Formula Name Creation'!$V77,'HB11 Model'!$B77)</f>
        <v>0</v>
      </c>
      <c r="DN239" t="str">
        <f ca="1">SUBSTITUTE(DN238,'Formula Name Creation'!$V77,'HB11 Model'!$B77)</f>
        <v>0</v>
      </c>
      <c r="DO239" t="str">
        <f ca="1">SUBSTITUTE(DO238,'Formula Name Creation'!$V77,'HB11 Model'!$B77)</f>
        <v>0</v>
      </c>
      <c r="DP239" t="str">
        <f ca="1">SUBSTITUTE(DP238,'Formula Name Creation'!$V77,'HB11 Model'!$B77)</f>
        <v>0</v>
      </c>
      <c r="DQ239" t="str">
        <f ca="1">SUBSTITUTE(DQ238,'Formula Name Creation'!$V77,'HB11 Model'!$B77)</f>
        <v>0</v>
      </c>
      <c r="DR239" t="str">
        <f ca="1">SUBSTITUTE(DR238,'Formula Name Creation'!$V77,'HB11 Model'!$B77)</f>
        <v>0</v>
      </c>
      <c r="DS239" t="str">
        <f ca="1">SUBSTITUTE(DS238,'Formula Name Creation'!$V77,'HB11 Model'!$B77)</f>
        <v>0</v>
      </c>
      <c r="DT239" t="str">
        <f ca="1">SUBSTITUTE(DT238,'Formula Name Creation'!$V77,'HB11 Model'!$B77)</f>
        <v>0</v>
      </c>
      <c r="DU239" t="str">
        <f ca="1">SUBSTITUTE(DU238,'Formula Name Creation'!$V77,'HB11 Model'!$B77)</f>
        <v>0</v>
      </c>
      <c r="DV239" t="str">
        <f ca="1">SUBSTITUTE(DV238,'Formula Name Creation'!$V77,'HB11 Model'!$B77)</f>
        <v>0</v>
      </c>
      <c r="DW239" t="str">
        <f ca="1">SUBSTITUTE(DW238,'Formula Name Creation'!$V77,'HB11 Model'!$B77)</f>
        <v>0</v>
      </c>
      <c r="DX239" t="str">
        <f ca="1">SUBSTITUTE(DX238,'Formula Name Creation'!$V77,'HB11 Model'!$B77)</f>
        <v>0</v>
      </c>
      <c r="DY239" t="str">
        <f ca="1">SUBSTITUTE(DY238,'Formula Name Creation'!$V77,'HB11 Model'!$B77)</f>
        <v>0</v>
      </c>
      <c r="DZ239" t="str">
        <f ca="1">SUBSTITUTE(DZ238,'Formula Name Creation'!$V77,'HB11 Model'!$B77)</f>
        <v>0</v>
      </c>
      <c r="EA239" t="str">
        <f ca="1">SUBSTITUTE(EA238,'Formula Name Creation'!$V77,'HB11 Model'!$B77)</f>
        <v>0</v>
      </c>
      <c r="EB239" t="str">
        <f ca="1">SUBSTITUTE(EB238,'Formula Name Creation'!$V77,'HB11 Model'!$B77)</f>
        <v>0</v>
      </c>
      <c r="EC239" t="str">
        <f ca="1">SUBSTITUTE(EC238,'Formula Name Creation'!$V77,'HB11 Model'!$B77)</f>
        <v>0</v>
      </c>
      <c r="ED239" t="str">
        <f ca="1">SUBSTITUTE(ED238,'Formula Name Creation'!$V77,'HB11 Model'!$B77)</f>
        <v>0</v>
      </c>
      <c r="EE239" t="str">
        <f ca="1">SUBSTITUTE(EE238,'Formula Name Creation'!$V77,'HB11 Model'!$B77)</f>
        <v>0</v>
      </c>
      <c r="EF239" t="str">
        <f ca="1">SUBSTITUTE(EF238,'Formula Name Creation'!$V77,'HB11 Model'!$B77)</f>
        <v>0</v>
      </c>
      <c r="EG239" t="str">
        <f ca="1">SUBSTITUTE(EG238,'Formula Name Creation'!$V77,'HB11 Model'!$B77)</f>
        <v>0</v>
      </c>
      <c r="EH239" t="str">
        <f ca="1">SUBSTITUTE(EH238,'Formula Name Creation'!$V77,'HB11 Model'!$B77)</f>
        <v>0</v>
      </c>
      <c r="EI239" t="str">
        <f ca="1">SUBSTITUTE(EI238,'Formula Name Creation'!$V77,'HB11 Model'!$B77)</f>
        <v>0</v>
      </c>
      <c r="EJ239" t="str">
        <f ca="1">SUBSTITUTE(EJ238,'Formula Name Creation'!$V77,'HB11 Model'!$B77)</f>
        <v>0</v>
      </c>
      <c r="EK239" t="str">
        <f ca="1">SUBSTITUTE(EK238,'Formula Name Creation'!$V77,'HB11 Model'!$B77)</f>
        <v>0</v>
      </c>
      <c r="EL239" t="str">
        <f ca="1">SUBSTITUTE(EL238,'Formula Name Creation'!$V77,'HB11 Model'!$B77)</f>
        <v>0</v>
      </c>
      <c r="EM239" t="str">
        <f ca="1">SUBSTITUTE(EM238,'Formula Name Creation'!$V77,'HB11 Model'!$B77)</f>
        <v>0</v>
      </c>
      <c r="EN239" t="str">
        <f ca="1">SUBSTITUTE(EN238,'Formula Name Creation'!$V77,'HB11 Model'!$B77)</f>
        <v>0</v>
      </c>
      <c r="EO239" t="str">
        <f ca="1">SUBSTITUTE(EO238,'Formula Name Creation'!$V77,'HB11 Model'!$B77)</f>
        <v>0</v>
      </c>
      <c r="EP239" t="str">
        <f ca="1">SUBSTITUTE(EP238,'Formula Name Creation'!$V77,'HB11 Model'!$B77)</f>
        <v>0</v>
      </c>
      <c r="EQ239" t="str">
        <f ca="1">SUBSTITUTE(EQ238,'Formula Name Creation'!$V77,'HB11 Model'!$B77)</f>
        <v>0</v>
      </c>
      <c r="ER239" t="str">
        <f ca="1">SUBSTITUTE(ER238,'Formula Name Creation'!$V77,'HB11 Model'!$B77)</f>
        <v>0</v>
      </c>
      <c r="ES239" t="str">
        <f ca="1">SUBSTITUTE(ES238,'Formula Name Creation'!$V77,'HB11 Model'!$B77)</f>
        <v>0</v>
      </c>
      <c r="ET239" t="str">
        <f ca="1">SUBSTITUTE(ET238,'Formula Name Creation'!$V77,'HB11 Model'!$B77)</f>
        <v>0</v>
      </c>
      <c r="EU239">
        <v>75</v>
      </c>
    </row>
    <row r="240" spans="1:151" x14ac:dyDescent="0.25">
      <c r="A240" t="str">
        <f ca="1">SUBSTITUTE(A239,'Formula Name Creation'!$V76,'HB11 Model'!$B76)</f>
        <v>Parameter</v>
      </c>
      <c r="B240" t="str">
        <f ca="1">SUBSTITUTE(B239,'Formula Name Creation'!$V76,'HB11 Model'!$B76)</f>
        <v>Parameter</v>
      </c>
      <c r="C240" t="str">
        <f ca="1">SUBSTITUTE(C239,'Formula Name Creation'!$V76,'HB11 Model'!$B76)</f>
        <v>=(1400*C22*1000)/10^6</v>
      </c>
      <c r="D240" t="str">
        <f ca="1">SUBSTITUTE(D239,'Formula Name Creation'!$V76,'HB11 Model'!$B76)</f>
        <v>Parameter</v>
      </c>
      <c r="E240" t="str">
        <f ca="1">SUBSTITUTE(E239,'Formula Name Creation'!$V76,'HB11 Model'!$B76)</f>
        <v>=C3*C4</v>
      </c>
      <c r="F240" t="str">
        <f ca="1">SUBSTITUTE(F239,'Formula Name Creation'!$V76,'HB11 Model'!$B76)</f>
        <v>=C7/(C6)</v>
      </c>
      <c r="G240" t="str">
        <f ca="1">SUBSTITUTE(G239,'Formula Name Creation'!$V76,'HB11 Model'!$B76)</f>
        <v>=IF(C36=0,C7*C10,C7*C10*C13)</v>
      </c>
      <c r="H240" t="str">
        <f ca="1">SUBSTITUTE(H239,'Formula Name Creation'!$V76,'HB11 Model'!$B76)</f>
        <v>Parameter</v>
      </c>
      <c r="I240" t="str">
        <f ca="1">SUBSTITUTE(I239,'Formula Name Creation'!$V76,'HB11 Model'!$B76)</f>
        <v>Parameter</v>
      </c>
      <c r="J240" t="str">
        <f ca="1">SUBSTITUTE(J239,'Formula Name Creation'!$V76,'HB11 Model'!$B76)</f>
        <v>Parameter</v>
      </c>
      <c r="K240" t="str">
        <f ca="1">SUBSTITUTE(K239,'Formula Name Creation'!$V76,'HB11 Model'!$B76)</f>
        <v>Parameter</v>
      </c>
      <c r="L240" t="str">
        <f ca="1">SUBSTITUTE(L239,'Formula Name Creation'!$V76,'HB11 Model'!$B76)</f>
        <v>Parameter</v>
      </c>
      <c r="M240" t="str">
        <f ca="1">SUBSTITUTE(M239,'Formula Name Creation'!$V76,'HB11 Model'!$B76)</f>
        <v>=C16/C8</v>
      </c>
      <c r="N240" t="str">
        <f ca="1">SUBSTITUTE(N239,'Formula Name Creation'!$V76,'HB11 Model'!$B76)</f>
        <v>=C9*C17</v>
      </c>
      <c r="O240" t="str">
        <f ca="1">SUBSTITUTE(O239,'Formula Name Creation'!$V76,'HB11 Model'!$B76)</f>
        <v>Parameter</v>
      </c>
      <c r="P240" t="str">
        <f ca="1">SUBSTITUTE(P239,'Formula Name Creation'!$V76,'HB11 Model'!$B76)</f>
        <v>Parameter</v>
      </c>
      <c r="Q240" t="str">
        <f ca="1">SUBSTITUTE(Q239,'Formula Name Creation'!$V76,'HB11 Model'!$B76)</f>
        <v>Parameter</v>
      </c>
      <c r="R240" t="str">
        <f ca="1">SUBSTITUTE(R239,'Formula Name Creation'!$V76,'HB11 Model'!$B76)</f>
        <v>=C8+Cooling System Energy Consumption+Vacuum System Power Usage</v>
      </c>
      <c r="S240" t="str">
        <f ca="1">SUBSTITUTE(S239,'Formula Name Creation'!$V76,'HB11 Model'!$B76)</f>
        <v>=C20*C19</v>
      </c>
      <c r="T240" t="str">
        <f ca="1">SUBSTITUTE(T239,'Formula Name Creation'!$V76,'HB11 Model'!$B76)</f>
        <v>=C16-C20</v>
      </c>
      <c r="U240" t="str">
        <f ca="1">SUBSTITUTE(U239,'Formula Name Creation'!$V76,'HB11 Model'!$B76)</f>
        <v>=365*24*C14</v>
      </c>
      <c r="V240" t="str">
        <f ca="1">SUBSTITUTE(V239,'Formula Name Creation'!$V76,'HB11 Model'!$B76)</f>
        <v>=C22*C23</v>
      </c>
      <c r="W240" t="str">
        <f ca="1">SUBSTITUTE(W239,'Formula Name Creation'!$V76,'HB11 Model'!$B76)</f>
        <v>=C26/(1-C27)</v>
      </c>
      <c r="X240" t="str">
        <f ca="1">SUBSTITUTE(X239,'Formula Name Creation'!$V76,'HB11 Model'!$B76)</f>
        <v>=C4*C14*365*24*3600</v>
      </c>
      <c r="Y240" t="str">
        <f ca="1">SUBSTITUTE(Y239,'Formula Name Creation'!$V76,'HB11 Model'!$B76)</f>
        <v>Parameter</v>
      </c>
      <c r="Z240" t="str">
        <f ca="1">SUBSTITUTE(Z239,'Formula Name Creation'!$V76,'HB11 Model'!$B76)</f>
        <v>=C29+C37+C40+C48</v>
      </c>
      <c r="AA240" t="str">
        <f ca="1">SUBSTITUTE(AA239,'Formula Name Creation'!$V76,'HB11 Model'!$B76)</f>
        <v>=C30*(C33*C34)/(1000)+C35</v>
      </c>
      <c r="AB240" t="str">
        <f ca="1">SUBSTITUTE(AB239,'Formula Name Creation'!$V76,'HB11 Model'!$B76)</f>
        <v>Parameter</v>
      </c>
      <c r="AC240" t="str">
        <f ca="1">SUBSTITUTE(AC239,'Formula Name Creation'!$V76,'HB11 Model'!$B76)</f>
        <v>Parameter</v>
      </c>
      <c r="AD240" t="str">
        <f ca="1">SUBSTITUTE(AD239,'Formula Name Creation'!$V76,'HB11 Model'!$B76)</f>
        <v>Parameter</v>
      </c>
      <c r="AE240" t="str">
        <f ca="1">SUBSTITUTE(AE239,'Formula Name Creation'!$V76,'HB11 Model'!$B76)</f>
        <v>Parameter</v>
      </c>
      <c r="AF240" t="str">
        <f ca="1">SUBSTITUTE(AF239,'Formula Name Creation'!$V76,'HB11 Model'!$B76)</f>
        <v>Parameter</v>
      </c>
      <c r="AG240" t="str">
        <f ca="1">SUBSTITUTE(AG239,'Formula Name Creation'!$V76,'HB11 Model'!$B76)</f>
        <v>Parameter</v>
      </c>
      <c r="AH240" t="str">
        <f ca="1">SUBSTITUTE(AH239,'Formula Name Creation'!$V76,'HB11 Model'!$B76)</f>
        <v>Parameter</v>
      </c>
      <c r="AI240" t="str">
        <f ca="1">SUBSTITUTE(AI239,'Formula Name Creation'!$V76,'HB11 Model'!$B76)</f>
        <v>=C36*(C38)</v>
      </c>
      <c r="AJ240" t="str">
        <f ca="1">SUBSTITUTE(AJ239,'Formula Name Creation'!$V76,'HB11 Model'!$B76)</f>
        <v>Parameter</v>
      </c>
      <c r="AK240" t="str">
        <f ca="1">SUBSTITUTE(AK239,'Formula Name Creation'!$V76,'HB11 Model'!$B76)</f>
        <v>Parameter</v>
      </c>
      <c r="AL240" t="str">
        <f ca="1">SUBSTITUTE(AL239,'Formula Name Creation'!$V76,'HB11 Model'!$B76)</f>
        <v>=C39*(C41+C42)</v>
      </c>
      <c r="AM240" t="str">
        <f ca="1">SUBSTITUTE(AM239,'Formula Name Creation'!$V76,'HB11 Model'!$B76)</f>
        <v>=0.04+(C31*C32)/(1000)</v>
      </c>
      <c r="AN240" t="str">
        <f ca="1">SUBSTITUTE(AN239,'Formula Name Creation'!$V76,'HB11 Model'!$B76)</f>
        <v>Parameter</v>
      </c>
      <c r="AO240" t="str">
        <f ca="1">SUBSTITUTE(AO239,'Formula Name Creation'!$V76,'HB11 Model'!$B76)</f>
        <v>Parameter</v>
      </c>
      <c r="AP240" t="str">
        <f ca="1">SUBSTITUTE(AP239,'Formula Name Creation'!$V76,'HB11 Model'!$B76)</f>
        <v>Parameter</v>
      </c>
      <c r="AQ240" t="str">
        <f ca="1">SUBSTITUTE(AQ239,'Formula Name Creation'!$V76,'HB11 Model'!$B76)</f>
        <v>Parameter</v>
      </c>
      <c r="AR240" t="e">
        <f ca="1">SUBSTITUTE(AR239,'Formula Name Creation'!$V76,'HB11 Model'!$B76)</f>
        <v>#N/A</v>
      </c>
      <c r="AS240" t="str">
        <f ca="1">SUBSTITUTE(AS239,'Formula Name Creation'!$V76,'HB11 Model'!$B76)</f>
        <v>=C45+C25*(C28)</v>
      </c>
      <c r="AT240" t="str">
        <f ca="1">SUBSTITUTE(AT239,'Formula Name Creation'!$V76,'HB11 Model'!$B76)</f>
        <v>Parameter</v>
      </c>
      <c r="AU240" t="str">
        <f ca="1">SUBSTITUTE(AU239,'Formula Name Creation'!$V76,'HB11 Model'!$B76)</f>
        <v>Parameter</v>
      </c>
      <c r="AV240" t="str">
        <f ca="1">SUBSTITUTE(AV239,'Formula Name Creation'!$V76,'HB11 Model'!$B76)</f>
        <v>Parameter</v>
      </c>
      <c r="AW240" t="str">
        <f ca="1">SUBSTITUTE(AW239,'Formula Name Creation'!$V76,'HB11 Model'!$B76)</f>
        <v>Parameter</v>
      </c>
      <c r="AX240" t="str">
        <f ca="1">SUBSTITUTE(AX239,'Formula Name Creation'!$V76,'HB11 Model'!$B76)</f>
        <v>Parameter</v>
      </c>
      <c r="AY240" t="str">
        <f ca="1">SUBSTITUTE(AY239,'Formula Name Creation'!$V76,'HB11 Model'!$B76)</f>
        <v>Parameter</v>
      </c>
      <c r="AZ240" t="str">
        <f ca="1">SUBSTITUTE(AZ239,'Formula Name Creation'!$V76,'HB11 Model'!$B76)</f>
        <v>Parameter</v>
      </c>
      <c r="BA240" t="str">
        <f ca="1">SUBSTITUTE(BA239,'Formula Name Creation'!$V76,'HB11 Model'!$B76)</f>
        <v>=(C54+C53)/10^6</v>
      </c>
      <c r="BB240" t="str">
        <f ca="1">SUBSTITUTE(BB239,'Formula Name Creation'!$V76,'HB11 Model'!$B76)</f>
        <v>=C4*((C14*24)*3600)*C51</v>
      </c>
      <c r="BC240" t="str">
        <f ca="1">SUBSTITUTE(BC239,'Formula Name Creation'!$V76,'HB11 Model'!$B76)</f>
        <v>Parameter</v>
      </c>
      <c r="BD240" t="str">
        <f ca="1">SUBSTITUTE(BD239,'Formula Name Creation'!$V76,'HB11 Model'!$B76)</f>
        <v>Parameter</v>
      </c>
      <c r="BE240" t="str">
        <f ca="1">SUBSTITUTE(BE239,'Formula Name Creation'!$V76,'HB11 Model'!$B76)</f>
        <v>Parameter</v>
      </c>
      <c r="BF240" t="str">
        <f ca="1">SUBSTITUTE(BF239,'Formula Name Creation'!$V76,'HB11 Model'!$B76)</f>
        <v>Parameter</v>
      </c>
      <c r="BG240" t="str">
        <f ca="1">SUBSTITUTE(BG239,'Formula Name Creation'!$V76,'HB11 Model'!$B76)</f>
        <v>=ROUNDDOWN(C60/C64,0)*C58+C57*C3*C4*ROUNDDOWN(C60/C66,0)+C59+Total Coolant Cost*10^6*ROUNDDOWN(C60/C65,0)+C63*C60</v>
      </c>
      <c r="BH240" t="str">
        <f ca="1">SUBSTITUTE(BH239,'Formula Name Creation'!$V76,'HB11 Model'!$B76)</f>
        <v>Parameter</v>
      </c>
      <c r="BI240" t="str">
        <f ca="1">SUBSTITUTE(BI239,'Formula Name Creation'!$V76,'HB11 Model'!$B76)</f>
        <v>=C62*1000*C24</v>
      </c>
      <c r="BJ240" t="str">
        <f ca="1">SUBSTITUTE(BJ239,'Formula Name Creation'!$V76,'HB11 Model'!$B76)</f>
        <v>Parameter</v>
      </c>
      <c r="BK240" t="str">
        <f ca="1">SUBSTITUTE(BK239,'Formula Name Creation'!$V76,'HB11 Model'!$B76)</f>
        <v>Parameter</v>
      </c>
      <c r="BL240" t="str">
        <f ca="1">SUBSTITUTE(BL239,'Formula Name Creation'!$V76,'HB11 Model'!$B76)</f>
        <v>Parameter</v>
      </c>
      <c r="BM240" t="str">
        <f ca="1">SUBSTITUTE(BM239,'Formula Name Creation'!$V76,'HB11 Model'!$B76)</f>
        <v>Parameter</v>
      </c>
      <c r="BN240" t="str">
        <f ca="1">SUBSTITUTE(BN239,'Formula Name Creation'!$V76,'HB11 Model'!$B76)</f>
        <v>Parameter</v>
      </c>
      <c r="BO240" t="str">
        <f ca="1">SUBSTITUTE(BO239,'Formula Name Creation'!$V76,'HB11 Model'!$B76)</f>
        <v>Parameter</v>
      </c>
      <c r="BP240" t="str">
        <f ca="1">SUBSTITUTE(BP239,'Formula Name Creation'!$V76,'HB11 Model'!$B76)</f>
        <v>Parameter</v>
      </c>
      <c r="BQ240" t="str">
        <f ca="1">SUBSTITUTE(BQ239,'Formula Name Creation'!$V76,'HB11 Model'!$B76)</f>
        <v>Parameter</v>
      </c>
      <c r="BR240" t="str">
        <f ca="1">SUBSTITUTE(BR239,'Formula Name Creation'!$V76,'HB11 Model'!$B76)</f>
        <v>Parameter</v>
      </c>
      <c r="BS240" t="str">
        <f ca="1">SUBSTITUTE(BS239,'Formula Name Creation'!$V76,'HB11 Model'!$B76)</f>
        <v>Parameter</v>
      </c>
      <c r="BT240" t="str">
        <f ca="1">SUBSTITUTE(BT239,'Formula Name Creation'!$V76,'HB11 Model'!$B76)</f>
        <v>Parameter</v>
      </c>
      <c r="BU240" t="str">
        <f ca="1">SUBSTITUTE(BU239,'Formula Name Creation'!$V76,'HB11 Model'!$B76)</f>
        <v>=(C67+C68+C69+C70+C71+C72+C74+C73)</v>
      </c>
      <c r="BV240" t="str">
        <f ca="1">SUBSTITUTE(BV239,'Formula Name Creation'!$V76,'HB11 Model'!$B76)</f>
        <v>Parameter</v>
      </c>
      <c r="BW240" t="str">
        <f ca="1">SUBSTITUTE(BW239,'Formula Name Creation'!$V76,'HB11 Model'!$B76)</f>
        <v>Parameter</v>
      </c>
      <c r="BX240" t="str">
        <f ca="1">SUBSTITUTE(BX239,'Formula Name Creation'!$V76,'HB11 Model'!$B76)</f>
        <v>=Indirect Construction Cost+C75</v>
      </c>
      <c r="BY240" t="str">
        <f ca="1">SUBSTITUTE(BY239,'Formula Name Creation'!$V76,'HB11 Model'!$B76)</f>
        <v>Parameter</v>
      </c>
      <c r="BZ240" t="str">
        <f ca="1">SUBSTITUTE(BZ239,'Formula Name Creation'!$V76,'HB11 Model'!$B76)</f>
        <v>=Decommissioning Cost Coefficient*C75</v>
      </c>
      <c r="CA240" t="str">
        <f ca="1">SUBSTITUTE(CA239,'Formula Name Creation'!$V76,'HB11 Model'!$B76)</f>
        <v>Parameter</v>
      </c>
      <c r="CB240" t="str">
        <f ca="1">SUBSTITUTE(CB239,'Formula Name Creation'!$V76,'HB11 Model'!$B76)</f>
        <v>Parameter</v>
      </c>
      <c r="CC240" t="str">
        <f ca="1">SUBSTITUTE(CC239,'Formula Name Creation'!$V76,'HB11 Model'!$B76)</f>
        <v>Parameter</v>
      </c>
      <c r="CD240" t="str">
        <f ca="1">SUBSTITUTE(CD239,'Formula Name Creation'!$V76,'HB11 Model'!$B76)</f>
        <v>=32*(C9/2605)</v>
      </c>
      <c r="CE240" t="str">
        <f ca="1">SUBSTITUTE(CE239,'Formula Name Creation'!$V76,'HB11 Model'!$B76)</f>
        <v>Parameter</v>
      </c>
      <c r="CF240" t="str">
        <f ca="1">SUBSTITUTE(CF239,'Formula Name Creation'!$V76,'HB11 Model'!$B76)</f>
        <v>Parameter</v>
      </c>
      <c r="CG240" t="str">
        <f ca="1">SUBSTITUTE(CG239,'Formula Name Creation'!$V76,'HB11 Model'!$B76)</f>
        <v>=(Coolant Volume*Coolant Density*Coolant Cost)/10^6</v>
      </c>
      <c r="CH240" t="str">
        <f ca="1">SUBSTITUTE(CH239,'Formula Name Creation'!$V76,'HB11 Model'!$B76)</f>
        <v>=C9*10^6/Mixed-mean Coolant Temperature Rise/Specific Heat of Coolant</v>
      </c>
      <c r="CI240" t="str">
        <f ca="1">SUBSTITUTE(CI239,'Formula Name Creation'!$V76,'HB11 Model'!$B76)</f>
        <v>Parameter</v>
      </c>
      <c r="CJ240" t="str">
        <f ca="1">SUBSTITUTE(CJ239,'Formula Name Creation'!$V76,'HB11 Model'!$B76)</f>
        <v>Parameter</v>
      </c>
      <c r="CK240" t="str">
        <f ca="1">SUBSTITUTE(CK239,'Formula Name Creation'!$V76,'HB11 Model'!$B76)</f>
        <v>Parameter</v>
      </c>
      <c r="CL240" t="str">
        <f ca="1">SUBSTITUTE(CL239,'Formula Name Creation'!$V76,'HB11 Model'!$B76)</f>
        <v>Parameter</v>
      </c>
      <c r="CM240" t="str">
        <f ca="1">SUBSTITUTE(CM239,'Formula Name Creation'!$V76,'HB11 Model'!$B76)</f>
        <v>=Number of Staff*Average Hourly Wage</v>
      </c>
      <c r="CN240" t="str">
        <f ca="1">SUBSTITUTE(CN239,'Formula Name Creation'!$V76,'HB11 Model'!$B76)</f>
        <v>=Hourly Personnel Cost*7.6*7*52.18</v>
      </c>
      <c r="CO240" t="str">
        <f ca="1">SUBSTITUTE(CO239,'Formula Name Creation'!$V76,'HB11 Model'!$B76)</f>
        <v>Parameter</v>
      </c>
      <c r="CP240" t="str">
        <f ca="1">SUBSTITUTE(CP239,'Formula Name Creation'!$V76,'HB11 Model'!$B76)</f>
        <v>Parameter</v>
      </c>
      <c r="CQ240" t="str">
        <f ca="1">SUBSTITUTE(CQ239,'Formula Name Creation'!$V76,'HB11 Model'!$B76)</f>
        <v>Parameter</v>
      </c>
      <c r="CR240" t="str">
        <f ca="1">SUBSTITUTE(CR239,'Formula Name Creation'!$V76,'HB11 Model'!$B76)</f>
        <v>Parameter</v>
      </c>
      <c r="CS240" t="str">
        <f ca="1">SUBSTITUTE(CS239,'Formula Name Creation'!$V76,'HB11 Model'!$B76)</f>
        <v>Parameter</v>
      </c>
      <c r="CT240" t="str">
        <f ca="1">SUBSTITUTE(CT239,'Formula Name Creation'!$V76,'HB11 Model'!$B76)</f>
        <v>Parameter</v>
      </c>
      <c r="CU240" t="str">
        <f ca="1">SUBSTITUTE(CU239,'Formula Name Creation'!$V76,'HB11 Model'!$B76)</f>
        <v>=PI()*Height of Vacuum Vessel*(Radius of Vacuum Vessel^2-(Radius of Vacuum Vessel-Wall Thickness of Vacuum Vessel)^2)*Density of Vacuum Vessel Material</v>
      </c>
      <c r="CV240" t="str">
        <f ca="1">SUBSTITUTE(CV239,'Formula Name Creation'!$V76,'HB11 Model'!$B76)</f>
        <v>Parameter</v>
      </c>
      <c r="CW240" t="str">
        <f ca="1">SUBSTITUTE(CW239,'Formula Name Creation'!$V76,'HB11 Model'!$B76)</f>
        <v>=(90.69*Mass of Vacuum Vessel + Shielding Material Costs for Vacuum Vessel + 13.04*Mass Flow Rate*112.32)/10^6</v>
      </c>
      <c r="CX240" t="str">
        <f ca="1">SUBSTITUTE(CX239,'Formula Name Creation'!$V76,'HB11 Model'!$B76)</f>
        <v>0</v>
      </c>
      <c r="CY240" t="str">
        <f ca="1">SUBSTITUTE(CY239,'Formula Name Creation'!$V76,'HB11 Model'!$B76)</f>
        <v>0</v>
      </c>
      <c r="CZ240" t="str">
        <f ca="1">SUBSTITUTE(CZ239,'Formula Name Creation'!$V76,'HB11 Model'!$B76)</f>
        <v>0</v>
      </c>
      <c r="DA240" t="str">
        <f ca="1">SUBSTITUTE(DA239,'Formula Name Creation'!$V76,'HB11 Model'!$B76)</f>
        <v>0</v>
      </c>
      <c r="DB240" t="str">
        <f ca="1">SUBSTITUTE(DB239,'Formula Name Creation'!$V76,'HB11 Model'!$B76)</f>
        <v>0</v>
      </c>
      <c r="DC240" t="str">
        <f ca="1">SUBSTITUTE(DC239,'Formula Name Creation'!$V76,'HB11 Model'!$B76)</f>
        <v>0</v>
      </c>
      <c r="DD240" t="str">
        <f ca="1">SUBSTITUTE(DD239,'Formula Name Creation'!$V76,'HB11 Model'!$B76)</f>
        <v>0</v>
      </c>
      <c r="DE240" t="str">
        <f ca="1">SUBSTITUTE(DE239,'Formula Name Creation'!$V76,'HB11 Model'!$B76)</f>
        <v>0</v>
      </c>
      <c r="DF240" t="str">
        <f ca="1">SUBSTITUTE(DF239,'Formula Name Creation'!$V76,'HB11 Model'!$B76)</f>
        <v>0</v>
      </c>
      <c r="DG240" t="str">
        <f ca="1">SUBSTITUTE(DG239,'Formula Name Creation'!$V76,'HB11 Model'!$B76)</f>
        <v>0</v>
      </c>
      <c r="DH240" t="str">
        <f ca="1">SUBSTITUTE(DH239,'Formula Name Creation'!$V76,'HB11 Model'!$B76)</f>
        <v>0</v>
      </c>
      <c r="DI240" t="str">
        <f ca="1">SUBSTITUTE(DI239,'Formula Name Creation'!$V76,'HB11 Model'!$B76)</f>
        <v>0</v>
      </c>
      <c r="DJ240" t="str">
        <f ca="1">SUBSTITUTE(DJ239,'Formula Name Creation'!$V76,'HB11 Model'!$B76)</f>
        <v>0</v>
      </c>
      <c r="DK240" t="str">
        <f ca="1">SUBSTITUTE(DK239,'Formula Name Creation'!$V76,'HB11 Model'!$B76)</f>
        <v>0</v>
      </c>
      <c r="DL240" t="str">
        <f ca="1">SUBSTITUTE(DL239,'Formula Name Creation'!$V76,'HB11 Model'!$B76)</f>
        <v>0</v>
      </c>
      <c r="DM240" t="str">
        <f ca="1">SUBSTITUTE(DM239,'Formula Name Creation'!$V76,'HB11 Model'!$B76)</f>
        <v>0</v>
      </c>
      <c r="DN240" t="str">
        <f ca="1">SUBSTITUTE(DN239,'Formula Name Creation'!$V76,'HB11 Model'!$B76)</f>
        <v>0</v>
      </c>
      <c r="DO240" t="str">
        <f ca="1">SUBSTITUTE(DO239,'Formula Name Creation'!$V76,'HB11 Model'!$B76)</f>
        <v>0</v>
      </c>
      <c r="DP240" t="str">
        <f ca="1">SUBSTITUTE(DP239,'Formula Name Creation'!$V76,'HB11 Model'!$B76)</f>
        <v>0</v>
      </c>
      <c r="DQ240" t="str">
        <f ca="1">SUBSTITUTE(DQ239,'Formula Name Creation'!$V76,'HB11 Model'!$B76)</f>
        <v>0</v>
      </c>
      <c r="DR240" t="str">
        <f ca="1">SUBSTITUTE(DR239,'Formula Name Creation'!$V76,'HB11 Model'!$B76)</f>
        <v>0</v>
      </c>
      <c r="DS240" t="str">
        <f ca="1">SUBSTITUTE(DS239,'Formula Name Creation'!$V76,'HB11 Model'!$B76)</f>
        <v>0</v>
      </c>
      <c r="DT240" t="str">
        <f ca="1">SUBSTITUTE(DT239,'Formula Name Creation'!$V76,'HB11 Model'!$B76)</f>
        <v>0</v>
      </c>
      <c r="DU240" t="str">
        <f ca="1">SUBSTITUTE(DU239,'Formula Name Creation'!$V76,'HB11 Model'!$B76)</f>
        <v>0</v>
      </c>
      <c r="DV240" t="str">
        <f ca="1">SUBSTITUTE(DV239,'Formula Name Creation'!$V76,'HB11 Model'!$B76)</f>
        <v>0</v>
      </c>
      <c r="DW240" t="str">
        <f ca="1">SUBSTITUTE(DW239,'Formula Name Creation'!$V76,'HB11 Model'!$B76)</f>
        <v>0</v>
      </c>
      <c r="DX240" t="str">
        <f ca="1">SUBSTITUTE(DX239,'Formula Name Creation'!$V76,'HB11 Model'!$B76)</f>
        <v>0</v>
      </c>
      <c r="DY240" t="str">
        <f ca="1">SUBSTITUTE(DY239,'Formula Name Creation'!$V76,'HB11 Model'!$B76)</f>
        <v>0</v>
      </c>
      <c r="DZ240" t="str">
        <f ca="1">SUBSTITUTE(DZ239,'Formula Name Creation'!$V76,'HB11 Model'!$B76)</f>
        <v>0</v>
      </c>
      <c r="EA240" t="str">
        <f ca="1">SUBSTITUTE(EA239,'Formula Name Creation'!$V76,'HB11 Model'!$B76)</f>
        <v>0</v>
      </c>
      <c r="EB240" t="str">
        <f ca="1">SUBSTITUTE(EB239,'Formula Name Creation'!$V76,'HB11 Model'!$B76)</f>
        <v>0</v>
      </c>
      <c r="EC240" t="str">
        <f ca="1">SUBSTITUTE(EC239,'Formula Name Creation'!$V76,'HB11 Model'!$B76)</f>
        <v>0</v>
      </c>
      <c r="ED240" t="str">
        <f ca="1">SUBSTITUTE(ED239,'Formula Name Creation'!$V76,'HB11 Model'!$B76)</f>
        <v>0</v>
      </c>
      <c r="EE240" t="str">
        <f ca="1">SUBSTITUTE(EE239,'Formula Name Creation'!$V76,'HB11 Model'!$B76)</f>
        <v>0</v>
      </c>
      <c r="EF240" t="str">
        <f ca="1">SUBSTITUTE(EF239,'Formula Name Creation'!$V76,'HB11 Model'!$B76)</f>
        <v>0</v>
      </c>
      <c r="EG240" t="str">
        <f ca="1">SUBSTITUTE(EG239,'Formula Name Creation'!$V76,'HB11 Model'!$B76)</f>
        <v>0</v>
      </c>
      <c r="EH240" t="str">
        <f ca="1">SUBSTITUTE(EH239,'Formula Name Creation'!$V76,'HB11 Model'!$B76)</f>
        <v>0</v>
      </c>
      <c r="EI240" t="str">
        <f ca="1">SUBSTITUTE(EI239,'Formula Name Creation'!$V76,'HB11 Model'!$B76)</f>
        <v>0</v>
      </c>
      <c r="EJ240" t="str">
        <f ca="1">SUBSTITUTE(EJ239,'Formula Name Creation'!$V76,'HB11 Model'!$B76)</f>
        <v>0</v>
      </c>
      <c r="EK240" t="str">
        <f ca="1">SUBSTITUTE(EK239,'Formula Name Creation'!$V76,'HB11 Model'!$B76)</f>
        <v>0</v>
      </c>
      <c r="EL240" t="str">
        <f ca="1">SUBSTITUTE(EL239,'Formula Name Creation'!$V76,'HB11 Model'!$B76)</f>
        <v>0</v>
      </c>
      <c r="EM240" t="str">
        <f ca="1">SUBSTITUTE(EM239,'Formula Name Creation'!$V76,'HB11 Model'!$B76)</f>
        <v>0</v>
      </c>
      <c r="EN240" t="str">
        <f ca="1">SUBSTITUTE(EN239,'Formula Name Creation'!$V76,'HB11 Model'!$B76)</f>
        <v>0</v>
      </c>
      <c r="EO240" t="str">
        <f ca="1">SUBSTITUTE(EO239,'Formula Name Creation'!$V76,'HB11 Model'!$B76)</f>
        <v>0</v>
      </c>
      <c r="EP240" t="str">
        <f ca="1">SUBSTITUTE(EP239,'Formula Name Creation'!$V76,'HB11 Model'!$B76)</f>
        <v>0</v>
      </c>
      <c r="EQ240" t="str">
        <f ca="1">SUBSTITUTE(EQ239,'Formula Name Creation'!$V76,'HB11 Model'!$B76)</f>
        <v>0</v>
      </c>
      <c r="ER240" t="str">
        <f ca="1">SUBSTITUTE(ER239,'Formula Name Creation'!$V76,'HB11 Model'!$B76)</f>
        <v>0</v>
      </c>
      <c r="ES240" t="str">
        <f ca="1">SUBSTITUTE(ES239,'Formula Name Creation'!$V76,'HB11 Model'!$B76)</f>
        <v>0</v>
      </c>
      <c r="ET240" t="str">
        <f ca="1">SUBSTITUTE(ET239,'Formula Name Creation'!$V76,'HB11 Model'!$B76)</f>
        <v>0</v>
      </c>
      <c r="EU240">
        <v>74</v>
      </c>
    </row>
    <row r="241" spans="1:151" x14ac:dyDescent="0.25">
      <c r="A241" t="str">
        <f ca="1">SUBSTITUTE(A240,'Formula Name Creation'!$V75,'HB11 Model'!$B75)</f>
        <v>Parameter</v>
      </c>
      <c r="B241" t="str">
        <f ca="1">SUBSTITUTE(B240,'Formula Name Creation'!$V75,'HB11 Model'!$B75)</f>
        <v>Parameter</v>
      </c>
      <c r="C241" t="str">
        <f ca="1">SUBSTITUTE(C240,'Formula Name Creation'!$V75,'HB11 Model'!$B75)</f>
        <v>=(1400*C22*1000)/10^6</v>
      </c>
      <c r="D241" t="str">
        <f ca="1">SUBSTITUTE(D240,'Formula Name Creation'!$V75,'HB11 Model'!$B75)</f>
        <v>Parameter</v>
      </c>
      <c r="E241" t="str">
        <f ca="1">SUBSTITUTE(E240,'Formula Name Creation'!$V75,'HB11 Model'!$B75)</f>
        <v>=C3*C4</v>
      </c>
      <c r="F241" t="str">
        <f ca="1">SUBSTITUTE(F240,'Formula Name Creation'!$V75,'HB11 Model'!$B75)</f>
        <v>=C7/(C6)</v>
      </c>
      <c r="G241" t="str">
        <f ca="1">SUBSTITUTE(G240,'Formula Name Creation'!$V75,'HB11 Model'!$B75)</f>
        <v>=IF(C36=0,C7*C10,C7*C10*C13)</v>
      </c>
      <c r="H241" t="str">
        <f ca="1">SUBSTITUTE(H240,'Formula Name Creation'!$V75,'HB11 Model'!$B75)</f>
        <v>Parameter</v>
      </c>
      <c r="I241" t="str">
        <f ca="1">SUBSTITUTE(I240,'Formula Name Creation'!$V75,'HB11 Model'!$B75)</f>
        <v>Parameter</v>
      </c>
      <c r="J241" t="str">
        <f ca="1">SUBSTITUTE(J240,'Formula Name Creation'!$V75,'HB11 Model'!$B75)</f>
        <v>Parameter</v>
      </c>
      <c r="K241" t="str">
        <f ca="1">SUBSTITUTE(K240,'Formula Name Creation'!$V75,'HB11 Model'!$B75)</f>
        <v>Parameter</v>
      </c>
      <c r="L241" t="str">
        <f ca="1">SUBSTITUTE(L240,'Formula Name Creation'!$V75,'HB11 Model'!$B75)</f>
        <v>Parameter</v>
      </c>
      <c r="M241" t="str">
        <f ca="1">SUBSTITUTE(M240,'Formula Name Creation'!$V75,'HB11 Model'!$B75)</f>
        <v>=C16/C8</v>
      </c>
      <c r="N241" t="str">
        <f ca="1">SUBSTITUTE(N240,'Formula Name Creation'!$V75,'HB11 Model'!$B75)</f>
        <v>=C9*C17</v>
      </c>
      <c r="O241" t="str">
        <f ca="1">SUBSTITUTE(O240,'Formula Name Creation'!$V75,'HB11 Model'!$B75)</f>
        <v>Parameter</v>
      </c>
      <c r="P241" t="str">
        <f ca="1">SUBSTITUTE(P240,'Formula Name Creation'!$V75,'HB11 Model'!$B75)</f>
        <v>Parameter</v>
      </c>
      <c r="Q241" t="str">
        <f ca="1">SUBSTITUTE(Q240,'Formula Name Creation'!$V75,'HB11 Model'!$B75)</f>
        <v>Parameter</v>
      </c>
      <c r="R241" t="str">
        <f ca="1">SUBSTITUTE(R240,'Formula Name Creation'!$V75,'HB11 Model'!$B75)</f>
        <v>=C8+Cooling System Energy Consumption+Vacuum System Power Usage</v>
      </c>
      <c r="S241" t="str">
        <f ca="1">SUBSTITUTE(S240,'Formula Name Creation'!$V75,'HB11 Model'!$B75)</f>
        <v>=C20*C19</v>
      </c>
      <c r="T241" t="str">
        <f ca="1">SUBSTITUTE(T240,'Formula Name Creation'!$V75,'HB11 Model'!$B75)</f>
        <v>=C16-C20</v>
      </c>
      <c r="U241" t="str">
        <f ca="1">SUBSTITUTE(U240,'Formula Name Creation'!$V75,'HB11 Model'!$B75)</f>
        <v>=365*24*C14</v>
      </c>
      <c r="V241" t="str">
        <f ca="1">SUBSTITUTE(V240,'Formula Name Creation'!$V75,'HB11 Model'!$B75)</f>
        <v>=C22*C23</v>
      </c>
      <c r="W241" t="str">
        <f ca="1">SUBSTITUTE(W240,'Formula Name Creation'!$V75,'HB11 Model'!$B75)</f>
        <v>=C26/(1-C27)</v>
      </c>
      <c r="X241" t="str">
        <f ca="1">SUBSTITUTE(X240,'Formula Name Creation'!$V75,'HB11 Model'!$B75)</f>
        <v>=C4*C14*365*24*3600</v>
      </c>
      <c r="Y241" t="str">
        <f ca="1">SUBSTITUTE(Y240,'Formula Name Creation'!$V75,'HB11 Model'!$B75)</f>
        <v>Parameter</v>
      </c>
      <c r="Z241" t="str">
        <f ca="1">SUBSTITUTE(Z240,'Formula Name Creation'!$V75,'HB11 Model'!$B75)</f>
        <v>=C29+C37+C40+C48</v>
      </c>
      <c r="AA241" t="str">
        <f ca="1">SUBSTITUTE(AA240,'Formula Name Creation'!$V75,'HB11 Model'!$B75)</f>
        <v>=C30*(C33*C34)/(1000)+C35</v>
      </c>
      <c r="AB241" t="str">
        <f ca="1">SUBSTITUTE(AB240,'Formula Name Creation'!$V75,'HB11 Model'!$B75)</f>
        <v>Parameter</v>
      </c>
      <c r="AC241" t="str">
        <f ca="1">SUBSTITUTE(AC240,'Formula Name Creation'!$V75,'HB11 Model'!$B75)</f>
        <v>Parameter</v>
      </c>
      <c r="AD241" t="str">
        <f ca="1">SUBSTITUTE(AD240,'Formula Name Creation'!$V75,'HB11 Model'!$B75)</f>
        <v>Parameter</v>
      </c>
      <c r="AE241" t="str">
        <f ca="1">SUBSTITUTE(AE240,'Formula Name Creation'!$V75,'HB11 Model'!$B75)</f>
        <v>Parameter</v>
      </c>
      <c r="AF241" t="str">
        <f ca="1">SUBSTITUTE(AF240,'Formula Name Creation'!$V75,'HB11 Model'!$B75)</f>
        <v>Parameter</v>
      </c>
      <c r="AG241" t="str">
        <f ca="1">SUBSTITUTE(AG240,'Formula Name Creation'!$V75,'HB11 Model'!$B75)</f>
        <v>Parameter</v>
      </c>
      <c r="AH241" t="str">
        <f ca="1">SUBSTITUTE(AH240,'Formula Name Creation'!$V75,'HB11 Model'!$B75)</f>
        <v>Parameter</v>
      </c>
      <c r="AI241" t="str">
        <f ca="1">SUBSTITUTE(AI240,'Formula Name Creation'!$V75,'HB11 Model'!$B75)</f>
        <v>=C36*(C38)</v>
      </c>
      <c r="AJ241" t="str">
        <f ca="1">SUBSTITUTE(AJ240,'Formula Name Creation'!$V75,'HB11 Model'!$B75)</f>
        <v>Parameter</v>
      </c>
      <c r="AK241" t="str">
        <f ca="1">SUBSTITUTE(AK240,'Formula Name Creation'!$V75,'HB11 Model'!$B75)</f>
        <v>Parameter</v>
      </c>
      <c r="AL241" t="str">
        <f ca="1">SUBSTITUTE(AL240,'Formula Name Creation'!$V75,'HB11 Model'!$B75)</f>
        <v>=C39*(C41+C42)</v>
      </c>
      <c r="AM241" t="str">
        <f ca="1">SUBSTITUTE(AM240,'Formula Name Creation'!$V75,'HB11 Model'!$B75)</f>
        <v>=0.04+(C31*C32)/(1000)</v>
      </c>
      <c r="AN241" t="str">
        <f ca="1">SUBSTITUTE(AN240,'Formula Name Creation'!$V75,'HB11 Model'!$B75)</f>
        <v>Parameter</v>
      </c>
      <c r="AO241" t="str">
        <f ca="1">SUBSTITUTE(AO240,'Formula Name Creation'!$V75,'HB11 Model'!$B75)</f>
        <v>Parameter</v>
      </c>
      <c r="AP241" t="str">
        <f ca="1">SUBSTITUTE(AP240,'Formula Name Creation'!$V75,'HB11 Model'!$B75)</f>
        <v>Parameter</v>
      </c>
      <c r="AQ241" t="str">
        <f ca="1">SUBSTITUTE(AQ240,'Formula Name Creation'!$V75,'HB11 Model'!$B75)</f>
        <v>Parameter</v>
      </c>
      <c r="AR241" t="e">
        <f ca="1">SUBSTITUTE(AR240,'Formula Name Creation'!$V75,'HB11 Model'!$B75)</f>
        <v>#N/A</v>
      </c>
      <c r="AS241" t="str">
        <f ca="1">SUBSTITUTE(AS240,'Formula Name Creation'!$V75,'HB11 Model'!$B75)</f>
        <v>=C45+C25*(C28)</v>
      </c>
      <c r="AT241" t="str">
        <f ca="1">SUBSTITUTE(AT240,'Formula Name Creation'!$V75,'HB11 Model'!$B75)</f>
        <v>Parameter</v>
      </c>
      <c r="AU241" t="str">
        <f ca="1">SUBSTITUTE(AU240,'Formula Name Creation'!$V75,'HB11 Model'!$B75)</f>
        <v>Parameter</v>
      </c>
      <c r="AV241" t="str">
        <f ca="1">SUBSTITUTE(AV240,'Formula Name Creation'!$V75,'HB11 Model'!$B75)</f>
        <v>Parameter</v>
      </c>
      <c r="AW241" t="str">
        <f ca="1">SUBSTITUTE(AW240,'Formula Name Creation'!$V75,'HB11 Model'!$B75)</f>
        <v>Parameter</v>
      </c>
      <c r="AX241" t="str">
        <f ca="1">SUBSTITUTE(AX240,'Formula Name Creation'!$V75,'HB11 Model'!$B75)</f>
        <v>Parameter</v>
      </c>
      <c r="AY241" t="str">
        <f ca="1">SUBSTITUTE(AY240,'Formula Name Creation'!$V75,'HB11 Model'!$B75)</f>
        <v>Parameter</v>
      </c>
      <c r="AZ241" t="str">
        <f ca="1">SUBSTITUTE(AZ240,'Formula Name Creation'!$V75,'HB11 Model'!$B75)</f>
        <v>Parameter</v>
      </c>
      <c r="BA241" t="str">
        <f ca="1">SUBSTITUTE(BA240,'Formula Name Creation'!$V75,'HB11 Model'!$B75)</f>
        <v>=(C54+C53)/10^6</v>
      </c>
      <c r="BB241" t="str">
        <f ca="1">SUBSTITUTE(BB240,'Formula Name Creation'!$V75,'HB11 Model'!$B75)</f>
        <v>=C4*((C14*24)*3600)*C51</v>
      </c>
      <c r="BC241" t="str">
        <f ca="1">SUBSTITUTE(BC240,'Formula Name Creation'!$V75,'HB11 Model'!$B75)</f>
        <v>Parameter</v>
      </c>
      <c r="BD241" t="str">
        <f ca="1">SUBSTITUTE(BD240,'Formula Name Creation'!$V75,'HB11 Model'!$B75)</f>
        <v>Parameter</v>
      </c>
      <c r="BE241" t="str">
        <f ca="1">SUBSTITUTE(BE240,'Formula Name Creation'!$V75,'HB11 Model'!$B75)</f>
        <v>Parameter</v>
      </c>
      <c r="BF241" t="str">
        <f ca="1">SUBSTITUTE(BF240,'Formula Name Creation'!$V75,'HB11 Model'!$B75)</f>
        <v>Parameter</v>
      </c>
      <c r="BG241" t="str">
        <f ca="1">SUBSTITUTE(BG240,'Formula Name Creation'!$V75,'HB11 Model'!$B75)</f>
        <v>=ROUNDDOWN(C60/C64,0)*C58+C57*C3*C4*ROUNDDOWN(C60/C66,0)+C59+Total Coolant Cost*10^6*ROUNDDOWN(C60/C65,0)+C63*C60</v>
      </c>
      <c r="BH241" t="str">
        <f ca="1">SUBSTITUTE(BH240,'Formula Name Creation'!$V75,'HB11 Model'!$B75)</f>
        <v>Parameter</v>
      </c>
      <c r="BI241" t="str">
        <f ca="1">SUBSTITUTE(BI240,'Formula Name Creation'!$V75,'HB11 Model'!$B75)</f>
        <v>=C62*1000*C24</v>
      </c>
      <c r="BJ241" t="str">
        <f ca="1">SUBSTITUTE(BJ240,'Formula Name Creation'!$V75,'HB11 Model'!$B75)</f>
        <v>Parameter</v>
      </c>
      <c r="BK241" t="str">
        <f ca="1">SUBSTITUTE(BK240,'Formula Name Creation'!$V75,'HB11 Model'!$B75)</f>
        <v>Parameter</v>
      </c>
      <c r="BL241" t="str">
        <f ca="1">SUBSTITUTE(BL240,'Formula Name Creation'!$V75,'HB11 Model'!$B75)</f>
        <v>Parameter</v>
      </c>
      <c r="BM241" t="str">
        <f ca="1">SUBSTITUTE(BM240,'Formula Name Creation'!$V75,'HB11 Model'!$B75)</f>
        <v>Parameter</v>
      </c>
      <c r="BN241" t="str">
        <f ca="1">SUBSTITUTE(BN240,'Formula Name Creation'!$V75,'HB11 Model'!$B75)</f>
        <v>Parameter</v>
      </c>
      <c r="BO241" t="str">
        <f ca="1">SUBSTITUTE(BO240,'Formula Name Creation'!$V75,'HB11 Model'!$B75)</f>
        <v>Parameter</v>
      </c>
      <c r="BP241" t="str">
        <f ca="1">SUBSTITUTE(BP240,'Formula Name Creation'!$V75,'HB11 Model'!$B75)</f>
        <v>Parameter</v>
      </c>
      <c r="BQ241" t="str">
        <f ca="1">SUBSTITUTE(BQ240,'Formula Name Creation'!$V75,'HB11 Model'!$B75)</f>
        <v>Parameter</v>
      </c>
      <c r="BR241" t="str">
        <f ca="1">SUBSTITUTE(BR240,'Formula Name Creation'!$V75,'HB11 Model'!$B75)</f>
        <v>Parameter</v>
      </c>
      <c r="BS241" t="str">
        <f ca="1">SUBSTITUTE(BS240,'Formula Name Creation'!$V75,'HB11 Model'!$B75)</f>
        <v>Parameter</v>
      </c>
      <c r="BT241" t="str">
        <f ca="1">SUBSTITUTE(BT240,'Formula Name Creation'!$V75,'HB11 Model'!$B75)</f>
        <v>Parameter</v>
      </c>
      <c r="BU241" t="str">
        <f ca="1">SUBSTITUTE(BU240,'Formula Name Creation'!$V75,'HB11 Model'!$B75)</f>
        <v>=(C67+C68+C69+C70+C71+C72+C74+C73)</v>
      </c>
      <c r="BV241" t="str">
        <f ca="1">SUBSTITUTE(BV240,'Formula Name Creation'!$V75,'HB11 Model'!$B75)</f>
        <v>Parameter</v>
      </c>
      <c r="BW241" t="str">
        <f ca="1">SUBSTITUTE(BW240,'Formula Name Creation'!$V75,'HB11 Model'!$B75)</f>
        <v>Parameter</v>
      </c>
      <c r="BX241" t="str">
        <f ca="1">SUBSTITUTE(BX240,'Formula Name Creation'!$V75,'HB11 Model'!$B75)</f>
        <v>=Indirect Construction Cost+Direct Construction Cost</v>
      </c>
      <c r="BY241" t="str">
        <f ca="1">SUBSTITUTE(BY240,'Formula Name Creation'!$V75,'HB11 Model'!$B75)</f>
        <v>Parameter</v>
      </c>
      <c r="BZ241" t="str">
        <f ca="1">SUBSTITUTE(BZ240,'Formula Name Creation'!$V75,'HB11 Model'!$B75)</f>
        <v>=Decommissioning Cost Coefficient*Direct Construction Cost</v>
      </c>
      <c r="CA241" t="str">
        <f ca="1">SUBSTITUTE(CA240,'Formula Name Creation'!$V75,'HB11 Model'!$B75)</f>
        <v>Parameter</v>
      </c>
      <c r="CB241" t="str">
        <f ca="1">SUBSTITUTE(CB240,'Formula Name Creation'!$V75,'HB11 Model'!$B75)</f>
        <v>Parameter</v>
      </c>
      <c r="CC241" t="str">
        <f ca="1">SUBSTITUTE(CC240,'Formula Name Creation'!$V75,'HB11 Model'!$B75)</f>
        <v>Parameter</v>
      </c>
      <c r="CD241" t="str">
        <f ca="1">SUBSTITUTE(CD240,'Formula Name Creation'!$V75,'HB11 Model'!$B75)</f>
        <v>=32*(C9/2605)</v>
      </c>
      <c r="CE241" t="str">
        <f ca="1">SUBSTITUTE(CE240,'Formula Name Creation'!$V75,'HB11 Model'!$B75)</f>
        <v>Parameter</v>
      </c>
      <c r="CF241" t="str">
        <f ca="1">SUBSTITUTE(CF240,'Formula Name Creation'!$V75,'HB11 Model'!$B75)</f>
        <v>Parameter</v>
      </c>
      <c r="CG241" t="str">
        <f ca="1">SUBSTITUTE(CG240,'Formula Name Creation'!$V75,'HB11 Model'!$B75)</f>
        <v>=(Coolant Volume*Coolant Density*Coolant Cost)/10^6</v>
      </c>
      <c r="CH241" t="str">
        <f ca="1">SUBSTITUTE(CH240,'Formula Name Creation'!$V75,'HB11 Model'!$B75)</f>
        <v>=C9*10^6/Mixed-mean Coolant Temperature Rise/Specific Heat of Coolant</v>
      </c>
      <c r="CI241" t="str">
        <f ca="1">SUBSTITUTE(CI240,'Formula Name Creation'!$V75,'HB11 Model'!$B75)</f>
        <v>Parameter</v>
      </c>
      <c r="CJ241" t="str">
        <f ca="1">SUBSTITUTE(CJ240,'Formula Name Creation'!$V75,'HB11 Model'!$B75)</f>
        <v>Parameter</v>
      </c>
      <c r="CK241" t="str">
        <f ca="1">SUBSTITUTE(CK240,'Formula Name Creation'!$V75,'HB11 Model'!$B75)</f>
        <v>Parameter</v>
      </c>
      <c r="CL241" t="str">
        <f ca="1">SUBSTITUTE(CL240,'Formula Name Creation'!$V75,'HB11 Model'!$B75)</f>
        <v>Parameter</v>
      </c>
      <c r="CM241" t="str">
        <f ca="1">SUBSTITUTE(CM240,'Formula Name Creation'!$V75,'HB11 Model'!$B75)</f>
        <v>=Number of Staff*Average Hourly Wage</v>
      </c>
      <c r="CN241" t="str">
        <f ca="1">SUBSTITUTE(CN240,'Formula Name Creation'!$V75,'HB11 Model'!$B75)</f>
        <v>=Hourly Personnel Cost*7.6*7*52.18</v>
      </c>
      <c r="CO241" t="str">
        <f ca="1">SUBSTITUTE(CO240,'Formula Name Creation'!$V75,'HB11 Model'!$B75)</f>
        <v>Parameter</v>
      </c>
      <c r="CP241" t="str">
        <f ca="1">SUBSTITUTE(CP240,'Formula Name Creation'!$V75,'HB11 Model'!$B75)</f>
        <v>Parameter</v>
      </c>
      <c r="CQ241" t="str">
        <f ca="1">SUBSTITUTE(CQ240,'Formula Name Creation'!$V75,'HB11 Model'!$B75)</f>
        <v>Parameter</v>
      </c>
      <c r="CR241" t="str">
        <f ca="1">SUBSTITUTE(CR240,'Formula Name Creation'!$V75,'HB11 Model'!$B75)</f>
        <v>Parameter</v>
      </c>
      <c r="CS241" t="str">
        <f ca="1">SUBSTITUTE(CS240,'Formula Name Creation'!$V75,'HB11 Model'!$B75)</f>
        <v>Parameter</v>
      </c>
      <c r="CT241" t="str">
        <f ca="1">SUBSTITUTE(CT240,'Formula Name Creation'!$V75,'HB11 Model'!$B75)</f>
        <v>Parameter</v>
      </c>
      <c r="CU241" t="str">
        <f ca="1">SUBSTITUTE(CU240,'Formula Name Creation'!$V75,'HB11 Model'!$B75)</f>
        <v>=PI()*Height of Vacuum Vessel*(Radius of Vacuum Vessel^2-(Radius of Vacuum Vessel-Wall Thickness of Vacuum Vessel)^2)*Density of Vacuum Vessel Material</v>
      </c>
      <c r="CV241" t="str">
        <f ca="1">SUBSTITUTE(CV240,'Formula Name Creation'!$V75,'HB11 Model'!$B75)</f>
        <v>Parameter</v>
      </c>
      <c r="CW241" t="str">
        <f ca="1">SUBSTITUTE(CW240,'Formula Name Creation'!$V75,'HB11 Model'!$B75)</f>
        <v>=(90.69*Mass of Vacuum Vessel + Shielding Material Costs for Vacuum Vessel + 13.04*Mass Flow Rate*112.32)/10^6</v>
      </c>
      <c r="CX241" t="str">
        <f ca="1">SUBSTITUTE(CX240,'Formula Name Creation'!$V75,'HB11 Model'!$B75)</f>
        <v>0</v>
      </c>
      <c r="CY241" t="str">
        <f ca="1">SUBSTITUTE(CY240,'Formula Name Creation'!$V75,'HB11 Model'!$B75)</f>
        <v>0</v>
      </c>
      <c r="CZ241" t="str">
        <f ca="1">SUBSTITUTE(CZ240,'Formula Name Creation'!$V75,'HB11 Model'!$B75)</f>
        <v>0</v>
      </c>
      <c r="DA241" t="str">
        <f ca="1">SUBSTITUTE(DA240,'Formula Name Creation'!$V75,'HB11 Model'!$B75)</f>
        <v>0</v>
      </c>
      <c r="DB241" t="str">
        <f ca="1">SUBSTITUTE(DB240,'Formula Name Creation'!$V75,'HB11 Model'!$B75)</f>
        <v>0</v>
      </c>
      <c r="DC241" t="str">
        <f ca="1">SUBSTITUTE(DC240,'Formula Name Creation'!$V75,'HB11 Model'!$B75)</f>
        <v>0</v>
      </c>
      <c r="DD241" t="str">
        <f ca="1">SUBSTITUTE(DD240,'Formula Name Creation'!$V75,'HB11 Model'!$B75)</f>
        <v>0</v>
      </c>
      <c r="DE241" t="str">
        <f ca="1">SUBSTITUTE(DE240,'Formula Name Creation'!$V75,'HB11 Model'!$B75)</f>
        <v>0</v>
      </c>
      <c r="DF241" t="str">
        <f ca="1">SUBSTITUTE(DF240,'Formula Name Creation'!$V75,'HB11 Model'!$B75)</f>
        <v>0</v>
      </c>
      <c r="DG241" t="str">
        <f ca="1">SUBSTITUTE(DG240,'Formula Name Creation'!$V75,'HB11 Model'!$B75)</f>
        <v>0</v>
      </c>
      <c r="DH241" t="str">
        <f ca="1">SUBSTITUTE(DH240,'Formula Name Creation'!$V75,'HB11 Model'!$B75)</f>
        <v>0</v>
      </c>
      <c r="DI241" t="str">
        <f ca="1">SUBSTITUTE(DI240,'Formula Name Creation'!$V75,'HB11 Model'!$B75)</f>
        <v>0</v>
      </c>
      <c r="DJ241" t="str">
        <f ca="1">SUBSTITUTE(DJ240,'Formula Name Creation'!$V75,'HB11 Model'!$B75)</f>
        <v>0</v>
      </c>
      <c r="DK241" t="str">
        <f ca="1">SUBSTITUTE(DK240,'Formula Name Creation'!$V75,'HB11 Model'!$B75)</f>
        <v>0</v>
      </c>
      <c r="DL241" t="str">
        <f ca="1">SUBSTITUTE(DL240,'Formula Name Creation'!$V75,'HB11 Model'!$B75)</f>
        <v>0</v>
      </c>
      <c r="DM241" t="str">
        <f ca="1">SUBSTITUTE(DM240,'Formula Name Creation'!$V75,'HB11 Model'!$B75)</f>
        <v>0</v>
      </c>
      <c r="DN241" t="str">
        <f ca="1">SUBSTITUTE(DN240,'Formula Name Creation'!$V75,'HB11 Model'!$B75)</f>
        <v>0</v>
      </c>
      <c r="DO241" t="str">
        <f ca="1">SUBSTITUTE(DO240,'Formula Name Creation'!$V75,'HB11 Model'!$B75)</f>
        <v>0</v>
      </c>
      <c r="DP241" t="str">
        <f ca="1">SUBSTITUTE(DP240,'Formula Name Creation'!$V75,'HB11 Model'!$B75)</f>
        <v>0</v>
      </c>
      <c r="DQ241" t="str">
        <f ca="1">SUBSTITUTE(DQ240,'Formula Name Creation'!$V75,'HB11 Model'!$B75)</f>
        <v>0</v>
      </c>
      <c r="DR241" t="str">
        <f ca="1">SUBSTITUTE(DR240,'Formula Name Creation'!$V75,'HB11 Model'!$B75)</f>
        <v>0</v>
      </c>
      <c r="DS241" t="str">
        <f ca="1">SUBSTITUTE(DS240,'Formula Name Creation'!$V75,'HB11 Model'!$B75)</f>
        <v>0</v>
      </c>
      <c r="DT241" t="str">
        <f ca="1">SUBSTITUTE(DT240,'Formula Name Creation'!$V75,'HB11 Model'!$B75)</f>
        <v>0</v>
      </c>
      <c r="DU241" t="str">
        <f ca="1">SUBSTITUTE(DU240,'Formula Name Creation'!$V75,'HB11 Model'!$B75)</f>
        <v>0</v>
      </c>
      <c r="DV241" t="str">
        <f ca="1">SUBSTITUTE(DV240,'Formula Name Creation'!$V75,'HB11 Model'!$B75)</f>
        <v>0</v>
      </c>
      <c r="DW241" t="str">
        <f ca="1">SUBSTITUTE(DW240,'Formula Name Creation'!$V75,'HB11 Model'!$B75)</f>
        <v>0</v>
      </c>
      <c r="DX241" t="str">
        <f ca="1">SUBSTITUTE(DX240,'Formula Name Creation'!$V75,'HB11 Model'!$B75)</f>
        <v>0</v>
      </c>
      <c r="DY241" t="str">
        <f ca="1">SUBSTITUTE(DY240,'Formula Name Creation'!$V75,'HB11 Model'!$B75)</f>
        <v>0</v>
      </c>
      <c r="DZ241" t="str">
        <f ca="1">SUBSTITUTE(DZ240,'Formula Name Creation'!$V75,'HB11 Model'!$B75)</f>
        <v>0</v>
      </c>
      <c r="EA241" t="str">
        <f ca="1">SUBSTITUTE(EA240,'Formula Name Creation'!$V75,'HB11 Model'!$B75)</f>
        <v>0</v>
      </c>
      <c r="EB241" t="str">
        <f ca="1">SUBSTITUTE(EB240,'Formula Name Creation'!$V75,'HB11 Model'!$B75)</f>
        <v>0</v>
      </c>
      <c r="EC241" t="str">
        <f ca="1">SUBSTITUTE(EC240,'Formula Name Creation'!$V75,'HB11 Model'!$B75)</f>
        <v>0</v>
      </c>
      <c r="ED241" t="str">
        <f ca="1">SUBSTITUTE(ED240,'Formula Name Creation'!$V75,'HB11 Model'!$B75)</f>
        <v>0</v>
      </c>
      <c r="EE241" t="str">
        <f ca="1">SUBSTITUTE(EE240,'Formula Name Creation'!$V75,'HB11 Model'!$B75)</f>
        <v>0</v>
      </c>
      <c r="EF241" t="str">
        <f ca="1">SUBSTITUTE(EF240,'Formula Name Creation'!$V75,'HB11 Model'!$B75)</f>
        <v>0</v>
      </c>
      <c r="EG241" t="str">
        <f ca="1">SUBSTITUTE(EG240,'Formula Name Creation'!$V75,'HB11 Model'!$B75)</f>
        <v>0</v>
      </c>
      <c r="EH241" t="str">
        <f ca="1">SUBSTITUTE(EH240,'Formula Name Creation'!$V75,'HB11 Model'!$B75)</f>
        <v>0</v>
      </c>
      <c r="EI241" t="str">
        <f ca="1">SUBSTITUTE(EI240,'Formula Name Creation'!$V75,'HB11 Model'!$B75)</f>
        <v>0</v>
      </c>
      <c r="EJ241" t="str">
        <f ca="1">SUBSTITUTE(EJ240,'Formula Name Creation'!$V75,'HB11 Model'!$B75)</f>
        <v>0</v>
      </c>
      <c r="EK241" t="str">
        <f ca="1">SUBSTITUTE(EK240,'Formula Name Creation'!$V75,'HB11 Model'!$B75)</f>
        <v>0</v>
      </c>
      <c r="EL241" t="str">
        <f ca="1">SUBSTITUTE(EL240,'Formula Name Creation'!$V75,'HB11 Model'!$B75)</f>
        <v>0</v>
      </c>
      <c r="EM241" t="str">
        <f ca="1">SUBSTITUTE(EM240,'Formula Name Creation'!$V75,'HB11 Model'!$B75)</f>
        <v>0</v>
      </c>
      <c r="EN241" t="str">
        <f ca="1">SUBSTITUTE(EN240,'Formula Name Creation'!$V75,'HB11 Model'!$B75)</f>
        <v>0</v>
      </c>
      <c r="EO241" t="str">
        <f ca="1">SUBSTITUTE(EO240,'Formula Name Creation'!$V75,'HB11 Model'!$B75)</f>
        <v>0</v>
      </c>
      <c r="EP241" t="str">
        <f ca="1">SUBSTITUTE(EP240,'Formula Name Creation'!$V75,'HB11 Model'!$B75)</f>
        <v>0</v>
      </c>
      <c r="EQ241" t="str">
        <f ca="1">SUBSTITUTE(EQ240,'Formula Name Creation'!$V75,'HB11 Model'!$B75)</f>
        <v>0</v>
      </c>
      <c r="ER241" t="str">
        <f ca="1">SUBSTITUTE(ER240,'Formula Name Creation'!$V75,'HB11 Model'!$B75)</f>
        <v>0</v>
      </c>
      <c r="ES241" t="str">
        <f ca="1">SUBSTITUTE(ES240,'Formula Name Creation'!$V75,'HB11 Model'!$B75)</f>
        <v>0</v>
      </c>
      <c r="ET241" t="str">
        <f ca="1">SUBSTITUTE(ET240,'Formula Name Creation'!$V75,'HB11 Model'!$B75)</f>
        <v>0</v>
      </c>
      <c r="EU241">
        <v>73</v>
      </c>
    </row>
    <row r="242" spans="1:151" x14ac:dyDescent="0.25">
      <c r="A242" t="str">
        <f ca="1">SUBSTITUTE(A241,'Formula Name Creation'!$V74,'HB11 Model'!$B74)</f>
        <v>Parameter</v>
      </c>
      <c r="B242" t="str">
        <f ca="1">SUBSTITUTE(B241,'Formula Name Creation'!$V74,'HB11 Model'!$B74)</f>
        <v>Parameter</v>
      </c>
      <c r="C242" t="str">
        <f ca="1">SUBSTITUTE(C241,'Formula Name Creation'!$V74,'HB11 Model'!$B74)</f>
        <v>=(1400*C22*1000)/10^6</v>
      </c>
      <c r="D242" t="str">
        <f ca="1">SUBSTITUTE(D241,'Formula Name Creation'!$V74,'HB11 Model'!$B74)</f>
        <v>Parameter</v>
      </c>
      <c r="E242" t="str">
        <f ca="1">SUBSTITUTE(E241,'Formula Name Creation'!$V74,'HB11 Model'!$B74)</f>
        <v>=C3*C4</v>
      </c>
      <c r="F242" t="str">
        <f ca="1">SUBSTITUTE(F241,'Formula Name Creation'!$V74,'HB11 Model'!$B74)</f>
        <v>=C7/(C6)</v>
      </c>
      <c r="G242" t="str">
        <f ca="1">SUBSTITUTE(G241,'Formula Name Creation'!$V74,'HB11 Model'!$B74)</f>
        <v>=IF(C36=0,C7*C10,C7*C10*C13)</v>
      </c>
      <c r="H242" t="str">
        <f ca="1">SUBSTITUTE(H241,'Formula Name Creation'!$V74,'HB11 Model'!$B74)</f>
        <v>Parameter</v>
      </c>
      <c r="I242" t="str">
        <f ca="1">SUBSTITUTE(I241,'Formula Name Creation'!$V74,'HB11 Model'!$B74)</f>
        <v>Parameter</v>
      </c>
      <c r="J242" t="str">
        <f ca="1">SUBSTITUTE(J241,'Formula Name Creation'!$V74,'HB11 Model'!$B74)</f>
        <v>Parameter</v>
      </c>
      <c r="K242" t="str">
        <f ca="1">SUBSTITUTE(K241,'Formula Name Creation'!$V74,'HB11 Model'!$B74)</f>
        <v>Parameter</v>
      </c>
      <c r="L242" t="str">
        <f ca="1">SUBSTITUTE(L241,'Formula Name Creation'!$V74,'HB11 Model'!$B74)</f>
        <v>Parameter</v>
      </c>
      <c r="M242" t="str">
        <f ca="1">SUBSTITUTE(M241,'Formula Name Creation'!$V74,'HB11 Model'!$B74)</f>
        <v>=C16/C8</v>
      </c>
      <c r="N242" t="str">
        <f ca="1">SUBSTITUTE(N241,'Formula Name Creation'!$V74,'HB11 Model'!$B74)</f>
        <v>=C9*C17</v>
      </c>
      <c r="O242" t="str">
        <f ca="1">SUBSTITUTE(O241,'Formula Name Creation'!$V74,'HB11 Model'!$B74)</f>
        <v>Parameter</v>
      </c>
      <c r="P242" t="str">
        <f ca="1">SUBSTITUTE(P241,'Formula Name Creation'!$V74,'HB11 Model'!$B74)</f>
        <v>Parameter</v>
      </c>
      <c r="Q242" t="str">
        <f ca="1">SUBSTITUTE(Q241,'Formula Name Creation'!$V74,'HB11 Model'!$B74)</f>
        <v>Parameter</v>
      </c>
      <c r="R242" t="str">
        <f ca="1">SUBSTITUTE(R241,'Formula Name Creation'!$V74,'HB11 Model'!$B74)</f>
        <v>=C8+Cooling System Energy Consumption+Vacuum System Power Usage</v>
      </c>
      <c r="S242" t="str">
        <f ca="1">SUBSTITUTE(S241,'Formula Name Creation'!$V74,'HB11 Model'!$B74)</f>
        <v>=C20*C19</v>
      </c>
      <c r="T242" t="str">
        <f ca="1">SUBSTITUTE(T241,'Formula Name Creation'!$V74,'HB11 Model'!$B74)</f>
        <v>=C16-C20</v>
      </c>
      <c r="U242" t="str">
        <f ca="1">SUBSTITUTE(U241,'Formula Name Creation'!$V74,'HB11 Model'!$B74)</f>
        <v>=365*24*C14</v>
      </c>
      <c r="V242" t="str">
        <f ca="1">SUBSTITUTE(V241,'Formula Name Creation'!$V74,'HB11 Model'!$B74)</f>
        <v>=C22*C23</v>
      </c>
      <c r="W242" t="str">
        <f ca="1">SUBSTITUTE(W241,'Formula Name Creation'!$V74,'HB11 Model'!$B74)</f>
        <v>=C26/(1-C27)</v>
      </c>
      <c r="X242" t="str">
        <f ca="1">SUBSTITUTE(X241,'Formula Name Creation'!$V74,'HB11 Model'!$B74)</f>
        <v>=C4*C14*365*24*3600</v>
      </c>
      <c r="Y242" t="str">
        <f ca="1">SUBSTITUTE(Y241,'Formula Name Creation'!$V74,'HB11 Model'!$B74)</f>
        <v>Parameter</v>
      </c>
      <c r="Z242" t="str">
        <f ca="1">SUBSTITUTE(Z241,'Formula Name Creation'!$V74,'HB11 Model'!$B74)</f>
        <v>=C29+C37+C40+C48</v>
      </c>
      <c r="AA242" t="str">
        <f ca="1">SUBSTITUTE(AA241,'Formula Name Creation'!$V74,'HB11 Model'!$B74)</f>
        <v>=C30*(C33*C34)/(1000)+C35</v>
      </c>
      <c r="AB242" t="str">
        <f ca="1">SUBSTITUTE(AB241,'Formula Name Creation'!$V74,'HB11 Model'!$B74)</f>
        <v>Parameter</v>
      </c>
      <c r="AC242" t="str">
        <f ca="1">SUBSTITUTE(AC241,'Formula Name Creation'!$V74,'HB11 Model'!$B74)</f>
        <v>Parameter</v>
      </c>
      <c r="AD242" t="str">
        <f ca="1">SUBSTITUTE(AD241,'Formula Name Creation'!$V74,'HB11 Model'!$B74)</f>
        <v>Parameter</v>
      </c>
      <c r="AE242" t="str">
        <f ca="1">SUBSTITUTE(AE241,'Formula Name Creation'!$V74,'HB11 Model'!$B74)</f>
        <v>Parameter</v>
      </c>
      <c r="AF242" t="str">
        <f ca="1">SUBSTITUTE(AF241,'Formula Name Creation'!$V74,'HB11 Model'!$B74)</f>
        <v>Parameter</v>
      </c>
      <c r="AG242" t="str">
        <f ca="1">SUBSTITUTE(AG241,'Formula Name Creation'!$V74,'HB11 Model'!$B74)</f>
        <v>Parameter</v>
      </c>
      <c r="AH242" t="str">
        <f ca="1">SUBSTITUTE(AH241,'Formula Name Creation'!$V74,'HB11 Model'!$B74)</f>
        <v>Parameter</v>
      </c>
      <c r="AI242" t="str">
        <f ca="1">SUBSTITUTE(AI241,'Formula Name Creation'!$V74,'HB11 Model'!$B74)</f>
        <v>=C36*(C38)</v>
      </c>
      <c r="AJ242" t="str">
        <f ca="1">SUBSTITUTE(AJ241,'Formula Name Creation'!$V74,'HB11 Model'!$B74)</f>
        <v>Parameter</v>
      </c>
      <c r="AK242" t="str">
        <f ca="1">SUBSTITUTE(AK241,'Formula Name Creation'!$V74,'HB11 Model'!$B74)</f>
        <v>Parameter</v>
      </c>
      <c r="AL242" t="str">
        <f ca="1">SUBSTITUTE(AL241,'Formula Name Creation'!$V74,'HB11 Model'!$B74)</f>
        <v>=C39*(C41+C42)</v>
      </c>
      <c r="AM242" t="str">
        <f ca="1">SUBSTITUTE(AM241,'Formula Name Creation'!$V74,'HB11 Model'!$B74)</f>
        <v>=0.04+(C31*C32)/(1000)</v>
      </c>
      <c r="AN242" t="str">
        <f ca="1">SUBSTITUTE(AN241,'Formula Name Creation'!$V74,'HB11 Model'!$B74)</f>
        <v>Parameter</v>
      </c>
      <c r="AO242" t="str">
        <f ca="1">SUBSTITUTE(AO241,'Formula Name Creation'!$V74,'HB11 Model'!$B74)</f>
        <v>Parameter</v>
      </c>
      <c r="AP242" t="str">
        <f ca="1">SUBSTITUTE(AP241,'Formula Name Creation'!$V74,'HB11 Model'!$B74)</f>
        <v>Parameter</v>
      </c>
      <c r="AQ242" t="str">
        <f ca="1">SUBSTITUTE(AQ241,'Formula Name Creation'!$V74,'HB11 Model'!$B74)</f>
        <v>Parameter</v>
      </c>
      <c r="AR242" t="e">
        <f ca="1">SUBSTITUTE(AR241,'Formula Name Creation'!$V74,'HB11 Model'!$B74)</f>
        <v>#N/A</v>
      </c>
      <c r="AS242" t="str">
        <f ca="1">SUBSTITUTE(AS241,'Formula Name Creation'!$V74,'HB11 Model'!$B74)</f>
        <v>=C45+C25*(C28)</v>
      </c>
      <c r="AT242" t="str">
        <f ca="1">SUBSTITUTE(AT241,'Formula Name Creation'!$V74,'HB11 Model'!$B74)</f>
        <v>Parameter</v>
      </c>
      <c r="AU242" t="str">
        <f ca="1">SUBSTITUTE(AU241,'Formula Name Creation'!$V74,'HB11 Model'!$B74)</f>
        <v>Parameter</v>
      </c>
      <c r="AV242" t="str">
        <f ca="1">SUBSTITUTE(AV241,'Formula Name Creation'!$V74,'HB11 Model'!$B74)</f>
        <v>Parameter</v>
      </c>
      <c r="AW242" t="str">
        <f ca="1">SUBSTITUTE(AW241,'Formula Name Creation'!$V74,'HB11 Model'!$B74)</f>
        <v>Parameter</v>
      </c>
      <c r="AX242" t="str">
        <f ca="1">SUBSTITUTE(AX241,'Formula Name Creation'!$V74,'HB11 Model'!$B74)</f>
        <v>Parameter</v>
      </c>
      <c r="AY242" t="str">
        <f ca="1">SUBSTITUTE(AY241,'Formula Name Creation'!$V74,'HB11 Model'!$B74)</f>
        <v>Parameter</v>
      </c>
      <c r="AZ242" t="str">
        <f ca="1">SUBSTITUTE(AZ241,'Formula Name Creation'!$V74,'HB11 Model'!$B74)</f>
        <v>Parameter</v>
      </c>
      <c r="BA242" t="str">
        <f ca="1">SUBSTITUTE(BA241,'Formula Name Creation'!$V74,'HB11 Model'!$B74)</f>
        <v>=(C54+C53)/10^6</v>
      </c>
      <c r="BB242" t="str">
        <f ca="1">SUBSTITUTE(BB241,'Formula Name Creation'!$V74,'HB11 Model'!$B74)</f>
        <v>=C4*((C14*24)*3600)*C51</v>
      </c>
      <c r="BC242" t="str">
        <f ca="1">SUBSTITUTE(BC241,'Formula Name Creation'!$V74,'HB11 Model'!$B74)</f>
        <v>Parameter</v>
      </c>
      <c r="BD242" t="str">
        <f ca="1">SUBSTITUTE(BD241,'Formula Name Creation'!$V74,'HB11 Model'!$B74)</f>
        <v>Parameter</v>
      </c>
      <c r="BE242" t="str">
        <f ca="1">SUBSTITUTE(BE241,'Formula Name Creation'!$V74,'HB11 Model'!$B74)</f>
        <v>Parameter</v>
      </c>
      <c r="BF242" t="str">
        <f ca="1">SUBSTITUTE(BF241,'Formula Name Creation'!$V74,'HB11 Model'!$B74)</f>
        <v>Parameter</v>
      </c>
      <c r="BG242" t="str">
        <f ca="1">SUBSTITUTE(BG241,'Formula Name Creation'!$V74,'HB11 Model'!$B74)</f>
        <v>=ROUNDDOWN(C60/C64,0)*C58+C57*C3*C4*ROUNDDOWN(C60/C66,0)+C59+Total Coolant Cost*10^6*ROUNDDOWN(C60/C65,0)+C63*C60</v>
      </c>
      <c r="BH242" t="str">
        <f ca="1">SUBSTITUTE(BH241,'Formula Name Creation'!$V74,'HB11 Model'!$B74)</f>
        <v>Parameter</v>
      </c>
      <c r="BI242" t="str">
        <f ca="1">SUBSTITUTE(BI241,'Formula Name Creation'!$V74,'HB11 Model'!$B74)</f>
        <v>=C62*1000*C24</v>
      </c>
      <c r="BJ242" t="str">
        <f ca="1">SUBSTITUTE(BJ241,'Formula Name Creation'!$V74,'HB11 Model'!$B74)</f>
        <v>Parameter</v>
      </c>
      <c r="BK242" t="str">
        <f ca="1">SUBSTITUTE(BK241,'Formula Name Creation'!$V74,'HB11 Model'!$B74)</f>
        <v>Parameter</v>
      </c>
      <c r="BL242" t="str">
        <f ca="1">SUBSTITUTE(BL241,'Formula Name Creation'!$V74,'HB11 Model'!$B74)</f>
        <v>Parameter</v>
      </c>
      <c r="BM242" t="str">
        <f ca="1">SUBSTITUTE(BM241,'Formula Name Creation'!$V74,'HB11 Model'!$B74)</f>
        <v>Parameter</v>
      </c>
      <c r="BN242" t="str">
        <f ca="1">SUBSTITUTE(BN241,'Formula Name Creation'!$V74,'HB11 Model'!$B74)</f>
        <v>Parameter</v>
      </c>
      <c r="BO242" t="str">
        <f ca="1">SUBSTITUTE(BO241,'Formula Name Creation'!$V74,'HB11 Model'!$B74)</f>
        <v>Parameter</v>
      </c>
      <c r="BP242" t="str">
        <f ca="1">SUBSTITUTE(BP241,'Formula Name Creation'!$V74,'HB11 Model'!$B74)</f>
        <v>Parameter</v>
      </c>
      <c r="BQ242" t="str">
        <f ca="1">SUBSTITUTE(BQ241,'Formula Name Creation'!$V74,'HB11 Model'!$B74)</f>
        <v>Parameter</v>
      </c>
      <c r="BR242" t="str">
        <f ca="1">SUBSTITUTE(BR241,'Formula Name Creation'!$V74,'HB11 Model'!$B74)</f>
        <v>Parameter</v>
      </c>
      <c r="BS242" t="str">
        <f ca="1">SUBSTITUTE(BS241,'Formula Name Creation'!$V74,'HB11 Model'!$B74)</f>
        <v>Parameter</v>
      </c>
      <c r="BT242" t="str">
        <f ca="1">SUBSTITUTE(BT241,'Formula Name Creation'!$V74,'HB11 Model'!$B74)</f>
        <v>Parameter</v>
      </c>
      <c r="BU242" t="str">
        <f ca="1">SUBSTITUTE(BU241,'Formula Name Creation'!$V74,'HB11 Model'!$B74)</f>
        <v>=(C67+C68+C69+C70+C71+C72+Miscellaneous Buildings Cost+C73)</v>
      </c>
      <c r="BV242" t="str">
        <f ca="1">SUBSTITUTE(BV241,'Formula Name Creation'!$V74,'HB11 Model'!$B74)</f>
        <v>Parameter</v>
      </c>
      <c r="BW242" t="str">
        <f ca="1">SUBSTITUTE(BW241,'Formula Name Creation'!$V74,'HB11 Model'!$B74)</f>
        <v>Parameter</v>
      </c>
      <c r="BX242" t="str">
        <f ca="1">SUBSTITUTE(BX241,'Formula Name Creation'!$V74,'HB11 Model'!$B74)</f>
        <v>=Indirect Construction Cost+Direct Construction Cost</v>
      </c>
      <c r="BY242" t="str">
        <f ca="1">SUBSTITUTE(BY241,'Formula Name Creation'!$V74,'HB11 Model'!$B74)</f>
        <v>Parameter</v>
      </c>
      <c r="BZ242" t="str">
        <f ca="1">SUBSTITUTE(BZ241,'Formula Name Creation'!$V74,'HB11 Model'!$B74)</f>
        <v>=Decommissioning Cost Coefficient*Direct Construction Cost</v>
      </c>
      <c r="CA242" t="str">
        <f ca="1">SUBSTITUTE(CA241,'Formula Name Creation'!$V74,'HB11 Model'!$B74)</f>
        <v>Parameter</v>
      </c>
      <c r="CB242" t="str">
        <f ca="1">SUBSTITUTE(CB241,'Formula Name Creation'!$V74,'HB11 Model'!$B74)</f>
        <v>Parameter</v>
      </c>
      <c r="CC242" t="str">
        <f ca="1">SUBSTITUTE(CC241,'Formula Name Creation'!$V74,'HB11 Model'!$B74)</f>
        <v>Parameter</v>
      </c>
      <c r="CD242" t="str">
        <f ca="1">SUBSTITUTE(CD241,'Formula Name Creation'!$V74,'HB11 Model'!$B74)</f>
        <v>=32*(C9/2605)</v>
      </c>
      <c r="CE242" t="str">
        <f ca="1">SUBSTITUTE(CE241,'Formula Name Creation'!$V74,'HB11 Model'!$B74)</f>
        <v>Parameter</v>
      </c>
      <c r="CF242" t="str">
        <f ca="1">SUBSTITUTE(CF241,'Formula Name Creation'!$V74,'HB11 Model'!$B74)</f>
        <v>Parameter</v>
      </c>
      <c r="CG242" t="str">
        <f ca="1">SUBSTITUTE(CG241,'Formula Name Creation'!$V74,'HB11 Model'!$B74)</f>
        <v>=(Coolant Volume*Coolant Density*Coolant Cost)/10^6</v>
      </c>
      <c r="CH242" t="str">
        <f ca="1">SUBSTITUTE(CH241,'Formula Name Creation'!$V74,'HB11 Model'!$B74)</f>
        <v>=C9*10^6/Mixed-mean Coolant Temperature Rise/Specific Heat of Coolant</v>
      </c>
      <c r="CI242" t="str">
        <f ca="1">SUBSTITUTE(CI241,'Formula Name Creation'!$V74,'HB11 Model'!$B74)</f>
        <v>Parameter</v>
      </c>
      <c r="CJ242" t="str">
        <f ca="1">SUBSTITUTE(CJ241,'Formula Name Creation'!$V74,'HB11 Model'!$B74)</f>
        <v>Parameter</v>
      </c>
      <c r="CK242" t="str">
        <f ca="1">SUBSTITUTE(CK241,'Formula Name Creation'!$V74,'HB11 Model'!$B74)</f>
        <v>Parameter</v>
      </c>
      <c r="CL242" t="str">
        <f ca="1">SUBSTITUTE(CL241,'Formula Name Creation'!$V74,'HB11 Model'!$B74)</f>
        <v>Parameter</v>
      </c>
      <c r="CM242" t="str">
        <f ca="1">SUBSTITUTE(CM241,'Formula Name Creation'!$V74,'HB11 Model'!$B74)</f>
        <v>=Number of Staff*Average Hourly Wage</v>
      </c>
      <c r="CN242" t="str">
        <f ca="1">SUBSTITUTE(CN241,'Formula Name Creation'!$V74,'HB11 Model'!$B74)</f>
        <v>=Hourly Personnel Cost*7.6*7*52.18</v>
      </c>
      <c r="CO242" t="str">
        <f ca="1">SUBSTITUTE(CO241,'Formula Name Creation'!$V74,'HB11 Model'!$B74)</f>
        <v>Parameter</v>
      </c>
      <c r="CP242" t="str">
        <f ca="1">SUBSTITUTE(CP241,'Formula Name Creation'!$V74,'HB11 Model'!$B74)</f>
        <v>Parameter</v>
      </c>
      <c r="CQ242" t="str">
        <f ca="1">SUBSTITUTE(CQ241,'Formula Name Creation'!$V74,'HB11 Model'!$B74)</f>
        <v>Parameter</v>
      </c>
      <c r="CR242" t="str">
        <f ca="1">SUBSTITUTE(CR241,'Formula Name Creation'!$V74,'HB11 Model'!$B74)</f>
        <v>Parameter</v>
      </c>
      <c r="CS242" t="str">
        <f ca="1">SUBSTITUTE(CS241,'Formula Name Creation'!$V74,'HB11 Model'!$B74)</f>
        <v>Parameter</v>
      </c>
      <c r="CT242" t="str">
        <f ca="1">SUBSTITUTE(CT241,'Formula Name Creation'!$V74,'HB11 Model'!$B74)</f>
        <v>Parameter</v>
      </c>
      <c r="CU242" t="str">
        <f ca="1">SUBSTITUTE(CU241,'Formula Name Creation'!$V74,'HB11 Model'!$B74)</f>
        <v>=PI()*Height of Vacuum Vessel*(Radius of Vacuum Vessel^2-(Radius of Vacuum Vessel-Wall Thickness of Vacuum Vessel)^2)*Density of Vacuum Vessel Material</v>
      </c>
      <c r="CV242" t="str">
        <f ca="1">SUBSTITUTE(CV241,'Formula Name Creation'!$V74,'HB11 Model'!$B74)</f>
        <v>Parameter</v>
      </c>
      <c r="CW242" t="str">
        <f ca="1">SUBSTITUTE(CW241,'Formula Name Creation'!$V74,'HB11 Model'!$B74)</f>
        <v>=(90.69*Mass of Vacuum Vessel + Shielding Material Costs for Vacuum Vessel + 13.04*Mass Flow Rate*112.32)/10^6</v>
      </c>
      <c r="CX242" t="str">
        <f ca="1">SUBSTITUTE(CX241,'Formula Name Creation'!$V74,'HB11 Model'!$B74)</f>
        <v>0</v>
      </c>
      <c r="CY242" t="str">
        <f ca="1">SUBSTITUTE(CY241,'Formula Name Creation'!$V74,'HB11 Model'!$B74)</f>
        <v>0</v>
      </c>
      <c r="CZ242" t="str">
        <f ca="1">SUBSTITUTE(CZ241,'Formula Name Creation'!$V74,'HB11 Model'!$B74)</f>
        <v>0</v>
      </c>
      <c r="DA242" t="str">
        <f ca="1">SUBSTITUTE(DA241,'Formula Name Creation'!$V74,'HB11 Model'!$B74)</f>
        <v>0</v>
      </c>
      <c r="DB242" t="str">
        <f ca="1">SUBSTITUTE(DB241,'Formula Name Creation'!$V74,'HB11 Model'!$B74)</f>
        <v>0</v>
      </c>
      <c r="DC242" t="str">
        <f ca="1">SUBSTITUTE(DC241,'Formula Name Creation'!$V74,'HB11 Model'!$B74)</f>
        <v>0</v>
      </c>
      <c r="DD242" t="str">
        <f ca="1">SUBSTITUTE(DD241,'Formula Name Creation'!$V74,'HB11 Model'!$B74)</f>
        <v>0</v>
      </c>
      <c r="DE242" t="str">
        <f ca="1">SUBSTITUTE(DE241,'Formula Name Creation'!$V74,'HB11 Model'!$B74)</f>
        <v>0</v>
      </c>
      <c r="DF242" t="str">
        <f ca="1">SUBSTITUTE(DF241,'Formula Name Creation'!$V74,'HB11 Model'!$B74)</f>
        <v>0</v>
      </c>
      <c r="DG242" t="str">
        <f ca="1">SUBSTITUTE(DG241,'Formula Name Creation'!$V74,'HB11 Model'!$B74)</f>
        <v>0</v>
      </c>
      <c r="DH242" t="str">
        <f ca="1">SUBSTITUTE(DH241,'Formula Name Creation'!$V74,'HB11 Model'!$B74)</f>
        <v>0</v>
      </c>
      <c r="DI242" t="str">
        <f ca="1">SUBSTITUTE(DI241,'Formula Name Creation'!$V74,'HB11 Model'!$B74)</f>
        <v>0</v>
      </c>
      <c r="DJ242" t="str">
        <f ca="1">SUBSTITUTE(DJ241,'Formula Name Creation'!$V74,'HB11 Model'!$B74)</f>
        <v>0</v>
      </c>
      <c r="DK242" t="str">
        <f ca="1">SUBSTITUTE(DK241,'Formula Name Creation'!$V74,'HB11 Model'!$B74)</f>
        <v>0</v>
      </c>
      <c r="DL242" t="str">
        <f ca="1">SUBSTITUTE(DL241,'Formula Name Creation'!$V74,'HB11 Model'!$B74)</f>
        <v>0</v>
      </c>
      <c r="DM242" t="str">
        <f ca="1">SUBSTITUTE(DM241,'Formula Name Creation'!$V74,'HB11 Model'!$B74)</f>
        <v>0</v>
      </c>
      <c r="DN242" t="str">
        <f ca="1">SUBSTITUTE(DN241,'Formula Name Creation'!$V74,'HB11 Model'!$B74)</f>
        <v>0</v>
      </c>
      <c r="DO242" t="str">
        <f ca="1">SUBSTITUTE(DO241,'Formula Name Creation'!$V74,'HB11 Model'!$B74)</f>
        <v>0</v>
      </c>
      <c r="DP242" t="str">
        <f ca="1">SUBSTITUTE(DP241,'Formula Name Creation'!$V74,'HB11 Model'!$B74)</f>
        <v>0</v>
      </c>
      <c r="DQ242" t="str">
        <f ca="1">SUBSTITUTE(DQ241,'Formula Name Creation'!$V74,'HB11 Model'!$B74)</f>
        <v>0</v>
      </c>
      <c r="DR242" t="str">
        <f ca="1">SUBSTITUTE(DR241,'Formula Name Creation'!$V74,'HB11 Model'!$B74)</f>
        <v>0</v>
      </c>
      <c r="DS242" t="str">
        <f ca="1">SUBSTITUTE(DS241,'Formula Name Creation'!$V74,'HB11 Model'!$B74)</f>
        <v>0</v>
      </c>
      <c r="DT242" t="str">
        <f ca="1">SUBSTITUTE(DT241,'Formula Name Creation'!$V74,'HB11 Model'!$B74)</f>
        <v>0</v>
      </c>
      <c r="DU242" t="str">
        <f ca="1">SUBSTITUTE(DU241,'Formula Name Creation'!$V74,'HB11 Model'!$B74)</f>
        <v>0</v>
      </c>
      <c r="DV242" t="str">
        <f ca="1">SUBSTITUTE(DV241,'Formula Name Creation'!$V74,'HB11 Model'!$B74)</f>
        <v>0</v>
      </c>
      <c r="DW242" t="str">
        <f ca="1">SUBSTITUTE(DW241,'Formula Name Creation'!$V74,'HB11 Model'!$B74)</f>
        <v>0</v>
      </c>
      <c r="DX242" t="str">
        <f ca="1">SUBSTITUTE(DX241,'Formula Name Creation'!$V74,'HB11 Model'!$B74)</f>
        <v>0</v>
      </c>
      <c r="DY242" t="str">
        <f ca="1">SUBSTITUTE(DY241,'Formula Name Creation'!$V74,'HB11 Model'!$B74)</f>
        <v>0</v>
      </c>
      <c r="DZ242" t="str">
        <f ca="1">SUBSTITUTE(DZ241,'Formula Name Creation'!$V74,'HB11 Model'!$B74)</f>
        <v>0</v>
      </c>
      <c r="EA242" t="str">
        <f ca="1">SUBSTITUTE(EA241,'Formula Name Creation'!$V74,'HB11 Model'!$B74)</f>
        <v>0</v>
      </c>
      <c r="EB242" t="str">
        <f ca="1">SUBSTITUTE(EB241,'Formula Name Creation'!$V74,'HB11 Model'!$B74)</f>
        <v>0</v>
      </c>
      <c r="EC242" t="str">
        <f ca="1">SUBSTITUTE(EC241,'Formula Name Creation'!$V74,'HB11 Model'!$B74)</f>
        <v>0</v>
      </c>
      <c r="ED242" t="str">
        <f ca="1">SUBSTITUTE(ED241,'Formula Name Creation'!$V74,'HB11 Model'!$B74)</f>
        <v>0</v>
      </c>
      <c r="EE242" t="str">
        <f ca="1">SUBSTITUTE(EE241,'Formula Name Creation'!$V74,'HB11 Model'!$B74)</f>
        <v>0</v>
      </c>
      <c r="EF242" t="str">
        <f ca="1">SUBSTITUTE(EF241,'Formula Name Creation'!$V74,'HB11 Model'!$B74)</f>
        <v>0</v>
      </c>
      <c r="EG242" t="str">
        <f ca="1">SUBSTITUTE(EG241,'Formula Name Creation'!$V74,'HB11 Model'!$B74)</f>
        <v>0</v>
      </c>
      <c r="EH242" t="str">
        <f ca="1">SUBSTITUTE(EH241,'Formula Name Creation'!$V74,'HB11 Model'!$B74)</f>
        <v>0</v>
      </c>
      <c r="EI242" t="str">
        <f ca="1">SUBSTITUTE(EI241,'Formula Name Creation'!$V74,'HB11 Model'!$B74)</f>
        <v>0</v>
      </c>
      <c r="EJ242" t="str">
        <f ca="1">SUBSTITUTE(EJ241,'Formula Name Creation'!$V74,'HB11 Model'!$B74)</f>
        <v>0</v>
      </c>
      <c r="EK242" t="str">
        <f ca="1">SUBSTITUTE(EK241,'Formula Name Creation'!$V74,'HB11 Model'!$B74)</f>
        <v>0</v>
      </c>
      <c r="EL242" t="str">
        <f ca="1">SUBSTITUTE(EL241,'Formula Name Creation'!$V74,'HB11 Model'!$B74)</f>
        <v>0</v>
      </c>
      <c r="EM242" t="str">
        <f ca="1">SUBSTITUTE(EM241,'Formula Name Creation'!$V74,'HB11 Model'!$B74)</f>
        <v>0</v>
      </c>
      <c r="EN242" t="str">
        <f ca="1">SUBSTITUTE(EN241,'Formula Name Creation'!$V74,'HB11 Model'!$B74)</f>
        <v>0</v>
      </c>
      <c r="EO242" t="str">
        <f ca="1">SUBSTITUTE(EO241,'Formula Name Creation'!$V74,'HB11 Model'!$B74)</f>
        <v>0</v>
      </c>
      <c r="EP242" t="str">
        <f ca="1">SUBSTITUTE(EP241,'Formula Name Creation'!$V74,'HB11 Model'!$B74)</f>
        <v>0</v>
      </c>
      <c r="EQ242" t="str">
        <f ca="1">SUBSTITUTE(EQ241,'Formula Name Creation'!$V74,'HB11 Model'!$B74)</f>
        <v>0</v>
      </c>
      <c r="ER242" t="str">
        <f ca="1">SUBSTITUTE(ER241,'Formula Name Creation'!$V74,'HB11 Model'!$B74)</f>
        <v>0</v>
      </c>
      <c r="ES242" t="str">
        <f ca="1">SUBSTITUTE(ES241,'Formula Name Creation'!$V74,'HB11 Model'!$B74)</f>
        <v>0</v>
      </c>
      <c r="ET242" t="str">
        <f ca="1">SUBSTITUTE(ET241,'Formula Name Creation'!$V74,'HB11 Model'!$B74)</f>
        <v>0</v>
      </c>
      <c r="EU242">
        <v>72</v>
      </c>
    </row>
    <row r="243" spans="1:151" x14ac:dyDescent="0.25">
      <c r="A243" t="str">
        <f ca="1">SUBSTITUTE(A242,'Formula Name Creation'!$V73,'HB11 Model'!$B73)</f>
        <v>Parameter</v>
      </c>
      <c r="B243" t="str">
        <f ca="1">SUBSTITUTE(B242,'Formula Name Creation'!$V73,'HB11 Model'!$B73)</f>
        <v>Parameter</v>
      </c>
      <c r="C243" t="str">
        <f ca="1">SUBSTITUTE(C242,'Formula Name Creation'!$V73,'HB11 Model'!$B73)</f>
        <v>=(1400*C22*1000)/10^6</v>
      </c>
      <c r="D243" t="str">
        <f ca="1">SUBSTITUTE(D242,'Formula Name Creation'!$V73,'HB11 Model'!$B73)</f>
        <v>Parameter</v>
      </c>
      <c r="E243" t="str">
        <f ca="1">SUBSTITUTE(E242,'Formula Name Creation'!$V73,'HB11 Model'!$B73)</f>
        <v>=C3*C4</v>
      </c>
      <c r="F243" t="str">
        <f ca="1">SUBSTITUTE(F242,'Formula Name Creation'!$V73,'HB11 Model'!$B73)</f>
        <v>=C7/(C6)</v>
      </c>
      <c r="G243" t="str">
        <f ca="1">SUBSTITUTE(G242,'Formula Name Creation'!$V73,'HB11 Model'!$B73)</f>
        <v>=IF(C36=0,C7*C10,C7*C10*C13)</v>
      </c>
      <c r="H243" t="str">
        <f ca="1">SUBSTITUTE(H242,'Formula Name Creation'!$V73,'HB11 Model'!$B73)</f>
        <v>Parameter</v>
      </c>
      <c r="I243" t="str">
        <f ca="1">SUBSTITUTE(I242,'Formula Name Creation'!$V73,'HB11 Model'!$B73)</f>
        <v>Parameter</v>
      </c>
      <c r="J243" t="str">
        <f ca="1">SUBSTITUTE(J242,'Formula Name Creation'!$V73,'HB11 Model'!$B73)</f>
        <v>Parameter</v>
      </c>
      <c r="K243" t="str">
        <f ca="1">SUBSTITUTE(K242,'Formula Name Creation'!$V73,'HB11 Model'!$B73)</f>
        <v>Parameter</v>
      </c>
      <c r="L243" t="str">
        <f ca="1">SUBSTITUTE(L242,'Formula Name Creation'!$V73,'HB11 Model'!$B73)</f>
        <v>Parameter</v>
      </c>
      <c r="M243" t="str">
        <f ca="1">SUBSTITUTE(M242,'Formula Name Creation'!$V73,'HB11 Model'!$B73)</f>
        <v>=C16/C8</v>
      </c>
      <c r="N243" t="str">
        <f ca="1">SUBSTITUTE(N242,'Formula Name Creation'!$V73,'HB11 Model'!$B73)</f>
        <v>=C9*C17</v>
      </c>
      <c r="O243" t="str">
        <f ca="1">SUBSTITUTE(O242,'Formula Name Creation'!$V73,'HB11 Model'!$B73)</f>
        <v>Parameter</v>
      </c>
      <c r="P243" t="str">
        <f ca="1">SUBSTITUTE(P242,'Formula Name Creation'!$V73,'HB11 Model'!$B73)</f>
        <v>Parameter</v>
      </c>
      <c r="Q243" t="str">
        <f ca="1">SUBSTITUTE(Q242,'Formula Name Creation'!$V73,'HB11 Model'!$B73)</f>
        <v>Parameter</v>
      </c>
      <c r="R243" t="str">
        <f ca="1">SUBSTITUTE(R242,'Formula Name Creation'!$V73,'HB11 Model'!$B73)</f>
        <v>=C8+Cooling System Energy Consumption+Vacuum System Power Usage</v>
      </c>
      <c r="S243" t="str">
        <f ca="1">SUBSTITUTE(S242,'Formula Name Creation'!$V73,'HB11 Model'!$B73)</f>
        <v>=C20*C19</v>
      </c>
      <c r="T243" t="str">
        <f ca="1">SUBSTITUTE(T242,'Formula Name Creation'!$V73,'HB11 Model'!$B73)</f>
        <v>=C16-C20</v>
      </c>
      <c r="U243" t="str">
        <f ca="1">SUBSTITUTE(U242,'Formula Name Creation'!$V73,'HB11 Model'!$B73)</f>
        <v>=365*24*C14</v>
      </c>
      <c r="V243" t="str">
        <f ca="1">SUBSTITUTE(V242,'Formula Name Creation'!$V73,'HB11 Model'!$B73)</f>
        <v>=C22*C23</v>
      </c>
      <c r="W243" t="str">
        <f ca="1">SUBSTITUTE(W242,'Formula Name Creation'!$V73,'HB11 Model'!$B73)</f>
        <v>=C26/(1-C27)</v>
      </c>
      <c r="X243" t="str">
        <f ca="1">SUBSTITUTE(X242,'Formula Name Creation'!$V73,'HB11 Model'!$B73)</f>
        <v>=C4*C14*365*24*3600</v>
      </c>
      <c r="Y243" t="str">
        <f ca="1">SUBSTITUTE(Y242,'Formula Name Creation'!$V73,'HB11 Model'!$B73)</f>
        <v>Parameter</v>
      </c>
      <c r="Z243" t="str">
        <f ca="1">SUBSTITUTE(Z242,'Formula Name Creation'!$V73,'HB11 Model'!$B73)</f>
        <v>=C29+C37+C40+C48</v>
      </c>
      <c r="AA243" t="str">
        <f ca="1">SUBSTITUTE(AA242,'Formula Name Creation'!$V73,'HB11 Model'!$B73)</f>
        <v>=C30*(C33*C34)/(1000)+C35</v>
      </c>
      <c r="AB243" t="str">
        <f ca="1">SUBSTITUTE(AB242,'Formula Name Creation'!$V73,'HB11 Model'!$B73)</f>
        <v>Parameter</v>
      </c>
      <c r="AC243" t="str">
        <f ca="1">SUBSTITUTE(AC242,'Formula Name Creation'!$V73,'HB11 Model'!$B73)</f>
        <v>Parameter</v>
      </c>
      <c r="AD243" t="str">
        <f ca="1">SUBSTITUTE(AD242,'Formula Name Creation'!$V73,'HB11 Model'!$B73)</f>
        <v>Parameter</v>
      </c>
      <c r="AE243" t="str">
        <f ca="1">SUBSTITUTE(AE242,'Formula Name Creation'!$V73,'HB11 Model'!$B73)</f>
        <v>Parameter</v>
      </c>
      <c r="AF243" t="str">
        <f ca="1">SUBSTITUTE(AF242,'Formula Name Creation'!$V73,'HB11 Model'!$B73)</f>
        <v>Parameter</v>
      </c>
      <c r="AG243" t="str">
        <f ca="1">SUBSTITUTE(AG242,'Formula Name Creation'!$V73,'HB11 Model'!$B73)</f>
        <v>Parameter</v>
      </c>
      <c r="AH243" t="str">
        <f ca="1">SUBSTITUTE(AH242,'Formula Name Creation'!$V73,'HB11 Model'!$B73)</f>
        <v>Parameter</v>
      </c>
      <c r="AI243" t="str">
        <f ca="1">SUBSTITUTE(AI242,'Formula Name Creation'!$V73,'HB11 Model'!$B73)</f>
        <v>=C36*(C38)</v>
      </c>
      <c r="AJ243" t="str">
        <f ca="1">SUBSTITUTE(AJ242,'Formula Name Creation'!$V73,'HB11 Model'!$B73)</f>
        <v>Parameter</v>
      </c>
      <c r="AK243" t="str">
        <f ca="1">SUBSTITUTE(AK242,'Formula Name Creation'!$V73,'HB11 Model'!$B73)</f>
        <v>Parameter</v>
      </c>
      <c r="AL243" t="str">
        <f ca="1">SUBSTITUTE(AL242,'Formula Name Creation'!$V73,'HB11 Model'!$B73)</f>
        <v>=C39*(C41+C42)</v>
      </c>
      <c r="AM243" t="str">
        <f ca="1">SUBSTITUTE(AM242,'Formula Name Creation'!$V73,'HB11 Model'!$B73)</f>
        <v>=0.04+(C31*C32)/(1000)</v>
      </c>
      <c r="AN243" t="str">
        <f ca="1">SUBSTITUTE(AN242,'Formula Name Creation'!$V73,'HB11 Model'!$B73)</f>
        <v>Parameter</v>
      </c>
      <c r="AO243" t="str">
        <f ca="1">SUBSTITUTE(AO242,'Formula Name Creation'!$V73,'HB11 Model'!$B73)</f>
        <v>Parameter</v>
      </c>
      <c r="AP243" t="str">
        <f ca="1">SUBSTITUTE(AP242,'Formula Name Creation'!$V73,'HB11 Model'!$B73)</f>
        <v>Parameter</v>
      </c>
      <c r="AQ243" t="str">
        <f ca="1">SUBSTITUTE(AQ242,'Formula Name Creation'!$V73,'HB11 Model'!$B73)</f>
        <v>Parameter</v>
      </c>
      <c r="AR243" t="e">
        <f ca="1">SUBSTITUTE(AR242,'Formula Name Creation'!$V73,'HB11 Model'!$B73)</f>
        <v>#N/A</v>
      </c>
      <c r="AS243" t="str">
        <f ca="1">SUBSTITUTE(AS242,'Formula Name Creation'!$V73,'HB11 Model'!$B73)</f>
        <v>=C45+C25*(C28)</v>
      </c>
      <c r="AT243" t="str">
        <f ca="1">SUBSTITUTE(AT242,'Formula Name Creation'!$V73,'HB11 Model'!$B73)</f>
        <v>Parameter</v>
      </c>
      <c r="AU243" t="str">
        <f ca="1">SUBSTITUTE(AU242,'Formula Name Creation'!$V73,'HB11 Model'!$B73)</f>
        <v>Parameter</v>
      </c>
      <c r="AV243" t="str">
        <f ca="1">SUBSTITUTE(AV242,'Formula Name Creation'!$V73,'HB11 Model'!$B73)</f>
        <v>Parameter</v>
      </c>
      <c r="AW243" t="str">
        <f ca="1">SUBSTITUTE(AW242,'Formula Name Creation'!$V73,'HB11 Model'!$B73)</f>
        <v>Parameter</v>
      </c>
      <c r="AX243" t="str">
        <f ca="1">SUBSTITUTE(AX242,'Formula Name Creation'!$V73,'HB11 Model'!$B73)</f>
        <v>Parameter</v>
      </c>
      <c r="AY243" t="str">
        <f ca="1">SUBSTITUTE(AY242,'Formula Name Creation'!$V73,'HB11 Model'!$B73)</f>
        <v>Parameter</v>
      </c>
      <c r="AZ243" t="str">
        <f ca="1">SUBSTITUTE(AZ242,'Formula Name Creation'!$V73,'HB11 Model'!$B73)</f>
        <v>Parameter</v>
      </c>
      <c r="BA243" t="str">
        <f ca="1">SUBSTITUTE(BA242,'Formula Name Creation'!$V73,'HB11 Model'!$B73)</f>
        <v>=(C54+C53)/10^6</v>
      </c>
      <c r="BB243" t="str">
        <f ca="1">SUBSTITUTE(BB242,'Formula Name Creation'!$V73,'HB11 Model'!$B73)</f>
        <v>=C4*((C14*24)*3600)*C51</v>
      </c>
      <c r="BC243" t="str">
        <f ca="1">SUBSTITUTE(BC242,'Formula Name Creation'!$V73,'HB11 Model'!$B73)</f>
        <v>Parameter</v>
      </c>
      <c r="BD243" t="str">
        <f ca="1">SUBSTITUTE(BD242,'Formula Name Creation'!$V73,'HB11 Model'!$B73)</f>
        <v>Parameter</v>
      </c>
      <c r="BE243" t="str">
        <f ca="1">SUBSTITUTE(BE242,'Formula Name Creation'!$V73,'HB11 Model'!$B73)</f>
        <v>Parameter</v>
      </c>
      <c r="BF243" t="str">
        <f ca="1">SUBSTITUTE(BF242,'Formula Name Creation'!$V73,'HB11 Model'!$B73)</f>
        <v>Parameter</v>
      </c>
      <c r="BG243" t="str">
        <f ca="1">SUBSTITUTE(BG242,'Formula Name Creation'!$V73,'HB11 Model'!$B73)</f>
        <v>=ROUNDDOWN(C60/C64,0)*C58+C57*C3*C4*ROUNDDOWN(C60/C66,0)+C59+Total Coolant Cost*10^6*ROUNDDOWN(C60/C65,0)+C63*C60</v>
      </c>
      <c r="BH243" t="str">
        <f ca="1">SUBSTITUTE(BH242,'Formula Name Creation'!$V73,'HB11 Model'!$B73)</f>
        <v>Parameter</v>
      </c>
      <c r="BI243" t="str">
        <f ca="1">SUBSTITUTE(BI242,'Formula Name Creation'!$V73,'HB11 Model'!$B73)</f>
        <v>=C62*1000*C24</v>
      </c>
      <c r="BJ243" t="str">
        <f ca="1">SUBSTITUTE(BJ242,'Formula Name Creation'!$V73,'HB11 Model'!$B73)</f>
        <v>Parameter</v>
      </c>
      <c r="BK243" t="str">
        <f ca="1">SUBSTITUTE(BK242,'Formula Name Creation'!$V73,'HB11 Model'!$B73)</f>
        <v>Parameter</v>
      </c>
      <c r="BL243" t="str">
        <f ca="1">SUBSTITUTE(BL242,'Formula Name Creation'!$V73,'HB11 Model'!$B73)</f>
        <v>Parameter</v>
      </c>
      <c r="BM243" t="str">
        <f ca="1">SUBSTITUTE(BM242,'Formula Name Creation'!$V73,'HB11 Model'!$B73)</f>
        <v>Parameter</v>
      </c>
      <c r="BN243" t="str">
        <f ca="1">SUBSTITUTE(BN242,'Formula Name Creation'!$V73,'HB11 Model'!$B73)</f>
        <v>Parameter</v>
      </c>
      <c r="BO243" t="str">
        <f ca="1">SUBSTITUTE(BO242,'Formula Name Creation'!$V73,'HB11 Model'!$B73)</f>
        <v>Parameter</v>
      </c>
      <c r="BP243" t="str">
        <f ca="1">SUBSTITUTE(BP242,'Formula Name Creation'!$V73,'HB11 Model'!$B73)</f>
        <v>Parameter</v>
      </c>
      <c r="BQ243" t="str">
        <f ca="1">SUBSTITUTE(BQ242,'Formula Name Creation'!$V73,'HB11 Model'!$B73)</f>
        <v>Parameter</v>
      </c>
      <c r="BR243" t="str">
        <f ca="1">SUBSTITUTE(BR242,'Formula Name Creation'!$V73,'HB11 Model'!$B73)</f>
        <v>Parameter</v>
      </c>
      <c r="BS243" t="str">
        <f ca="1">SUBSTITUTE(BS242,'Formula Name Creation'!$V73,'HB11 Model'!$B73)</f>
        <v>Parameter</v>
      </c>
      <c r="BT243" t="str">
        <f ca="1">SUBSTITUTE(BT242,'Formula Name Creation'!$V73,'HB11 Model'!$B73)</f>
        <v>Parameter</v>
      </c>
      <c r="BU243" t="str">
        <f ca="1">SUBSTITUTE(BU242,'Formula Name Creation'!$V73,'HB11 Model'!$B73)</f>
        <v>=(C67+C68+C69+C70+C71+C72+Miscellaneous Buildings Cost+Laser Construction Cost)</v>
      </c>
      <c r="BV243" t="str">
        <f ca="1">SUBSTITUTE(BV242,'Formula Name Creation'!$V73,'HB11 Model'!$B73)</f>
        <v>Parameter</v>
      </c>
      <c r="BW243" t="str">
        <f ca="1">SUBSTITUTE(BW242,'Formula Name Creation'!$V73,'HB11 Model'!$B73)</f>
        <v>Parameter</v>
      </c>
      <c r="BX243" t="str">
        <f ca="1">SUBSTITUTE(BX242,'Formula Name Creation'!$V73,'HB11 Model'!$B73)</f>
        <v>=Indirect Construction Cost+Direct Construction Cost</v>
      </c>
      <c r="BY243" t="str">
        <f ca="1">SUBSTITUTE(BY242,'Formula Name Creation'!$V73,'HB11 Model'!$B73)</f>
        <v>Parameter</v>
      </c>
      <c r="BZ243" t="str">
        <f ca="1">SUBSTITUTE(BZ242,'Formula Name Creation'!$V73,'HB11 Model'!$B73)</f>
        <v>=Decommissioning Cost Coefficient*Direct Construction Cost</v>
      </c>
      <c r="CA243" t="str">
        <f ca="1">SUBSTITUTE(CA242,'Formula Name Creation'!$V73,'HB11 Model'!$B73)</f>
        <v>Parameter</v>
      </c>
      <c r="CB243" t="str">
        <f ca="1">SUBSTITUTE(CB242,'Formula Name Creation'!$V73,'HB11 Model'!$B73)</f>
        <v>Parameter</v>
      </c>
      <c r="CC243" t="str">
        <f ca="1">SUBSTITUTE(CC242,'Formula Name Creation'!$V73,'HB11 Model'!$B73)</f>
        <v>Parameter</v>
      </c>
      <c r="CD243" t="str">
        <f ca="1">SUBSTITUTE(CD242,'Formula Name Creation'!$V73,'HB11 Model'!$B73)</f>
        <v>=32*(C9/2605)</v>
      </c>
      <c r="CE243" t="str">
        <f ca="1">SUBSTITUTE(CE242,'Formula Name Creation'!$V73,'HB11 Model'!$B73)</f>
        <v>Parameter</v>
      </c>
      <c r="CF243" t="str">
        <f ca="1">SUBSTITUTE(CF242,'Formula Name Creation'!$V73,'HB11 Model'!$B73)</f>
        <v>Parameter</v>
      </c>
      <c r="CG243" t="str">
        <f ca="1">SUBSTITUTE(CG242,'Formula Name Creation'!$V73,'HB11 Model'!$B73)</f>
        <v>=(Coolant Volume*Coolant Density*Coolant Cost)/10^6</v>
      </c>
      <c r="CH243" t="str">
        <f ca="1">SUBSTITUTE(CH242,'Formula Name Creation'!$V73,'HB11 Model'!$B73)</f>
        <v>=C9*10^6/Mixed-mean Coolant Temperature Rise/Specific Heat of Coolant</v>
      </c>
      <c r="CI243" t="str">
        <f ca="1">SUBSTITUTE(CI242,'Formula Name Creation'!$V73,'HB11 Model'!$B73)</f>
        <v>Parameter</v>
      </c>
      <c r="CJ243" t="str">
        <f ca="1">SUBSTITUTE(CJ242,'Formula Name Creation'!$V73,'HB11 Model'!$B73)</f>
        <v>Parameter</v>
      </c>
      <c r="CK243" t="str">
        <f ca="1">SUBSTITUTE(CK242,'Formula Name Creation'!$V73,'HB11 Model'!$B73)</f>
        <v>Parameter</v>
      </c>
      <c r="CL243" t="str">
        <f ca="1">SUBSTITUTE(CL242,'Formula Name Creation'!$V73,'HB11 Model'!$B73)</f>
        <v>Parameter</v>
      </c>
      <c r="CM243" t="str">
        <f ca="1">SUBSTITUTE(CM242,'Formula Name Creation'!$V73,'HB11 Model'!$B73)</f>
        <v>=Number of Staff*Average Hourly Wage</v>
      </c>
      <c r="CN243" t="str">
        <f ca="1">SUBSTITUTE(CN242,'Formula Name Creation'!$V73,'HB11 Model'!$B73)</f>
        <v>=Hourly Personnel Cost*7.6*7*52.18</v>
      </c>
      <c r="CO243" t="str">
        <f ca="1">SUBSTITUTE(CO242,'Formula Name Creation'!$V73,'HB11 Model'!$B73)</f>
        <v>Parameter</v>
      </c>
      <c r="CP243" t="str">
        <f ca="1">SUBSTITUTE(CP242,'Formula Name Creation'!$V73,'HB11 Model'!$B73)</f>
        <v>Parameter</v>
      </c>
      <c r="CQ243" t="str">
        <f ca="1">SUBSTITUTE(CQ242,'Formula Name Creation'!$V73,'HB11 Model'!$B73)</f>
        <v>Parameter</v>
      </c>
      <c r="CR243" t="str">
        <f ca="1">SUBSTITUTE(CR242,'Formula Name Creation'!$V73,'HB11 Model'!$B73)</f>
        <v>Parameter</v>
      </c>
      <c r="CS243" t="str">
        <f ca="1">SUBSTITUTE(CS242,'Formula Name Creation'!$V73,'HB11 Model'!$B73)</f>
        <v>Parameter</v>
      </c>
      <c r="CT243" t="str">
        <f ca="1">SUBSTITUTE(CT242,'Formula Name Creation'!$V73,'HB11 Model'!$B73)</f>
        <v>Parameter</v>
      </c>
      <c r="CU243" t="str">
        <f ca="1">SUBSTITUTE(CU242,'Formula Name Creation'!$V73,'HB11 Model'!$B73)</f>
        <v>=PI()*Height of Vacuum Vessel*(Radius of Vacuum Vessel^2-(Radius of Vacuum Vessel-Wall Thickness of Vacuum Vessel)^2)*Density of Vacuum Vessel Material</v>
      </c>
      <c r="CV243" t="str">
        <f ca="1">SUBSTITUTE(CV242,'Formula Name Creation'!$V73,'HB11 Model'!$B73)</f>
        <v>Parameter</v>
      </c>
      <c r="CW243" t="str">
        <f ca="1">SUBSTITUTE(CW242,'Formula Name Creation'!$V73,'HB11 Model'!$B73)</f>
        <v>=(90.69*Mass of Vacuum Vessel + Shielding Material Costs for Vacuum Vessel + 13.04*Mass Flow Rate*112.32)/10^6</v>
      </c>
      <c r="CX243" t="str">
        <f ca="1">SUBSTITUTE(CX242,'Formula Name Creation'!$V73,'HB11 Model'!$B73)</f>
        <v>0</v>
      </c>
      <c r="CY243" t="str">
        <f ca="1">SUBSTITUTE(CY242,'Formula Name Creation'!$V73,'HB11 Model'!$B73)</f>
        <v>0</v>
      </c>
      <c r="CZ243" t="str">
        <f ca="1">SUBSTITUTE(CZ242,'Formula Name Creation'!$V73,'HB11 Model'!$B73)</f>
        <v>0</v>
      </c>
      <c r="DA243" t="str">
        <f ca="1">SUBSTITUTE(DA242,'Formula Name Creation'!$V73,'HB11 Model'!$B73)</f>
        <v>0</v>
      </c>
      <c r="DB243" t="str">
        <f ca="1">SUBSTITUTE(DB242,'Formula Name Creation'!$V73,'HB11 Model'!$B73)</f>
        <v>0</v>
      </c>
      <c r="DC243" t="str">
        <f ca="1">SUBSTITUTE(DC242,'Formula Name Creation'!$V73,'HB11 Model'!$B73)</f>
        <v>0</v>
      </c>
      <c r="DD243" t="str">
        <f ca="1">SUBSTITUTE(DD242,'Formula Name Creation'!$V73,'HB11 Model'!$B73)</f>
        <v>0</v>
      </c>
      <c r="DE243" t="str">
        <f ca="1">SUBSTITUTE(DE242,'Formula Name Creation'!$V73,'HB11 Model'!$B73)</f>
        <v>0</v>
      </c>
      <c r="DF243" t="str">
        <f ca="1">SUBSTITUTE(DF242,'Formula Name Creation'!$V73,'HB11 Model'!$B73)</f>
        <v>0</v>
      </c>
      <c r="DG243" t="str">
        <f ca="1">SUBSTITUTE(DG242,'Formula Name Creation'!$V73,'HB11 Model'!$B73)</f>
        <v>0</v>
      </c>
      <c r="DH243" t="str">
        <f ca="1">SUBSTITUTE(DH242,'Formula Name Creation'!$V73,'HB11 Model'!$B73)</f>
        <v>0</v>
      </c>
      <c r="DI243" t="str">
        <f ca="1">SUBSTITUTE(DI242,'Formula Name Creation'!$V73,'HB11 Model'!$B73)</f>
        <v>0</v>
      </c>
      <c r="DJ243" t="str">
        <f ca="1">SUBSTITUTE(DJ242,'Formula Name Creation'!$V73,'HB11 Model'!$B73)</f>
        <v>0</v>
      </c>
      <c r="DK243" t="str">
        <f ca="1">SUBSTITUTE(DK242,'Formula Name Creation'!$V73,'HB11 Model'!$B73)</f>
        <v>0</v>
      </c>
      <c r="DL243" t="str">
        <f ca="1">SUBSTITUTE(DL242,'Formula Name Creation'!$V73,'HB11 Model'!$B73)</f>
        <v>0</v>
      </c>
      <c r="DM243" t="str">
        <f ca="1">SUBSTITUTE(DM242,'Formula Name Creation'!$V73,'HB11 Model'!$B73)</f>
        <v>0</v>
      </c>
      <c r="DN243" t="str">
        <f ca="1">SUBSTITUTE(DN242,'Formula Name Creation'!$V73,'HB11 Model'!$B73)</f>
        <v>0</v>
      </c>
      <c r="DO243" t="str">
        <f ca="1">SUBSTITUTE(DO242,'Formula Name Creation'!$V73,'HB11 Model'!$B73)</f>
        <v>0</v>
      </c>
      <c r="DP243" t="str">
        <f ca="1">SUBSTITUTE(DP242,'Formula Name Creation'!$V73,'HB11 Model'!$B73)</f>
        <v>0</v>
      </c>
      <c r="DQ243" t="str">
        <f ca="1">SUBSTITUTE(DQ242,'Formula Name Creation'!$V73,'HB11 Model'!$B73)</f>
        <v>0</v>
      </c>
      <c r="DR243" t="str">
        <f ca="1">SUBSTITUTE(DR242,'Formula Name Creation'!$V73,'HB11 Model'!$B73)</f>
        <v>0</v>
      </c>
      <c r="DS243" t="str">
        <f ca="1">SUBSTITUTE(DS242,'Formula Name Creation'!$V73,'HB11 Model'!$B73)</f>
        <v>0</v>
      </c>
      <c r="DT243" t="str">
        <f ca="1">SUBSTITUTE(DT242,'Formula Name Creation'!$V73,'HB11 Model'!$B73)</f>
        <v>0</v>
      </c>
      <c r="DU243" t="str">
        <f ca="1">SUBSTITUTE(DU242,'Formula Name Creation'!$V73,'HB11 Model'!$B73)</f>
        <v>0</v>
      </c>
      <c r="DV243" t="str">
        <f ca="1">SUBSTITUTE(DV242,'Formula Name Creation'!$V73,'HB11 Model'!$B73)</f>
        <v>0</v>
      </c>
      <c r="DW243" t="str">
        <f ca="1">SUBSTITUTE(DW242,'Formula Name Creation'!$V73,'HB11 Model'!$B73)</f>
        <v>0</v>
      </c>
      <c r="DX243" t="str">
        <f ca="1">SUBSTITUTE(DX242,'Formula Name Creation'!$V73,'HB11 Model'!$B73)</f>
        <v>0</v>
      </c>
      <c r="DY243" t="str">
        <f ca="1">SUBSTITUTE(DY242,'Formula Name Creation'!$V73,'HB11 Model'!$B73)</f>
        <v>0</v>
      </c>
      <c r="DZ243" t="str">
        <f ca="1">SUBSTITUTE(DZ242,'Formula Name Creation'!$V73,'HB11 Model'!$B73)</f>
        <v>0</v>
      </c>
      <c r="EA243" t="str">
        <f ca="1">SUBSTITUTE(EA242,'Formula Name Creation'!$V73,'HB11 Model'!$B73)</f>
        <v>0</v>
      </c>
      <c r="EB243" t="str">
        <f ca="1">SUBSTITUTE(EB242,'Formula Name Creation'!$V73,'HB11 Model'!$B73)</f>
        <v>0</v>
      </c>
      <c r="EC243" t="str">
        <f ca="1">SUBSTITUTE(EC242,'Formula Name Creation'!$V73,'HB11 Model'!$B73)</f>
        <v>0</v>
      </c>
      <c r="ED243" t="str">
        <f ca="1">SUBSTITUTE(ED242,'Formula Name Creation'!$V73,'HB11 Model'!$B73)</f>
        <v>0</v>
      </c>
      <c r="EE243" t="str">
        <f ca="1">SUBSTITUTE(EE242,'Formula Name Creation'!$V73,'HB11 Model'!$B73)</f>
        <v>0</v>
      </c>
      <c r="EF243" t="str">
        <f ca="1">SUBSTITUTE(EF242,'Formula Name Creation'!$V73,'HB11 Model'!$B73)</f>
        <v>0</v>
      </c>
      <c r="EG243" t="str">
        <f ca="1">SUBSTITUTE(EG242,'Formula Name Creation'!$V73,'HB11 Model'!$B73)</f>
        <v>0</v>
      </c>
      <c r="EH243" t="str">
        <f ca="1">SUBSTITUTE(EH242,'Formula Name Creation'!$V73,'HB11 Model'!$B73)</f>
        <v>0</v>
      </c>
      <c r="EI243" t="str">
        <f ca="1">SUBSTITUTE(EI242,'Formula Name Creation'!$V73,'HB11 Model'!$B73)</f>
        <v>0</v>
      </c>
      <c r="EJ243" t="str">
        <f ca="1">SUBSTITUTE(EJ242,'Formula Name Creation'!$V73,'HB11 Model'!$B73)</f>
        <v>0</v>
      </c>
      <c r="EK243" t="str">
        <f ca="1">SUBSTITUTE(EK242,'Formula Name Creation'!$V73,'HB11 Model'!$B73)</f>
        <v>0</v>
      </c>
      <c r="EL243" t="str">
        <f ca="1">SUBSTITUTE(EL242,'Formula Name Creation'!$V73,'HB11 Model'!$B73)</f>
        <v>0</v>
      </c>
      <c r="EM243" t="str">
        <f ca="1">SUBSTITUTE(EM242,'Formula Name Creation'!$V73,'HB11 Model'!$B73)</f>
        <v>0</v>
      </c>
      <c r="EN243" t="str">
        <f ca="1">SUBSTITUTE(EN242,'Formula Name Creation'!$V73,'HB11 Model'!$B73)</f>
        <v>0</v>
      </c>
      <c r="EO243" t="str">
        <f ca="1">SUBSTITUTE(EO242,'Formula Name Creation'!$V73,'HB11 Model'!$B73)</f>
        <v>0</v>
      </c>
      <c r="EP243" t="str">
        <f ca="1">SUBSTITUTE(EP242,'Formula Name Creation'!$V73,'HB11 Model'!$B73)</f>
        <v>0</v>
      </c>
      <c r="EQ243" t="str">
        <f ca="1">SUBSTITUTE(EQ242,'Formula Name Creation'!$V73,'HB11 Model'!$B73)</f>
        <v>0</v>
      </c>
      <c r="ER243" t="str">
        <f ca="1">SUBSTITUTE(ER242,'Formula Name Creation'!$V73,'HB11 Model'!$B73)</f>
        <v>0</v>
      </c>
      <c r="ES243" t="str">
        <f ca="1">SUBSTITUTE(ES242,'Formula Name Creation'!$V73,'HB11 Model'!$B73)</f>
        <v>0</v>
      </c>
      <c r="ET243" t="str">
        <f ca="1">SUBSTITUTE(ET242,'Formula Name Creation'!$V73,'HB11 Model'!$B73)</f>
        <v>0</v>
      </c>
      <c r="EU243">
        <v>71</v>
      </c>
    </row>
    <row r="244" spans="1:151" x14ac:dyDescent="0.25">
      <c r="A244" t="str">
        <f ca="1">SUBSTITUTE(A243,'Formula Name Creation'!$V72,'HB11 Model'!$B72)</f>
        <v>Parameter</v>
      </c>
      <c r="B244" t="str">
        <f ca="1">SUBSTITUTE(B243,'Formula Name Creation'!$V72,'HB11 Model'!$B72)</f>
        <v>Parameter</v>
      </c>
      <c r="C244" t="str">
        <f ca="1">SUBSTITUTE(C243,'Formula Name Creation'!$V72,'HB11 Model'!$B72)</f>
        <v>=(1400*C22*1000)/10^6</v>
      </c>
      <c r="D244" t="str">
        <f ca="1">SUBSTITUTE(D243,'Formula Name Creation'!$V72,'HB11 Model'!$B72)</f>
        <v>Parameter</v>
      </c>
      <c r="E244" t="str">
        <f ca="1">SUBSTITUTE(E243,'Formula Name Creation'!$V72,'HB11 Model'!$B72)</f>
        <v>=C3*C4</v>
      </c>
      <c r="F244" t="str">
        <f ca="1">SUBSTITUTE(F243,'Formula Name Creation'!$V72,'HB11 Model'!$B72)</f>
        <v>=C7/(C6)</v>
      </c>
      <c r="G244" t="str">
        <f ca="1">SUBSTITUTE(G243,'Formula Name Creation'!$V72,'HB11 Model'!$B72)</f>
        <v>=IF(C36=0,C7*C10,C7*C10*C13)</v>
      </c>
      <c r="H244" t="str">
        <f ca="1">SUBSTITUTE(H243,'Formula Name Creation'!$V72,'HB11 Model'!$B72)</f>
        <v>Parameter</v>
      </c>
      <c r="I244" t="str">
        <f ca="1">SUBSTITUTE(I243,'Formula Name Creation'!$V72,'HB11 Model'!$B72)</f>
        <v>Parameter</v>
      </c>
      <c r="J244" t="str">
        <f ca="1">SUBSTITUTE(J243,'Formula Name Creation'!$V72,'HB11 Model'!$B72)</f>
        <v>Parameter</v>
      </c>
      <c r="K244" t="str">
        <f ca="1">SUBSTITUTE(K243,'Formula Name Creation'!$V72,'HB11 Model'!$B72)</f>
        <v>Parameter</v>
      </c>
      <c r="L244" t="str">
        <f ca="1">SUBSTITUTE(L243,'Formula Name Creation'!$V72,'HB11 Model'!$B72)</f>
        <v>Parameter</v>
      </c>
      <c r="M244" t="str">
        <f ca="1">SUBSTITUTE(M243,'Formula Name Creation'!$V72,'HB11 Model'!$B72)</f>
        <v>=C16/C8</v>
      </c>
      <c r="N244" t="str">
        <f ca="1">SUBSTITUTE(N243,'Formula Name Creation'!$V72,'HB11 Model'!$B72)</f>
        <v>=C9*C17</v>
      </c>
      <c r="O244" t="str">
        <f ca="1">SUBSTITUTE(O243,'Formula Name Creation'!$V72,'HB11 Model'!$B72)</f>
        <v>Parameter</v>
      </c>
      <c r="P244" t="str">
        <f ca="1">SUBSTITUTE(P243,'Formula Name Creation'!$V72,'HB11 Model'!$B72)</f>
        <v>Parameter</v>
      </c>
      <c r="Q244" t="str">
        <f ca="1">SUBSTITUTE(Q243,'Formula Name Creation'!$V72,'HB11 Model'!$B72)</f>
        <v>Parameter</v>
      </c>
      <c r="R244" t="str">
        <f ca="1">SUBSTITUTE(R243,'Formula Name Creation'!$V72,'HB11 Model'!$B72)</f>
        <v>=C8+Cooling System Energy Consumption+Vacuum System Power Usage</v>
      </c>
      <c r="S244" t="str">
        <f ca="1">SUBSTITUTE(S243,'Formula Name Creation'!$V72,'HB11 Model'!$B72)</f>
        <v>=C20*C19</v>
      </c>
      <c r="T244" t="str">
        <f ca="1">SUBSTITUTE(T243,'Formula Name Creation'!$V72,'HB11 Model'!$B72)</f>
        <v>=C16-C20</v>
      </c>
      <c r="U244" t="str">
        <f ca="1">SUBSTITUTE(U243,'Formula Name Creation'!$V72,'HB11 Model'!$B72)</f>
        <v>=365*24*C14</v>
      </c>
      <c r="V244" t="str">
        <f ca="1">SUBSTITUTE(V243,'Formula Name Creation'!$V72,'HB11 Model'!$B72)</f>
        <v>=C22*C23</v>
      </c>
      <c r="W244" t="str">
        <f ca="1">SUBSTITUTE(W243,'Formula Name Creation'!$V72,'HB11 Model'!$B72)</f>
        <v>=C26/(1-C27)</v>
      </c>
      <c r="X244" t="str">
        <f ca="1">SUBSTITUTE(X243,'Formula Name Creation'!$V72,'HB11 Model'!$B72)</f>
        <v>=C4*C14*365*24*3600</v>
      </c>
      <c r="Y244" t="str">
        <f ca="1">SUBSTITUTE(Y243,'Formula Name Creation'!$V72,'HB11 Model'!$B72)</f>
        <v>Parameter</v>
      </c>
      <c r="Z244" t="str">
        <f ca="1">SUBSTITUTE(Z243,'Formula Name Creation'!$V72,'HB11 Model'!$B72)</f>
        <v>=C29+C37+C40+C48</v>
      </c>
      <c r="AA244" t="str">
        <f ca="1">SUBSTITUTE(AA243,'Formula Name Creation'!$V72,'HB11 Model'!$B72)</f>
        <v>=C30*(C33*C34)/(1000)+C35</v>
      </c>
      <c r="AB244" t="str">
        <f ca="1">SUBSTITUTE(AB243,'Formula Name Creation'!$V72,'HB11 Model'!$B72)</f>
        <v>Parameter</v>
      </c>
      <c r="AC244" t="str">
        <f ca="1">SUBSTITUTE(AC243,'Formula Name Creation'!$V72,'HB11 Model'!$B72)</f>
        <v>Parameter</v>
      </c>
      <c r="AD244" t="str">
        <f ca="1">SUBSTITUTE(AD243,'Formula Name Creation'!$V72,'HB11 Model'!$B72)</f>
        <v>Parameter</v>
      </c>
      <c r="AE244" t="str">
        <f ca="1">SUBSTITUTE(AE243,'Formula Name Creation'!$V72,'HB11 Model'!$B72)</f>
        <v>Parameter</v>
      </c>
      <c r="AF244" t="str">
        <f ca="1">SUBSTITUTE(AF243,'Formula Name Creation'!$V72,'HB11 Model'!$B72)</f>
        <v>Parameter</v>
      </c>
      <c r="AG244" t="str">
        <f ca="1">SUBSTITUTE(AG243,'Formula Name Creation'!$V72,'HB11 Model'!$B72)</f>
        <v>Parameter</v>
      </c>
      <c r="AH244" t="str">
        <f ca="1">SUBSTITUTE(AH243,'Formula Name Creation'!$V72,'HB11 Model'!$B72)</f>
        <v>Parameter</v>
      </c>
      <c r="AI244" t="str">
        <f ca="1">SUBSTITUTE(AI243,'Formula Name Creation'!$V72,'HB11 Model'!$B72)</f>
        <v>=C36*(C38)</v>
      </c>
      <c r="AJ244" t="str">
        <f ca="1">SUBSTITUTE(AJ243,'Formula Name Creation'!$V72,'HB11 Model'!$B72)</f>
        <v>Parameter</v>
      </c>
      <c r="AK244" t="str">
        <f ca="1">SUBSTITUTE(AK243,'Formula Name Creation'!$V72,'HB11 Model'!$B72)</f>
        <v>Parameter</v>
      </c>
      <c r="AL244" t="str">
        <f ca="1">SUBSTITUTE(AL243,'Formula Name Creation'!$V72,'HB11 Model'!$B72)</f>
        <v>=C39*(C41+C42)</v>
      </c>
      <c r="AM244" t="str">
        <f ca="1">SUBSTITUTE(AM243,'Formula Name Creation'!$V72,'HB11 Model'!$B72)</f>
        <v>=0.04+(C31*C32)/(1000)</v>
      </c>
      <c r="AN244" t="str">
        <f ca="1">SUBSTITUTE(AN243,'Formula Name Creation'!$V72,'HB11 Model'!$B72)</f>
        <v>Parameter</v>
      </c>
      <c r="AO244" t="str">
        <f ca="1">SUBSTITUTE(AO243,'Formula Name Creation'!$V72,'HB11 Model'!$B72)</f>
        <v>Parameter</v>
      </c>
      <c r="AP244" t="str">
        <f ca="1">SUBSTITUTE(AP243,'Formula Name Creation'!$V72,'HB11 Model'!$B72)</f>
        <v>Parameter</v>
      </c>
      <c r="AQ244" t="str">
        <f ca="1">SUBSTITUTE(AQ243,'Formula Name Creation'!$V72,'HB11 Model'!$B72)</f>
        <v>Parameter</v>
      </c>
      <c r="AR244" t="e">
        <f ca="1">SUBSTITUTE(AR243,'Formula Name Creation'!$V72,'HB11 Model'!$B72)</f>
        <v>#N/A</v>
      </c>
      <c r="AS244" t="str">
        <f ca="1">SUBSTITUTE(AS243,'Formula Name Creation'!$V72,'HB11 Model'!$B72)</f>
        <v>=C45+C25*(C28)</v>
      </c>
      <c r="AT244" t="str">
        <f ca="1">SUBSTITUTE(AT243,'Formula Name Creation'!$V72,'HB11 Model'!$B72)</f>
        <v>Parameter</v>
      </c>
      <c r="AU244" t="str">
        <f ca="1">SUBSTITUTE(AU243,'Formula Name Creation'!$V72,'HB11 Model'!$B72)</f>
        <v>Parameter</v>
      </c>
      <c r="AV244" t="str">
        <f ca="1">SUBSTITUTE(AV243,'Formula Name Creation'!$V72,'HB11 Model'!$B72)</f>
        <v>Parameter</v>
      </c>
      <c r="AW244" t="str">
        <f ca="1">SUBSTITUTE(AW243,'Formula Name Creation'!$V72,'HB11 Model'!$B72)</f>
        <v>Parameter</v>
      </c>
      <c r="AX244" t="str">
        <f ca="1">SUBSTITUTE(AX243,'Formula Name Creation'!$V72,'HB11 Model'!$B72)</f>
        <v>Parameter</v>
      </c>
      <c r="AY244" t="str">
        <f ca="1">SUBSTITUTE(AY243,'Formula Name Creation'!$V72,'HB11 Model'!$B72)</f>
        <v>Parameter</v>
      </c>
      <c r="AZ244" t="str">
        <f ca="1">SUBSTITUTE(AZ243,'Formula Name Creation'!$V72,'HB11 Model'!$B72)</f>
        <v>Parameter</v>
      </c>
      <c r="BA244" t="str">
        <f ca="1">SUBSTITUTE(BA243,'Formula Name Creation'!$V72,'HB11 Model'!$B72)</f>
        <v>=(C54+C53)/10^6</v>
      </c>
      <c r="BB244" t="str">
        <f ca="1">SUBSTITUTE(BB243,'Formula Name Creation'!$V72,'HB11 Model'!$B72)</f>
        <v>=C4*((C14*24)*3600)*C51</v>
      </c>
      <c r="BC244" t="str">
        <f ca="1">SUBSTITUTE(BC243,'Formula Name Creation'!$V72,'HB11 Model'!$B72)</f>
        <v>Parameter</v>
      </c>
      <c r="BD244" t="str">
        <f ca="1">SUBSTITUTE(BD243,'Formula Name Creation'!$V72,'HB11 Model'!$B72)</f>
        <v>Parameter</v>
      </c>
      <c r="BE244" t="str">
        <f ca="1">SUBSTITUTE(BE243,'Formula Name Creation'!$V72,'HB11 Model'!$B72)</f>
        <v>Parameter</v>
      </c>
      <c r="BF244" t="str">
        <f ca="1">SUBSTITUTE(BF243,'Formula Name Creation'!$V72,'HB11 Model'!$B72)</f>
        <v>Parameter</v>
      </c>
      <c r="BG244" t="str">
        <f ca="1">SUBSTITUTE(BG243,'Formula Name Creation'!$V72,'HB11 Model'!$B72)</f>
        <v>=ROUNDDOWN(C60/C64,0)*C58+C57*C3*C4*ROUNDDOWN(C60/C66,0)+C59+Total Coolant Cost*10^6*ROUNDDOWN(C60/C65,0)+C63*C60</v>
      </c>
      <c r="BH244" t="str">
        <f ca="1">SUBSTITUTE(BH243,'Formula Name Creation'!$V72,'HB11 Model'!$B72)</f>
        <v>Parameter</v>
      </c>
      <c r="BI244" t="str">
        <f ca="1">SUBSTITUTE(BI243,'Formula Name Creation'!$V72,'HB11 Model'!$B72)</f>
        <v>=C62*1000*C24</v>
      </c>
      <c r="BJ244" t="str">
        <f ca="1">SUBSTITUTE(BJ243,'Formula Name Creation'!$V72,'HB11 Model'!$B72)</f>
        <v>Parameter</v>
      </c>
      <c r="BK244" t="str">
        <f ca="1">SUBSTITUTE(BK243,'Formula Name Creation'!$V72,'HB11 Model'!$B72)</f>
        <v>Parameter</v>
      </c>
      <c r="BL244" t="str">
        <f ca="1">SUBSTITUTE(BL243,'Formula Name Creation'!$V72,'HB11 Model'!$B72)</f>
        <v>Parameter</v>
      </c>
      <c r="BM244" t="str">
        <f ca="1">SUBSTITUTE(BM243,'Formula Name Creation'!$V72,'HB11 Model'!$B72)</f>
        <v>Parameter</v>
      </c>
      <c r="BN244" t="str">
        <f ca="1">SUBSTITUTE(BN243,'Formula Name Creation'!$V72,'HB11 Model'!$B72)</f>
        <v>Parameter</v>
      </c>
      <c r="BO244" t="str">
        <f ca="1">SUBSTITUTE(BO243,'Formula Name Creation'!$V72,'HB11 Model'!$B72)</f>
        <v>Parameter</v>
      </c>
      <c r="BP244" t="str">
        <f ca="1">SUBSTITUTE(BP243,'Formula Name Creation'!$V72,'HB11 Model'!$B72)</f>
        <v>Parameter</v>
      </c>
      <c r="BQ244" t="str">
        <f ca="1">SUBSTITUTE(BQ243,'Formula Name Creation'!$V72,'HB11 Model'!$B72)</f>
        <v>Parameter</v>
      </c>
      <c r="BR244" t="str">
        <f ca="1">SUBSTITUTE(BR243,'Formula Name Creation'!$V72,'HB11 Model'!$B72)</f>
        <v>Parameter</v>
      </c>
      <c r="BS244" t="str">
        <f ca="1">SUBSTITUTE(BS243,'Formula Name Creation'!$V72,'HB11 Model'!$B72)</f>
        <v>Parameter</v>
      </c>
      <c r="BT244" t="str">
        <f ca="1">SUBSTITUTE(BT243,'Formula Name Creation'!$V72,'HB11 Model'!$B72)</f>
        <v>Parameter</v>
      </c>
      <c r="BU244" t="str">
        <f ca="1">SUBSTITUTE(BU243,'Formula Name Creation'!$V72,'HB11 Model'!$B72)</f>
        <v>=(C67+C68+C69+C70+C71+Ventilation Stack Cost+Miscellaneous Buildings Cost+Laser Construction Cost)</v>
      </c>
      <c r="BV244" t="str">
        <f ca="1">SUBSTITUTE(BV243,'Formula Name Creation'!$V72,'HB11 Model'!$B72)</f>
        <v>Parameter</v>
      </c>
      <c r="BW244" t="str">
        <f ca="1">SUBSTITUTE(BW243,'Formula Name Creation'!$V72,'HB11 Model'!$B72)</f>
        <v>Parameter</v>
      </c>
      <c r="BX244" t="str">
        <f ca="1">SUBSTITUTE(BX243,'Formula Name Creation'!$V72,'HB11 Model'!$B72)</f>
        <v>=Indirect Construction Cost+Direct Construction Cost</v>
      </c>
      <c r="BY244" t="str">
        <f ca="1">SUBSTITUTE(BY243,'Formula Name Creation'!$V72,'HB11 Model'!$B72)</f>
        <v>Parameter</v>
      </c>
      <c r="BZ244" t="str">
        <f ca="1">SUBSTITUTE(BZ243,'Formula Name Creation'!$V72,'HB11 Model'!$B72)</f>
        <v>=Decommissioning Cost Coefficient*Direct Construction Cost</v>
      </c>
      <c r="CA244" t="str">
        <f ca="1">SUBSTITUTE(CA243,'Formula Name Creation'!$V72,'HB11 Model'!$B72)</f>
        <v>Parameter</v>
      </c>
      <c r="CB244" t="str">
        <f ca="1">SUBSTITUTE(CB243,'Formula Name Creation'!$V72,'HB11 Model'!$B72)</f>
        <v>Parameter</v>
      </c>
      <c r="CC244" t="str">
        <f ca="1">SUBSTITUTE(CC243,'Formula Name Creation'!$V72,'HB11 Model'!$B72)</f>
        <v>Parameter</v>
      </c>
      <c r="CD244" t="str">
        <f ca="1">SUBSTITUTE(CD243,'Formula Name Creation'!$V72,'HB11 Model'!$B72)</f>
        <v>=32*(C9/2605)</v>
      </c>
      <c r="CE244" t="str">
        <f ca="1">SUBSTITUTE(CE243,'Formula Name Creation'!$V72,'HB11 Model'!$B72)</f>
        <v>Parameter</v>
      </c>
      <c r="CF244" t="str">
        <f ca="1">SUBSTITUTE(CF243,'Formula Name Creation'!$V72,'HB11 Model'!$B72)</f>
        <v>Parameter</v>
      </c>
      <c r="CG244" t="str">
        <f ca="1">SUBSTITUTE(CG243,'Formula Name Creation'!$V72,'HB11 Model'!$B72)</f>
        <v>=(Coolant Volume*Coolant Density*Coolant Cost)/10^6</v>
      </c>
      <c r="CH244" t="str">
        <f ca="1">SUBSTITUTE(CH243,'Formula Name Creation'!$V72,'HB11 Model'!$B72)</f>
        <v>=C9*10^6/Mixed-mean Coolant Temperature Rise/Specific Heat of Coolant</v>
      </c>
      <c r="CI244" t="str">
        <f ca="1">SUBSTITUTE(CI243,'Formula Name Creation'!$V72,'HB11 Model'!$B72)</f>
        <v>Parameter</v>
      </c>
      <c r="CJ244" t="str">
        <f ca="1">SUBSTITUTE(CJ243,'Formula Name Creation'!$V72,'HB11 Model'!$B72)</f>
        <v>Parameter</v>
      </c>
      <c r="CK244" t="str">
        <f ca="1">SUBSTITUTE(CK243,'Formula Name Creation'!$V72,'HB11 Model'!$B72)</f>
        <v>Parameter</v>
      </c>
      <c r="CL244" t="str">
        <f ca="1">SUBSTITUTE(CL243,'Formula Name Creation'!$V72,'HB11 Model'!$B72)</f>
        <v>Parameter</v>
      </c>
      <c r="CM244" t="str">
        <f ca="1">SUBSTITUTE(CM243,'Formula Name Creation'!$V72,'HB11 Model'!$B72)</f>
        <v>=Number of Staff*Average Hourly Wage</v>
      </c>
      <c r="CN244" t="str">
        <f ca="1">SUBSTITUTE(CN243,'Formula Name Creation'!$V72,'HB11 Model'!$B72)</f>
        <v>=Hourly Personnel Cost*7.6*7*52.18</v>
      </c>
      <c r="CO244" t="str">
        <f ca="1">SUBSTITUTE(CO243,'Formula Name Creation'!$V72,'HB11 Model'!$B72)</f>
        <v>Parameter</v>
      </c>
      <c r="CP244" t="str">
        <f ca="1">SUBSTITUTE(CP243,'Formula Name Creation'!$V72,'HB11 Model'!$B72)</f>
        <v>Parameter</v>
      </c>
      <c r="CQ244" t="str">
        <f ca="1">SUBSTITUTE(CQ243,'Formula Name Creation'!$V72,'HB11 Model'!$B72)</f>
        <v>Parameter</v>
      </c>
      <c r="CR244" t="str">
        <f ca="1">SUBSTITUTE(CR243,'Formula Name Creation'!$V72,'HB11 Model'!$B72)</f>
        <v>Parameter</v>
      </c>
      <c r="CS244" t="str">
        <f ca="1">SUBSTITUTE(CS243,'Formula Name Creation'!$V72,'HB11 Model'!$B72)</f>
        <v>Parameter</v>
      </c>
      <c r="CT244" t="str">
        <f ca="1">SUBSTITUTE(CT243,'Formula Name Creation'!$V72,'HB11 Model'!$B72)</f>
        <v>Parameter</v>
      </c>
      <c r="CU244" t="str">
        <f ca="1">SUBSTITUTE(CU243,'Formula Name Creation'!$V72,'HB11 Model'!$B72)</f>
        <v>=PI()*Height of Vacuum Vessel*(Radius of Vacuum Vessel^2-(Radius of Vacuum Vessel-Wall Thickness of Vacuum Vessel)^2)*Density of Vacuum Vessel Material</v>
      </c>
      <c r="CV244" t="str">
        <f ca="1">SUBSTITUTE(CV243,'Formula Name Creation'!$V72,'HB11 Model'!$B72)</f>
        <v>Parameter</v>
      </c>
      <c r="CW244" t="str">
        <f ca="1">SUBSTITUTE(CW243,'Formula Name Creation'!$V72,'HB11 Model'!$B72)</f>
        <v>=(90.69*Mass of Vacuum Vessel + Shielding Material Costs for Vacuum Vessel + 13.04*Mass Flow Rate*112.32)/10^6</v>
      </c>
      <c r="CX244" t="str">
        <f ca="1">SUBSTITUTE(CX243,'Formula Name Creation'!$V72,'HB11 Model'!$B72)</f>
        <v>0</v>
      </c>
      <c r="CY244" t="str">
        <f ca="1">SUBSTITUTE(CY243,'Formula Name Creation'!$V72,'HB11 Model'!$B72)</f>
        <v>0</v>
      </c>
      <c r="CZ244" t="str">
        <f ca="1">SUBSTITUTE(CZ243,'Formula Name Creation'!$V72,'HB11 Model'!$B72)</f>
        <v>0</v>
      </c>
      <c r="DA244" t="str">
        <f ca="1">SUBSTITUTE(DA243,'Formula Name Creation'!$V72,'HB11 Model'!$B72)</f>
        <v>0</v>
      </c>
      <c r="DB244" t="str">
        <f ca="1">SUBSTITUTE(DB243,'Formula Name Creation'!$V72,'HB11 Model'!$B72)</f>
        <v>0</v>
      </c>
      <c r="DC244" t="str">
        <f ca="1">SUBSTITUTE(DC243,'Formula Name Creation'!$V72,'HB11 Model'!$B72)</f>
        <v>0</v>
      </c>
      <c r="DD244" t="str">
        <f ca="1">SUBSTITUTE(DD243,'Formula Name Creation'!$V72,'HB11 Model'!$B72)</f>
        <v>0</v>
      </c>
      <c r="DE244" t="str">
        <f ca="1">SUBSTITUTE(DE243,'Formula Name Creation'!$V72,'HB11 Model'!$B72)</f>
        <v>0</v>
      </c>
      <c r="DF244" t="str">
        <f ca="1">SUBSTITUTE(DF243,'Formula Name Creation'!$V72,'HB11 Model'!$B72)</f>
        <v>0</v>
      </c>
      <c r="DG244" t="str">
        <f ca="1">SUBSTITUTE(DG243,'Formula Name Creation'!$V72,'HB11 Model'!$B72)</f>
        <v>0</v>
      </c>
      <c r="DH244" t="str">
        <f ca="1">SUBSTITUTE(DH243,'Formula Name Creation'!$V72,'HB11 Model'!$B72)</f>
        <v>0</v>
      </c>
      <c r="DI244" t="str">
        <f ca="1">SUBSTITUTE(DI243,'Formula Name Creation'!$V72,'HB11 Model'!$B72)</f>
        <v>0</v>
      </c>
      <c r="DJ244" t="str">
        <f ca="1">SUBSTITUTE(DJ243,'Formula Name Creation'!$V72,'HB11 Model'!$B72)</f>
        <v>0</v>
      </c>
      <c r="DK244" t="str">
        <f ca="1">SUBSTITUTE(DK243,'Formula Name Creation'!$V72,'HB11 Model'!$B72)</f>
        <v>0</v>
      </c>
      <c r="DL244" t="str">
        <f ca="1">SUBSTITUTE(DL243,'Formula Name Creation'!$V72,'HB11 Model'!$B72)</f>
        <v>0</v>
      </c>
      <c r="DM244" t="str">
        <f ca="1">SUBSTITUTE(DM243,'Formula Name Creation'!$V72,'HB11 Model'!$B72)</f>
        <v>0</v>
      </c>
      <c r="DN244" t="str">
        <f ca="1">SUBSTITUTE(DN243,'Formula Name Creation'!$V72,'HB11 Model'!$B72)</f>
        <v>0</v>
      </c>
      <c r="DO244" t="str">
        <f ca="1">SUBSTITUTE(DO243,'Formula Name Creation'!$V72,'HB11 Model'!$B72)</f>
        <v>0</v>
      </c>
      <c r="DP244" t="str">
        <f ca="1">SUBSTITUTE(DP243,'Formula Name Creation'!$V72,'HB11 Model'!$B72)</f>
        <v>0</v>
      </c>
      <c r="DQ244" t="str">
        <f ca="1">SUBSTITUTE(DQ243,'Formula Name Creation'!$V72,'HB11 Model'!$B72)</f>
        <v>0</v>
      </c>
      <c r="DR244" t="str">
        <f ca="1">SUBSTITUTE(DR243,'Formula Name Creation'!$V72,'HB11 Model'!$B72)</f>
        <v>0</v>
      </c>
      <c r="DS244" t="str">
        <f ca="1">SUBSTITUTE(DS243,'Formula Name Creation'!$V72,'HB11 Model'!$B72)</f>
        <v>0</v>
      </c>
      <c r="DT244" t="str">
        <f ca="1">SUBSTITUTE(DT243,'Formula Name Creation'!$V72,'HB11 Model'!$B72)</f>
        <v>0</v>
      </c>
      <c r="DU244" t="str">
        <f ca="1">SUBSTITUTE(DU243,'Formula Name Creation'!$V72,'HB11 Model'!$B72)</f>
        <v>0</v>
      </c>
      <c r="DV244" t="str">
        <f ca="1">SUBSTITUTE(DV243,'Formula Name Creation'!$V72,'HB11 Model'!$B72)</f>
        <v>0</v>
      </c>
      <c r="DW244" t="str">
        <f ca="1">SUBSTITUTE(DW243,'Formula Name Creation'!$V72,'HB11 Model'!$B72)</f>
        <v>0</v>
      </c>
      <c r="DX244" t="str">
        <f ca="1">SUBSTITUTE(DX243,'Formula Name Creation'!$V72,'HB11 Model'!$B72)</f>
        <v>0</v>
      </c>
      <c r="DY244" t="str">
        <f ca="1">SUBSTITUTE(DY243,'Formula Name Creation'!$V72,'HB11 Model'!$B72)</f>
        <v>0</v>
      </c>
      <c r="DZ244" t="str">
        <f ca="1">SUBSTITUTE(DZ243,'Formula Name Creation'!$V72,'HB11 Model'!$B72)</f>
        <v>0</v>
      </c>
      <c r="EA244" t="str">
        <f ca="1">SUBSTITUTE(EA243,'Formula Name Creation'!$V72,'HB11 Model'!$B72)</f>
        <v>0</v>
      </c>
      <c r="EB244" t="str">
        <f ca="1">SUBSTITUTE(EB243,'Formula Name Creation'!$V72,'HB11 Model'!$B72)</f>
        <v>0</v>
      </c>
      <c r="EC244" t="str">
        <f ca="1">SUBSTITUTE(EC243,'Formula Name Creation'!$V72,'HB11 Model'!$B72)</f>
        <v>0</v>
      </c>
      <c r="ED244" t="str">
        <f ca="1">SUBSTITUTE(ED243,'Formula Name Creation'!$V72,'HB11 Model'!$B72)</f>
        <v>0</v>
      </c>
      <c r="EE244" t="str">
        <f ca="1">SUBSTITUTE(EE243,'Formula Name Creation'!$V72,'HB11 Model'!$B72)</f>
        <v>0</v>
      </c>
      <c r="EF244" t="str">
        <f ca="1">SUBSTITUTE(EF243,'Formula Name Creation'!$V72,'HB11 Model'!$B72)</f>
        <v>0</v>
      </c>
      <c r="EG244" t="str">
        <f ca="1">SUBSTITUTE(EG243,'Formula Name Creation'!$V72,'HB11 Model'!$B72)</f>
        <v>0</v>
      </c>
      <c r="EH244" t="str">
        <f ca="1">SUBSTITUTE(EH243,'Formula Name Creation'!$V72,'HB11 Model'!$B72)</f>
        <v>0</v>
      </c>
      <c r="EI244" t="str">
        <f ca="1">SUBSTITUTE(EI243,'Formula Name Creation'!$V72,'HB11 Model'!$B72)</f>
        <v>0</v>
      </c>
      <c r="EJ244" t="str">
        <f ca="1">SUBSTITUTE(EJ243,'Formula Name Creation'!$V72,'HB11 Model'!$B72)</f>
        <v>0</v>
      </c>
      <c r="EK244" t="str">
        <f ca="1">SUBSTITUTE(EK243,'Formula Name Creation'!$V72,'HB11 Model'!$B72)</f>
        <v>0</v>
      </c>
      <c r="EL244" t="str">
        <f ca="1">SUBSTITUTE(EL243,'Formula Name Creation'!$V72,'HB11 Model'!$B72)</f>
        <v>0</v>
      </c>
      <c r="EM244" t="str">
        <f ca="1">SUBSTITUTE(EM243,'Formula Name Creation'!$V72,'HB11 Model'!$B72)</f>
        <v>0</v>
      </c>
      <c r="EN244" t="str">
        <f ca="1">SUBSTITUTE(EN243,'Formula Name Creation'!$V72,'HB11 Model'!$B72)</f>
        <v>0</v>
      </c>
      <c r="EO244" t="str">
        <f ca="1">SUBSTITUTE(EO243,'Formula Name Creation'!$V72,'HB11 Model'!$B72)</f>
        <v>0</v>
      </c>
      <c r="EP244" t="str">
        <f ca="1">SUBSTITUTE(EP243,'Formula Name Creation'!$V72,'HB11 Model'!$B72)</f>
        <v>0</v>
      </c>
      <c r="EQ244" t="str">
        <f ca="1">SUBSTITUTE(EQ243,'Formula Name Creation'!$V72,'HB11 Model'!$B72)</f>
        <v>0</v>
      </c>
      <c r="ER244" t="str">
        <f ca="1">SUBSTITUTE(ER243,'Formula Name Creation'!$V72,'HB11 Model'!$B72)</f>
        <v>0</v>
      </c>
      <c r="ES244" t="str">
        <f ca="1">SUBSTITUTE(ES243,'Formula Name Creation'!$V72,'HB11 Model'!$B72)</f>
        <v>0</v>
      </c>
      <c r="ET244" t="str">
        <f ca="1">SUBSTITUTE(ET243,'Formula Name Creation'!$V72,'HB11 Model'!$B72)</f>
        <v>0</v>
      </c>
      <c r="EU244">
        <v>70</v>
      </c>
    </row>
    <row r="245" spans="1:151" x14ac:dyDescent="0.25">
      <c r="A245" t="str">
        <f ca="1">SUBSTITUTE(A244,'Formula Name Creation'!$V71,'HB11 Model'!$B71)</f>
        <v>Parameter</v>
      </c>
      <c r="B245" t="str">
        <f ca="1">SUBSTITUTE(B244,'Formula Name Creation'!$V71,'HB11 Model'!$B71)</f>
        <v>Parameter</v>
      </c>
      <c r="C245" t="str">
        <f ca="1">SUBSTITUTE(C244,'Formula Name Creation'!$V71,'HB11 Model'!$B71)</f>
        <v>=(1400*C22*1000)/10^6</v>
      </c>
      <c r="D245" t="str">
        <f ca="1">SUBSTITUTE(D244,'Formula Name Creation'!$V71,'HB11 Model'!$B71)</f>
        <v>Parameter</v>
      </c>
      <c r="E245" t="str">
        <f ca="1">SUBSTITUTE(E244,'Formula Name Creation'!$V71,'HB11 Model'!$B71)</f>
        <v>=C3*C4</v>
      </c>
      <c r="F245" t="str">
        <f ca="1">SUBSTITUTE(F244,'Formula Name Creation'!$V71,'HB11 Model'!$B71)</f>
        <v>=C7/(C6)</v>
      </c>
      <c r="G245" t="str">
        <f ca="1">SUBSTITUTE(G244,'Formula Name Creation'!$V71,'HB11 Model'!$B71)</f>
        <v>=IF(C36=0,C7*C10,C7*C10*C13)</v>
      </c>
      <c r="H245" t="str">
        <f ca="1">SUBSTITUTE(H244,'Formula Name Creation'!$V71,'HB11 Model'!$B71)</f>
        <v>Parameter</v>
      </c>
      <c r="I245" t="str">
        <f ca="1">SUBSTITUTE(I244,'Formula Name Creation'!$V71,'HB11 Model'!$B71)</f>
        <v>Parameter</v>
      </c>
      <c r="J245" t="str">
        <f ca="1">SUBSTITUTE(J244,'Formula Name Creation'!$V71,'HB11 Model'!$B71)</f>
        <v>Parameter</v>
      </c>
      <c r="K245" t="str">
        <f ca="1">SUBSTITUTE(K244,'Formula Name Creation'!$V71,'HB11 Model'!$B71)</f>
        <v>Parameter</v>
      </c>
      <c r="L245" t="str">
        <f ca="1">SUBSTITUTE(L244,'Formula Name Creation'!$V71,'HB11 Model'!$B71)</f>
        <v>Parameter</v>
      </c>
      <c r="M245" t="str">
        <f ca="1">SUBSTITUTE(M244,'Formula Name Creation'!$V71,'HB11 Model'!$B71)</f>
        <v>=C16/C8</v>
      </c>
      <c r="N245" t="str">
        <f ca="1">SUBSTITUTE(N244,'Formula Name Creation'!$V71,'HB11 Model'!$B71)</f>
        <v>=C9*C17</v>
      </c>
      <c r="O245" t="str">
        <f ca="1">SUBSTITUTE(O244,'Formula Name Creation'!$V71,'HB11 Model'!$B71)</f>
        <v>Parameter</v>
      </c>
      <c r="P245" t="str">
        <f ca="1">SUBSTITUTE(P244,'Formula Name Creation'!$V71,'HB11 Model'!$B71)</f>
        <v>Parameter</v>
      </c>
      <c r="Q245" t="str">
        <f ca="1">SUBSTITUTE(Q244,'Formula Name Creation'!$V71,'HB11 Model'!$B71)</f>
        <v>Parameter</v>
      </c>
      <c r="R245" t="str">
        <f ca="1">SUBSTITUTE(R244,'Formula Name Creation'!$V71,'HB11 Model'!$B71)</f>
        <v>=C8+Cooling System Energy Consumption+Vacuum System Power Usage</v>
      </c>
      <c r="S245" t="str">
        <f ca="1">SUBSTITUTE(S244,'Formula Name Creation'!$V71,'HB11 Model'!$B71)</f>
        <v>=C20*C19</v>
      </c>
      <c r="T245" t="str">
        <f ca="1">SUBSTITUTE(T244,'Formula Name Creation'!$V71,'HB11 Model'!$B71)</f>
        <v>=C16-C20</v>
      </c>
      <c r="U245" t="str">
        <f ca="1">SUBSTITUTE(U244,'Formula Name Creation'!$V71,'HB11 Model'!$B71)</f>
        <v>=365*24*C14</v>
      </c>
      <c r="V245" t="str">
        <f ca="1">SUBSTITUTE(V244,'Formula Name Creation'!$V71,'HB11 Model'!$B71)</f>
        <v>=C22*C23</v>
      </c>
      <c r="W245" t="str">
        <f ca="1">SUBSTITUTE(W244,'Formula Name Creation'!$V71,'HB11 Model'!$B71)</f>
        <v>=C26/(1-C27)</v>
      </c>
      <c r="X245" t="str">
        <f ca="1">SUBSTITUTE(X244,'Formula Name Creation'!$V71,'HB11 Model'!$B71)</f>
        <v>=C4*C14*365*24*3600</v>
      </c>
      <c r="Y245" t="str">
        <f ca="1">SUBSTITUTE(Y244,'Formula Name Creation'!$V71,'HB11 Model'!$B71)</f>
        <v>Parameter</v>
      </c>
      <c r="Z245" t="str">
        <f ca="1">SUBSTITUTE(Z244,'Formula Name Creation'!$V71,'HB11 Model'!$B71)</f>
        <v>=C29+C37+C40+C48</v>
      </c>
      <c r="AA245" t="str">
        <f ca="1">SUBSTITUTE(AA244,'Formula Name Creation'!$V71,'HB11 Model'!$B71)</f>
        <v>=C30*(C33*C34)/(1000)+C35</v>
      </c>
      <c r="AB245" t="str">
        <f ca="1">SUBSTITUTE(AB244,'Formula Name Creation'!$V71,'HB11 Model'!$B71)</f>
        <v>Parameter</v>
      </c>
      <c r="AC245" t="str">
        <f ca="1">SUBSTITUTE(AC244,'Formula Name Creation'!$V71,'HB11 Model'!$B71)</f>
        <v>Parameter</v>
      </c>
      <c r="AD245" t="str">
        <f ca="1">SUBSTITUTE(AD244,'Formula Name Creation'!$V71,'HB11 Model'!$B71)</f>
        <v>Parameter</v>
      </c>
      <c r="AE245" t="str">
        <f ca="1">SUBSTITUTE(AE244,'Formula Name Creation'!$V71,'HB11 Model'!$B71)</f>
        <v>Parameter</v>
      </c>
      <c r="AF245" t="str">
        <f ca="1">SUBSTITUTE(AF244,'Formula Name Creation'!$V71,'HB11 Model'!$B71)</f>
        <v>Parameter</v>
      </c>
      <c r="AG245" t="str">
        <f ca="1">SUBSTITUTE(AG244,'Formula Name Creation'!$V71,'HB11 Model'!$B71)</f>
        <v>Parameter</v>
      </c>
      <c r="AH245" t="str">
        <f ca="1">SUBSTITUTE(AH244,'Formula Name Creation'!$V71,'HB11 Model'!$B71)</f>
        <v>Parameter</v>
      </c>
      <c r="AI245" t="str">
        <f ca="1">SUBSTITUTE(AI244,'Formula Name Creation'!$V71,'HB11 Model'!$B71)</f>
        <v>=C36*(C38)</v>
      </c>
      <c r="AJ245" t="str">
        <f ca="1">SUBSTITUTE(AJ244,'Formula Name Creation'!$V71,'HB11 Model'!$B71)</f>
        <v>Parameter</v>
      </c>
      <c r="AK245" t="str">
        <f ca="1">SUBSTITUTE(AK244,'Formula Name Creation'!$V71,'HB11 Model'!$B71)</f>
        <v>Parameter</v>
      </c>
      <c r="AL245" t="str">
        <f ca="1">SUBSTITUTE(AL244,'Formula Name Creation'!$V71,'HB11 Model'!$B71)</f>
        <v>=C39*(C41+C42)</v>
      </c>
      <c r="AM245" t="str">
        <f ca="1">SUBSTITUTE(AM244,'Formula Name Creation'!$V71,'HB11 Model'!$B71)</f>
        <v>=0.04+(C31*C32)/(1000)</v>
      </c>
      <c r="AN245" t="str">
        <f ca="1">SUBSTITUTE(AN244,'Formula Name Creation'!$V71,'HB11 Model'!$B71)</f>
        <v>Parameter</v>
      </c>
      <c r="AO245" t="str">
        <f ca="1">SUBSTITUTE(AO244,'Formula Name Creation'!$V71,'HB11 Model'!$B71)</f>
        <v>Parameter</v>
      </c>
      <c r="AP245" t="str">
        <f ca="1">SUBSTITUTE(AP244,'Formula Name Creation'!$V71,'HB11 Model'!$B71)</f>
        <v>Parameter</v>
      </c>
      <c r="AQ245" t="str">
        <f ca="1">SUBSTITUTE(AQ244,'Formula Name Creation'!$V71,'HB11 Model'!$B71)</f>
        <v>Parameter</v>
      </c>
      <c r="AR245" t="e">
        <f ca="1">SUBSTITUTE(AR244,'Formula Name Creation'!$V71,'HB11 Model'!$B71)</f>
        <v>#N/A</v>
      </c>
      <c r="AS245" t="str">
        <f ca="1">SUBSTITUTE(AS244,'Formula Name Creation'!$V71,'HB11 Model'!$B71)</f>
        <v>=C45+C25*(C28)</v>
      </c>
      <c r="AT245" t="str">
        <f ca="1">SUBSTITUTE(AT244,'Formula Name Creation'!$V71,'HB11 Model'!$B71)</f>
        <v>Parameter</v>
      </c>
      <c r="AU245" t="str">
        <f ca="1">SUBSTITUTE(AU244,'Formula Name Creation'!$V71,'HB11 Model'!$B71)</f>
        <v>Parameter</v>
      </c>
      <c r="AV245" t="str">
        <f ca="1">SUBSTITUTE(AV244,'Formula Name Creation'!$V71,'HB11 Model'!$B71)</f>
        <v>Parameter</v>
      </c>
      <c r="AW245" t="str">
        <f ca="1">SUBSTITUTE(AW244,'Formula Name Creation'!$V71,'HB11 Model'!$B71)</f>
        <v>Parameter</v>
      </c>
      <c r="AX245" t="str">
        <f ca="1">SUBSTITUTE(AX244,'Formula Name Creation'!$V71,'HB11 Model'!$B71)</f>
        <v>Parameter</v>
      </c>
      <c r="AY245" t="str">
        <f ca="1">SUBSTITUTE(AY244,'Formula Name Creation'!$V71,'HB11 Model'!$B71)</f>
        <v>Parameter</v>
      </c>
      <c r="AZ245" t="str">
        <f ca="1">SUBSTITUTE(AZ244,'Formula Name Creation'!$V71,'HB11 Model'!$B71)</f>
        <v>Parameter</v>
      </c>
      <c r="BA245" t="str">
        <f ca="1">SUBSTITUTE(BA244,'Formula Name Creation'!$V71,'HB11 Model'!$B71)</f>
        <v>=(C54+C53)/10^6</v>
      </c>
      <c r="BB245" t="str">
        <f ca="1">SUBSTITUTE(BB244,'Formula Name Creation'!$V71,'HB11 Model'!$B71)</f>
        <v>=C4*((C14*24)*3600)*C51</v>
      </c>
      <c r="BC245" t="str">
        <f ca="1">SUBSTITUTE(BC244,'Formula Name Creation'!$V71,'HB11 Model'!$B71)</f>
        <v>Parameter</v>
      </c>
      <c r="BD245" t="str">
        <f ca="1">SUBSTITUTE(BD244,'Formula Name Creation'!$V71,'HB11 Model'!$B71)</f>
        <v>Parameter</v>
      </c>
      <c r="BE245" t="str">
        <f ca="1">SUBSTITUTE(BE244,'Formula Name Creation'!$V71,'HB11 Model'!$B71)</f>
        <v>Parameter</v>
      </c>
      <c r="BF245" t="str">
        <f ca="1">SUBSTITUTE(BF244,'Formula Name Creation'!$V71,'HB11 Model'!$B71)</f>
        <v>Parameter</v>
      </c>
      <c r="BG245" t="str">
        <f ca="1">SUBSTITUTE(BG244,'Formula Name Creation'!$V71,'HB11 Model'!$B71)</f>
        <v>=ROUNDDOWN(C60/C64,0)*C58+C57*C3*C4*ROUNDDOWN(C60/C66,0)+C59+Total Coolant Cost*10^6*ROUNDDOWN(C60/C65,0)+C63*C60</v>
      </c>
      <c r="BH245" t="str">
        <f ca="1">SUBSTITUTE(BH244,'Formula Name Creation'!$V71,'HB11 Model'!$B71)</f>
        <v>Parameter</v>
      </c>
      <c r="BI245" t="str">
        <f ca="1">SUBSTITUTE(BI244,'Formula Name Creation'!$V71,'HB11 Model'!$B71)</f>
        <v>=C62*1000*C24</v>
      </c>
      <c r="BJ245" t="str">
        <f ca="1">SUBSTITUTE(BJ244,'Formula Name Creation'!$V71,'HB11 Model'!$B71)</f>
        <v>Parameter</v>
      </c>
      <c r="BK245" t="str">
        <f ca="1">SUBSTITUTE(BK244,'Formula Name Creation'!$V71,'HB11 Model'!$B71)</f>
        <v>Parameter</v>
      </c>
      <c r="BL245" t="str">
        <f ca="1">SUBSTITUTE(BL244,'Formula Name Creation'!$V71,'HB11 Model'!$B71)</f>
        <v>Parameter</v>
      </c>
      <c r="BM245" t="str">
        <f ca="1">SUBSTITUTE(BM244,'Formula Name Creation'!$V71,'HB11 Model'!$B71)</f>
        <v>Parameter</v>
      </c>
      <c r="BN245" t="str">
        <f ca="1">SUBSTITUTE(BN244,'Formula Name Creation'!$V71,'HB11 Model'!$B71)</f>
        <v>Parameter</v>
      </c>
      <c r="BO245" t="str">
        <f ca="1">SUBSTITUTE(BO244,'Formula Name Creation'!$V71,'HB11 Model'!$B71)</f>
        <v>Parameter</v>
      </c>
      <c r="BP245" t="str">
        <f ca="1">SUBSTITUTE(BP244,'Formula Name Creation'!$V71,'HB11 Model'!$B71)</f>
        <v>Parameter</v>
      </c>
      <c r="BQ245" t="str">
        <f ca="1">SUBSTITUTE(BQ244,'Formula Name Creation'!$V71,'HB11 Model'!$B71)</f>
        <v>Parameter</v>
      </c>
      <c r="BR245" t="str">
        <f ca="1">SUBSTITUTE(BR244,'Formula Name Creation'!$V71,'HB11 Model'!$B71)</f>
        <v>Parameter</v>
      </c>
      <c r="BS245" t="str">
        <f ca="1">SUBSTITUTE(BS244,'Formula Name Creation'!$V71,'HB11 Model'!$B71)</f>
        <v>Parameter</v>
      </c>
      <c r="BT245" t="str">
        <f ca="1">SUBSTITUTE(BT244,'Formula Name Creation'!$V71,'HB11 Model'!$B71)</f>
        <v>Parameter</v>
      </c>
      <c r="BU245" t="str">
        <f ca="1">SUBSTITUTE(BU244,'Formula Name Creation'!$V71,'HB11 Model'!$B71)</f>
        <v>=(C67+C68+C69+C70+Power Supply and Energy Storage Cost+Ventilation Stack Cost+Miscellaneous Buildings Cost+Laser Construction Cost)</v>
      </c>
      <c r="BV245" t="str">
        <f ca="1">SUBSTITUTE(BV244,'Formula Name Creation'!$V71,'HB11 Model'!$B71)</f>
        <v>Parameter</v>
      </c>
      <c r="BW245" t="str">
        <f ca="1">SUBSTITUTE(BW244,'Formula Name Creation'!$V71,'HB11 Model'!$B71)</f>
        <v>Parameter</v>
      </c>
      <c r="BX245" t="str">
        <f ca="1">SUBSTITUTE(BX244,'Formula Name Creation'!$V71,'HB11 Model'!$B71)</f>
        <v>=Indirect Construction Cost+Direct Construction Cost</v>
      </c>
      <c r="BY245" t="str">
        <f ca="1">SUBSTITUTE(BY244,'Formula Name Creation'!$V71,'HB11 Model'!$B71)</f>
        <v>Parameter</v>
      </c>
      <c r="BZ245" t="str">
        <f ca="1">SUBSTITUTE(BZ244,'Formula Name Creation'!$V71,'HB11 Model'!$B71)</f>
        <v>=Decommissioning Cost Coefficient*Direct Construction Cost</v>
      </c>
      <c r="CA245" t="str">
        <f ca="1">SUBSTITUTE(CA244,'Formula Name Creation'!$V71,'HB11 Model'!$B71)</f>
        <v>Parameter</v>
      </c>
      <c r="CB245" t="str">
        <f ca="1">SUBSTITUTE(CB244,'Formula Name Creation'!$V71,'HB11 Model'!$B71)</f>
        <v>Parameter</v>
      </c>
      <c r="CC245" t="str">
        <f ca="1">SUBSTITUTE(CC244,'Formula Name Creation'!$V71,'HB11 Model'!$B71)</f>
        <v>Parameter</v>
      </c>
      <c r="CD245" t="str">
        <f ca="1">SUBSTITUTE(CD244,'Formula Name Creation'!$V71,'HB11 Model'!$B71)</f>
        <v>=32*(C9/2605)</v>
      </c>
      <c r="CE245" t="str">
        <f ca="1">SUBSTITUTE(CE244,'Formula Name Creation'!$V71,'HB11 Model'!$B71)</f>
        <v>Parameter</v>
      </c>
      <c r="CF245" t="str">
        <f ca="1">SUBSTITUTE(CF244,'Formula Name Creation'!$V71,'HB11 Model'!$B71)</f>
        <v>Parameter</v>
      </c>
      <c r="CG245" t="str">
        <f ca="1">SUBSTITUTE(CG244,'Formula Name Creation'!$V71,'HB11 Model'!$B71)</f>
        <v>=(Coolant Volume*Coolant Density*Coolant Cost)/10^6</v>
      </c>
      <c r="CH245" t="str">
        <f ca="1">SUBSTITUTE(CH244,'Formula Name Creation'!$V71,'HB11 Model'!$B71)</f>
        <v>=C9*10^6/Mixed-mean Coolant Temperature Rise/Specific Heat of Coolant</v>
      </c>
      <c r="CI245" t="str">
        <f ca="1">SUBSTITUTE(CI244,'Formula Name Creation'!$V71,'HB11 Model'!$B71)</f>
        <v>Parameter</v>
      </c>
      <c r="CJ245" t="str">
        <f ca="1">SUBSTITUTE(CJ244,'Formula Name Creation'!$V71,'HB11 Model'!$B71)</f>
        <v>Parameter</v>
      </c>
      <c r="CK245" t="str">
        <f ca="1">SUBSTITUTE(CK244,'Formula Name Creation'!$V71,'HB11 Model'!$B71)</f>
        <v>Parameter</v>
      </c>
      <c r="CL245" t="str">
        <f ca="1">SUBSTITUTE(CL244,'Formula Name Creation'!$V71,'HB11 Model'!$B71)</f>
        <v>Parameter</v>
      </c>
      <c r="CM245" t="str">
        <f ca="1">SUBSTITUTE(CM244,'Formula Name Creation'!$V71,'HB11 Model'!$B71)</f>
        <v>=Number of Staff*Average Hourly Wage</v>
      </c>
      <c r="CN245" t="str">
        <f ca="1">SUBSTITUTE(CN244,'Formula Name Creation'!$V71,'HB11 Model'!$B71)</f>
        <v>=Hourly Personnel Cost*7.6*7*52.18</v>
      </c>
      <c r="CO245" t="str">
        <f ca="1">SUBSTITUTE(CO244,'Formula Name Creation'!$V71,'HB11 Model'!$B71)</f>
        <v>Parameter</v>
      </c>
      <c r="CP245" t="str">
        <f ca="1">SUBSTITUTE(CP244,'Formula Name Creation'!$V71,'HB11 Model'!$B71)</f>
        <v>Parameter</v>
      </c>
      <c r="CQ245" t="str">
        <f ca="1">SUBSTITUTE(CQ244,'Formula Name Creation'!$V71,'HB11 Model'!$B71)</f>
        <v>Parameter</v>
      </c>
      <c r="CR245" t="str">
        <f ca="1">SUBSTITUTE(CR244,'Formula Name Creation'!$V71,'HB11 Model'!$B71)</f>
        <v>Parameter</v>
      </c>
      <c r="CS245" t="str">
        <f ca="1">SUBSTITUTE(CS244,'Formula Name Creation'!$V71,'HB11 Model'!$B71)</f>
        <v>Parameter</v>
      </c>
      <c r="CT245" t="str">
        <f ca="1">SUBSTITUTE(CT244,'Formula Name Creation'!$V71,'HB11 Model'!$B71)</f>
        <v>Parameter</v>
      </c>
      <c r="CU245" t="str">
        <f ca="1">SUBSTITUTE(CU244,'Formula Name Creation'!$V71,'HB11 Model'!$B71)</f>
        <v>=PI()*Height of Vacuum Vessel*(Radius of Vacuum Vessel^2-(Radius of Vacuum Vessel-Wall Thickness of Vacuum Vessel)^2)*Density of Vacuum Vessel Material</v>
      </c>
      <c r="CV245" t="str">
        <f ca="1">SUBSTITUTE(CV244,'Formula Name Creation'!$V71,'HB11 Model'!$B71)</f>
        <v>Parameter</v>
      </c>
      <c r="CW245" t="str">
        <f ca="1">SUBSTITUTE(CW244,'Formula Name Creation'!$V71,'HB11 Model'!$B71)</f>
        <v>=(90.69*Mass of Vacuum Vessel + Shielding Material Costs for Vacuum Vessel + 13.04*Mass Flow Rate*112.32)/10^6</v>
      </c>
      <c r="CX245" t="str">
        <f ca="1">SUBSTITUTE(CX244,'Formula Name Creation'!$V71,'HB11 Model'!$B71)</f>
        <v>0</v>
      </c>
      <c r="CY245" t="str">
        <f ca="1">SUBSTITUTE(CY244,'Formula Name Creation'!$V71,'HB11 Model'!$B71)</f>
        <v>0</v>
      </c>
      <c r="CZ245" t="str">
        <f ca="1">SUBSTITUTE(CZ244,'Formula Name Creation'!$V71,'HB11 Model'!$B71)</f>
        <v>0</v>
      </c>
      <c r="DA245" t="str">
        <f ca="1">SUBSTITUTE(DA244,'Formula Name Creation'!$V71,'HB11 Model'!$B71)</f>
        <v>0</v>
      </c>
      <c r="DB245" t="str">
        <f ca="1">SUBSTITUTE(DB244,'Formula Name Creation'!$V71,'HB11 Model'!$B71)</f>
        <v>0</v>
      </c>
      <c r="DC245" t="str">
        <f ca="1">SUBSTITUTE(DC244,'Formula Name Creation'!$V71,'HB11 Model'!$B71)</f>
        <v>0</v>
      </c>
      <c r="DD245" t="str">
        <f ca="1">SUBSTITUTE(DD244,'Formula Name Creation'!$V71,'HB11 Model'!$B71)</f>
        <v>0</v>
      </c>
      <c r="DE245" t="str">
        <f ca="1">SUBSTITUTE(DE244,'Formula Name Creation'!$V71,'HB11 Model'!$B71)</f>
        <v>0</v>
      </c>
      <c r="DF245" t="str">
        <f ca="1">SUBSTITUTE(DF244,'Formula Name Creation'!$V71,'HB11 Model'!$B71)</f>
        <v>0</v>
      </c>
      <c r="DG245" t="str">
        <f ca="1">SUBSTITUTE(DG244,'Formula Name Creation'!$V71,'HB11 Model'!$B71)</f>
        <v>0</v>
      </c>
      <c r="DH245" t="str">
        <f ca="1">SUBSTITUTE(DH244,'Formula Name Creation'!$V71,'HB11 Model'!$B71)</f>
        <v>0</v>
      </c>
      <c r="DI245" t="str">
        <f ca="1">SUBSTITUTE(DI244,'Formula Name Creation'!$V71,'HB11 Model'!$B71)</f>
        <v>0</v>
      </c>
      <c r="DJ245" t="str">
        <f ca="1">SUBSTITUTE(DJ244,'Formula Name Creation'!$V71,'HB11 Model'!$B71)</f>
        <v>0</v>
      </c>
      <c r="DK245" t="str">
        <f ca="1">SUBSTITUTE(DK244,'Formula Name Creation'!$V71,'HB11 Model'!$B71)</f>
        <v>0</v>
      </c>
      <c r="DL245" t="str">
        <f ca="1">SUBSTITUTE(DL244,'Formula Name Creation'!$V71,'HB11 Model'!$B71)</f>
        <v>0</v>
      </c>
      <c r="DM245" t="str">
        <f ca="1">SUBSTITUTE(DM244,'Formula Name Creation'!$V71,'HB11 Model'!$B71)</f>
        <v>0</v>
      </c>
      <c r="DN245" t="str">
        <f ca="1">SUBSTITUTE(DN244,'Formula Name Creation'!$V71,'HB11 Model'!$B71)</f>
        <v>0</v>
      </c>
      <c r="DO245" t="str">
        <f ca="1">SUBSTITUTE(DO244,'Formula Name Creation'!$V71,'HB11 Model'!$B71)</f>
        <v>0</v>
      </c>
      <c r="DP245" t="str">
        <f ca="1">SUBSTITUTE(DP244,'Formula Name Creation'!$V71,'HB11 Model'!$B71)</f>
        <v>0</v>
      </c>
      <c r="DQ245" t="str">
        <f ca="1">SUBSTITUTE(DQ244,'Formula Name Creation'!$V71,'HB11 Model'!$B71)</f>
        <v>0</v>
      </c>
      <c r="DR245" t="str">
        <f ca="1">SUBSTITUTE(DR244,'Formula Name Creation'!$V71,'HB11 Model'!$B71)</f>
        <v>0</v>
      </c>
      <c r="DS245" t="str">
        <f ca="1">SUBSTITUTE(DS244,'Formula Name Creation'!$V71,'HB11 Model'!$B71)</f>
        <v>0</v>
      </c>
      <c r="DT245" t="str">
        <f ca="1">SUBSTITUTE(DT244,'Formula Name Creation'!$V71,'HB11 Model'!$B71)</f>
        <v>0</v>
      </c>
      <c r="DU245" t="str">
        <f ca="1">SUBSTITUTE(DU244,'Formula Name Creation'!$V71,'HB11 Model'!$B71)</f>
        <v>0</v>
      </c>
      <c r="DV245" t="str">
        <f ca="1">SUBSTITUTE(DV244,'Formula Name Creation'!$V71,'HB11 Model'!$B71)</f>
        <v>0</v>
      </c>
      <c r="DW245" t="str">
        <f ca="1">SUBSTITUTE(DW244,'Formula Name Creation'!$V71,'HB11 Model'!$B71)</f>
        <v>0</v>
      </c>
      <c r="DX245" t="str">
        <f ca="1">SUBSTITUTE(DX244,'Formula Name Creation'!$V71,'HB11 Model'!$B71)</f>
        <v>0</v>
      </c>
      <c r="DY245" t="str">
        <f ca="1">SUBSTITUTE(DY244,'Formula Name Creation'!$V71,'HB11 Model'!$B71)</f>
        <v>0</v>
      </c>
      <c r="DZ245" t="str">
        <f ca="1">SUBSTITUTE(DZ244,'Formula Name Creation'!$V71,'HB11 Model'!$B71)</f>
        <v>0</v>
      </c>
      <c r="EA245" t="str">
        <f ca="1">SUBSTITUTE(EA244,'Formula Name Creation'!$V71,'HB11 Model'!$B71)</f>
        <v>0</v>
      </c>
      <c r="EB245" t="str">
        <f ca="1">SUBSTITUTE(EB244,'Formula Name Creation'!$V71,'HB11 Model'!$B71)</f>
        <v>0</v>
      </c>
      <c r="EC245" t="str">
        <f ca="1">SUBSTITUTE(EC244,'Formula Name Creation'!$V71,'HB11 Model'!$B71)</f>
        <v>0</v>
      </c>
      <c r="ED245" t="str">
        <f ca="1">SUBSTITUTE(ED244,'Formula Name Creation'!$V71,'HB11 Model'!$B71)</f>
        <v>0</v>
      </c>
      <c r="EE245" t="str">
        <f ca="1">SUBSTITUTE(EE244,'Formula Name Creation'!$V71,'HB11 Model'!$B71)</f>
        <v>0</v>
      </c>
      <c r="EF245" t="str">
        <f ca="1">SUBSTITUTE(EF244,'Formula Name Creation'!$V71,'HB11 Model'!$B71)</f>
        <v>0</v>
      </c>
      <c r="EG245" t="str">
        <f ca="1">SUBSTITUTE(EG244,'Formula Name Creation'!$V71,'HB11 Model'!$B71)</f>
        <v>0</v>
      </c>
      <c r="EH245" t="str">
        <f ca="1">SUBSTITUTE(EH244,'Formula Name Creation'!$V71,'HB11 Model'!$B71)</f>
        <v>0</v>
      </c>
      <c r="EI245" t="str">
        <f ca="1">SUBSTITUTE(EI244,'Formula Name Creation'!$V71,'HB11 Model'!$B71)</f>
        <v>0</v>
      </c>
      <c r="EJ245" t="str">
        <f ca="1">SUBSTITUTE(EJ244,'Formula Name Creation'!$V71,'HB11 Model'!$B71)</f>
        <v>0</v>
      </c>
      <c r="EK245" t="str">
        <f ca="1">SUBSTITUTE(EK244,'Formula Name Creation'!$V71,'HB11 Model'!$B71)</f>
        <v>0</v>
      </c>
      <c r="EL245" t="str">
        <f ca="1">SUBSTITUTE(EL244,'Formula Name Creation'!$V71,'HB11 Model'!$B71)</f>
        <v>0</v>
      </c>
      <c r="EM245" t="str">
        <f ca="1">SUBSTITUTE(EM244,'Formula Name Creation'!$V71,'HB11 Model'!$B71)</f>
        <v>0</v>
      </c>
      <c r="EN245" t="str">
        <f ca="1">SUBSTITUTE(EN244,'Formula Name Creation'!$V71,'HB11 Model'!$B71)</f>
        <v>0</v>
      </c>
      <c r="EO245" t="str">
        <f ca="1">SUBSTITUTE(EO244,'Formula Name Creation'!$V71,'HB11 Model'!$B71)</f>
        <v>0</v>
      </c>
      <c r="EP245" t="str">
        <f ca="1">SUBSTITUTE(EP244,'Formula Name Creation'!$V71,'HB11 Model'!$B71)</f>
        <v>0</v>
      </c>
      <c r="EQ245" t="str">
        <f ca="1">SUBSTITUTE(EQ244,'Formula Name Creation'!$V71,'HB11 Model'!$B71)</f>
        <v>0</v>
      </c>
      <c r="ER245" t="str">
        <f ca="1">SUBSTITUTE(ER244,'Formula Name Creation'!$V71,'HB11 Model'!$B71)</f>
        <v>0</v>
      </c>
      <c r="ES245" t="str">
        <f ca="1">SUBSTITUTE(ES244,'Formula Name Creation'!$V71,'HB11 Model'!$B71)</f>
        <v>0</v>
      </c>
      <c r="ET245" t="str">
        <f ca="1">SUBSTITUTE(ET244,'Formula Name Creation'!$V71,'HB11 Model'!$B71)</f>
        <v>0</v>
      </c>
      <c r="EU245">
        <v>69</v>
      </c>
    </row>
    <row r="246" spans="1:151" x14ac:dyDescent="0.25">
      <c r="A246" t="str">
        <f ca="1">SUBSTITUTE(A245,'Formula Name Creation'!$V70,'HB11 Model'!$B70)</f>
        <v>Parameter</v>
      </c>
      <c r="B246" t="str">
        <f ca="1">SUBSTITUTE(B245,'Formula Name Creation'!$V70,'HB11 Model'!$B70)</f>
        <v>Parameter</v>
      </c>
      <c r="C246" t="str">
        <f ca="1">SUBSTITUTE(C245,'Formula Name Creation'!$V70,'HB11 Model'!$B70)</f>
        <v>=(1400*C22*1000)/10^6</v>
      </c>
      <c r="D246" t="str">
        <f ca="1">SUBSTITUTE(D245,'Formula Name Creation'!$V70,'HB11 Model'!$B70)</f>
        <v>Parameter</v>
      </c>
      <c r="E246" t="str">
        <f ca="1">SUBSTITUTE(E245,'Formula Name Creation'!$V70,'HB11 Model'!$B70)</f>
        <v>=C3*C4</v>
      </c>
      <c r="F246" t="str">
        <f ca="1">SUBSTITUTE(F245,'Formula Name Creation'!$V70,'HB11 Model'!$B70)</f>
        <v>=C7/(C6)</v>
      </c>
      <c r="G246" t="str">
        <f ca="1">SUBSTITUTE(G245,'Formula Name Creation'!$V70,'HB11 Model'!$B70)</f>
        <v>=IF(C36=0,C7*C10,C7*C10*C13)</v>
      </c>
      <c r="H246" t="str">
        <f ca="1">SUBSTITUTE(H245,'Formula Name Creation'!$V70,'HB11 Model'!$B70)</f>
        <v>Parameter</v>
      </c>
      <c r="I246" t="str">
        <f ca="1">SUBSTITUTE(I245,'Formula Name Creation'!$V70,'HB11 Model'!$B70)</f>
        <v>Parameter</v>
      </c>
      <c r="J246" t="str">
        <f ca="1">SUBSTITUTE(J245,'Formula Name Creation'!$V70,'HB11 Model'!$B70)</f>
        <v>Parameter</v>
      </c>
      <c r="K246" t="str">
        <f ca="1">SUBSTITUTE(K245,'Formula Name Creation'!$V70,'HB11 Model'!$B70)</f>
        <v>Parameter</v>
      </c>
      <c r="L246" t="str">
        <f ca="1">SUBSTITUTE(L245,'Formula Name Creation'!$V70,'HB11 Model'!$B70)</f>
        <v>Parameter</v>
      </c>
      <c r="M246" t="str">
        <f ca="1">SUBSTITUTE(M245,'Formula Name Creation'!$V70,'HB11 Model'!$B70)</f>
        <v>=C16/C8</v>
      </c>
      <c r="N246" t="str">
        <f ca="1">SUBSTITUTE(N245,'Formula Name Creation'!$V70,'HB11 Model'!$B70)</f>
        <v>=C9*C17</v>
      </c>
      <c r="O246" t="str">
        <f ca="1">SUBSTITUTE(O245,'Formula Name Creation'!$V70,'HB11 Model'!$B70)</f>
        <v>Parameter</v>
      </c>
      <c r="P246" t="str">
        <f ca="1">SUBSTITUTE(P245,'Formula Name Creation'!$V70,'HB11 Model'!$B70)</f>
        <v>Parameter</v>
      </c>
      <c r="Q246" t="str">
        <f ca="1">SUBSTITUTE(Q245,'Formula Name Creation'!$V70,'HB11 Model'!$B70)</f>
        <v>Parameter</v>
      </c>
      <c r="R246" t="str">
        <f ca="1">SUBSTITUTE(R245,'Formula Name Creation'!$V70,'HB11 Model'!$B70)</f>
        <v>=C8+Cooling System Energy Consumption+Vacuum System Power Usage</v>
      </c>
      <c r="S246" t="str">
        <f ca="1">SUBSTITUTE(S245,'Formula Name Creation'!$V70,'HB11 Model'!$B70)</f>
        <v>=C20*C19</v>
      </c>
      <c r="T246" t="str">
        <f ca="1">SUBSTITUTE(T245,'Formula Name Creation'!$V70,'HB11 Model'!$B70)</f>
        <v>=C16-C20</v>
      </c>
      <c r="U246" t="str">
        <f ca="1">SUBSTITUTE(U245,'Formula Name Creation'!$V70,'HB11 Model'!$B70)</f>
        <v>=365*24*C14</v>
      </c>
      <c r="V246" t="str">
        <f ca="1">SUBSTITUTE(V245,'Formula Name Creation'!$V70,'HB11 Model'!$B70)</f>
        <v>=C22*C23</v>
      </c>
      <c r="W246" t="str">
        <f ca="1">SUBSTITUTE(W245,'Formula Name Creation'!$V70,'HB11 Model'!$B70)</f>
        <v>=C26/(1-C27)</v>
      </c>
      <c r="X246" t="str">
        <f ca="1">SUBSTITUTE(X245,'Formula Name Creation'!$V70,'HB11 Model'!$B70)</f>
        <v>=C4*C14*365*24*3600</v>
      </c>
      <c r="Y246" t="str">
        <f ca="1">SUBSTITUTE(Y245,'Formula Name Creation'!$V70,'HB11 Model'!$B70)</f>
        <v>Parameter</v>
      </c>
      <c r="Z246" t="str">
        <f ca="1">SUBSTITUTE(Z245,'Formula Name Creation'!$V70,'HB11 Model'!$B70)</f>
        <v>=C29+C37+C40+C48</v>
      </c>
      <c r="AA246" t="str">
        <f ca="1">SUBSTITUTE(AA245,'Formula Name Creation'!$V70,'HB11 Model'!$B70)</f>
        <v>=C30*(C33*C34)/(1000)+C35</v>
      </c>
      <c r="AB246" t="str">
        <f ca="1">SUBSTITUTE(AB245,'Formula Name Creation'!$V70,'HB11 Model'!$B70)</f>
        <v>Parameter</v>
      </c>
      <c r="AC246" t="str">
        <f ca="1">SUBSTITUTE(AC245,'Formula Name Creation'!$V70,'HB11 Model'!$B70)</f>
        <v>Parameter</v>
      </c>
      <c r="AD246" t="str">
        <f ca="1">SUBSTITUTE(AD245,'Formula Name Creation'!$V70,'HB11 Model'!$B70)</f>
        <v>Parameter</v>
      </c>
      <c r="AE246" t="str">
        <f ca="1">SUBSTITUTE(AE245,'Formula Name Creation'!$V70,'HB11 Model'!$B70)</f>
        <v>Parameter</v>
      </c>
      <c r="AF246" t="str">
        <f ca="1">SUBSTITUTE(AF245,'Formula Name Creation'!$V70,'HB11 Model'!$B70)</f>
        <v>Parameter</v>
      </c>
      <c r="AG246" t="str">
        <f ca="1">SUBSTITUTE(AG245,'Formula Name Creation'!$V70,'HB11 Model'!$B70)</f>
        <v>Parameter</v>
      </c>
      <c r="AH246" t="str">
        <f ca="1">SUBSTITUTE(AH245,'Formula Name Creation'!$V70,'HB11 Model'!$B70)</f>
        <v>Parameter</v>
      </c>
      <c r="AI246" t="str">
        <f ca="1">SUBSTITUTE(AI245,'Formula Name Creation'!$V70,'HB11 Model'!$B70)</f>
        <v>=C36*(C38)</v>
      </c>
      <c r="AJ246" t="str">
        <f ca="1">SUBSTITUTE(AJ245,'Formula Name Creation'!$V70,'HB11 Model'!$B70)</f>
        <v>Parameter</v>
      </c>
      <c r="AK246" t="str">
        <f ca="1">SUBSTITUTE(AK245,'Formula Name Creation'!$V70,'HB11 Model'!$B70)</f>
        <v>Parameter</v>
      </c>
      <c r="AL246" t="str">
        <f ca="1">SUBSTITUTE(AL245,'Formula Name Creation'!$V70,'HB11 Model'!$B70)</f>
        <v>=C39*(C41+C42)</v>
      </c>
      <c r="AM246" t="str">
        <f ca="1">SUBSTITUTE(AM245,'Formula Name Creation'!$V70,'HB11 Model'!$B70)</f>
        <v>=0.04+(C31*C32)/(1000)</v>
      </c>
      <c r="AN246" t="str">
        <f ca="1">SUBSTITUTE(AN245,'Formula Name Creation'!$V70,'HB11 Model'!$B70)</f>
        <v>Parameter</v>
      </c>
      <c r="AO246" t="str">
        <f ca="1">SUBSTITUTE(AO245,'Formula Name Creation'!$V70,'HB11 Model'!$B70)</f>
        <v>Parameter</v>
      </c>
      <c r="AP246" t="str">
        <f ca="1">SUBSTITUTE(AP245,'Formula Name Creation'!$V70,'HB11 Model'!$B70)</f>
        <v>Parameter</v>
      </c>
      <c r="AQ246" t="str">
        <f ca="1">SUBSTITUTE(AQ245,'Formula Name Creation'!$V70,'HB11 Model'!$B70)</f>
        <v>Parameter</v>
      </c>
      <c r="AR246" t="e">
        <f ca="1">SUBSTITUTE(AR245,'Formula Name Creation'!$V70,'HB11 Model'!$B70)</f>
        <v>#N/A</v>
      </c>
      <c r="AS246" t="str">
        <f ca="1">SUBSTITUTE(AS245,'Formula Name Creation'!$V70,'HB11 Model'!$B70)</f>
        <v>=C45+C25*(C28)</v>
      </c>
      <c r="AT246" t="str">
        <f ca="1">SUBSTITUTE(AT245,'Formula Name Creation'!$V70,'HB11 Model'!$B70)</f>
        <v>Parameter</v>
      </c>
      <c r="AU246" t="str">
        <f ca="1">SUBSTITUTE(AU245,'Formula Name Creation'!$V70,'HB11 Model'!$B70)</f>
        <v>Parameter</v>
      </c>
      <c r="AV246" t="str">
        <f ca="1">SUBSTITUTE(AV245,'Formula Name Creation'!$V70,'HB11 Model'!$B70)</f>
        <v>Parameter</v>
      </c>
      <c r="AW246" t="str">
        <f ca="1">SUBSTITUTE(AW245,'Formula Name Creation'!$V70,'HB11 Model'!$B70)</f>
        <v>Parameter</v>
      </c>
      <c r="AX246" t="str">
        <f ca="1">SUBSTITUTE(AX245,'Formula Name Creation'!$V70,'HB11 Model'!$B70)</f>
        <v>Parameter</v>
      </c>
      <c r="AY246" t="str">
        <f ca="1">SUBSTITUTE(AY245,'Formula Name Creation'!$V70,'HB11 Model'!$B70)</f>
        <v>Parameter</v>
      </c>
      <c r="AZ246" t="str">
        <f ca="1">SUBSTITUTE(AZ245,'Formula Name Creation'!$V70,'HB11 Model'!$B70)</f>
        <v>Parameter</v>
      </c>
      <c r="BA246" t="str">
        <f ca="1">SUBSTITUTE(BA245,'Formula Name Creation'!$V70,'HB11 Model'!$B70)</f>
        <v>=(C54+C53)/10^6</v>
      </c>
      <c r="BB246" t="str">
        <f ca="1">SUBSTITUTE(BB245,'Formula Name Creation'!$V70,'HB11 Model'!$B70)</f>
        <v>=C4*((C14*24)*3600)*C51</v>
      </c>
      <c r="BC246" t="str">
        <f ca="1">SUBSTITUTE(BC245,'Formula Name Creation'!$V70,'HB11 Model'!$B70)</f>
        <v>Parameter</v>
      </c>
      <c r="BD246" t="str">
        <f ca="1">SUBSTITUTE(BD245,'Formula Name Creation'!$V70,'HB11 Model'!$B70)</f>
        <v>Parameter</v>
      </c>
      <c r="BE246" t="str">
        <f ca="1">SUBSTITUTE(BE245,'Formula Name Creation'!$V70,'HB11 Model'!$B70)</f>
        <v>Parameter</v>
      </c>
      <c r="BF246" t="str">
        <f ca="1">SUBSTITUTE(BF245,'Formula Name Creation'!$V70,'HB11 Model'!$B70)</f>
        <v>Parameter</v>
      </c>
      <c r="BG246" t="str">
        <f ca="1">SUBSTITUTE(BG245,'Formula Name Creation'!$V70,'HB11 Model'!$B70)</f>
        <v>=ROUNDDOWN(C60/C64,0)*C58+C57*C3*C4*ROUNDDOWN(C60/C66,0)+C59+Total Coolant Cost*10^6*ROUNDDOWN(C60/C65,0)+C63*C60</v>
      </c>
      <c r="BH246" t="str">
        <f ca="1">SUBSTITUTE(BH245,'Formula Name Creation'!$V70,'HB11 Model'!$B70)</f>
        <v>Parameter</v>
      </c>
      <c r="BI246" t="str">
        <f ca="1">SUBSTITUTE(BI245,'Formula Name Creation'!$V70,'HB11 Model'!$B70)</f>
        <v>=C62*1000*C24</v>
      </c>
      <c r="BJ246" t="str">
        <f ca="1">SUBSTITUTE(BJ245,'Formula Name Creation'!$V70,'HB11 Model'!$B70)</f>
        <v>Parameter</v>
      </c>
      <c r="BK246" t="str">
        <f ca="1">SUBSTITUTE(BK245,'Formula Name Creation'!$V70,'HB11 Model'!$B70)</f>
        <v>Parameter</v>
      </c>
      <c r="BL246" t="str">
        <f ca="1">SUBSTITUTE(BL245,'Formula Name Creation'!$V70,'HB11 Model'!$B70)</f>
        <v>Parameter</v>
      </c>
      <c r="BM246" t="str">
        <f ca="1">SUBSTITUTE(BM245,'Formula Name Creation'!$V70,'HB11 Model'!$B70)</f>
        <v>Parameter</v>
      </c>
      <c r="BN246" t="str">
        <f ca="1">SUBSTITUTE(BN245,'Formula Name Creation'!$V70,'HB11 Model'!$B70)</f>
        <v>Parameter</v>
      </c>
      <c r="BO246" t="str">
        <f ca="1">SUBSTITUTE(BO245,'Formula Name Creation'!$V70,'HB11 Model'!$B70)</f>
        <v>Parameter</v>
      </c>
      <c r="BP246" t="str">
        <f ca="1">SUBSTITUTE(BP245,'Formula Name Creation'!$V70,'HB11 Model'!$B70)</f>
        <v>Parameter</v>
      </c>
      <c r="BQ246" t="str">
        <f ca="1">SUBSTITUTE(BQ245,'Formula Name Creation'!$V70,'HB11 Model'!$B70)</f>
        <v>Parameter</v>
      </c>
      <c r="BR246" t="str">
        <f ca="1">SUBSTITUTE(BR245,'Formula Name Creation'!$V70,'HB11 Model'!$B70)</f>
        <v>Parameter</v>
      </c>
      <c r="BS246" t="str">
        <f ca="1">SUBSTITUTE(BS245,'Formula Name Creation'!$V70,'HB11 Model'!$B70)</f>
        <v>Parameter</v>
      </c>
      <c r="BT246" t="str">
        <f ca="1">SUBSTITUTE(BT245,'Formula Name Creation'!$V70,'HB11 Model'!$B70)</f>
        <v>Parameter</v>
      </c>
      <c r="BU246" t="str">
        <f ca="1">SUBSTITUTE(BU245,'Formula Name Creation'!$V70,'HB11 Model'!$B70)</f>
        <v>=(C67+C68+C69+Cooling Tower System Cost+Power Supply and Energy Storage Cost+Ventilation Stack Cost+Miscellaneous Buildings Cost+Laser Construction Cost)</v>
      </c>
      <c r="BV246" t="str">
        <f ca="1">SUBSTITUTE(BV245,'Formula Name Creation'!$V70,'HB11 Model'!$B70)</f>
        <v>Parameter</v>
      </c>
      <c r="BW246" t="str">
        <f ca="1">SUBSTITUTE(BW245,'Formula Name Creation'!$V70,'HB11 Model'!$B70)</f>
        <v>Parameter</v>
      </c>
      <c r="BX246" t="str">
        <f ca="1">SUBSTITUTE(BX245,'Formula Name Creation'!$V70,'HB11 Model'!$B70)</f>
        <v>=Indirect Construction Cost+Direct Construction Cost</v>
      </c>
      <c r="BY246" t="str">
        <f ca="1">SUBSTITUTE(BY245,'Formula Name Creation'!$V70,'HB11 Model'!$B70)</f>
        <v>Parameter</v>
      </c>
      <c r="BZ246" t="str">
        <f ca="1">SUBSTITUTE(BZ245,'Formula Name Creation'!$V70,'HB11 Model'!$B70)</f>
        <v>=Decommissioning Cost Coefficient*Direct Construction Cost</v>
      </c>
      <c r="CA246" t="str">
        <f ca="1">SUBSTITUTE(CA245,'Formula Name Creation'!$V70,'HB11 Model'!$B70)</f>
        <v>Parameter</v>
      </c>
      <c r="CB246" t="str">
        <f ca="1">SUBSTITUTE(CB245,'Formula Name Creation'!$V70,'HB11 Model'!$B70)</f>
        <v>Parameter</v>
      </c>
      <c r="CC246" t="str">
        <f ca="1">SUBSTITUTE(CC245,'Formula Name Creation'!$V70,'HB11 Model'!$B70)</f>
        <v>Parameter</v>
      </c>
      <c r="CD246" t="str">
        <f ca="1">SUBSTITUTE(CD245,'Formula Name Creation'!$V70,'HB11 Model'!$B70)</f>
        <v>=32*(C9/2605)</v>
      </c>
      <c r="CE246" t="str">
        <f ca="1">SUBSTITUTE(CE245,'Formula Name Creation'!$V70,'HB11 Model'!$B70)</f>
        <v>Parameter</v>
      </c>
      <c r="CF246" t="str">
        <f ca="1">SUBSTITUTE(CF245,'Formula Name Creation'!$V70,'HB11 Model'!$B70)</f>
        <v>Parameter</v>
      </c>
      <c r="CG246" t="str">
        <f ca="1">SUBSTITUTE(CG245,'Formula Name Creation'!$V70,'HB11 Model'!$B70)</f>
        <v>=(Coolant Volume*Coolant Density*Coolant Cost)/10^6</v>
      </c>
      <c r="CH246" t="str">
        <f ca="1">SUBSTITUTE(CH245,'Formula Name Creation'!$V70,'HB11 Model'!$B70)</f>
        <v>=C9*10^6/Mixed-mean Coolant Temperature Rise/Specific Heat of Coolant</v>
      </c>
      <c r="CI246" t="str">
        <f ca="1">SUBSTITUTE(CI245,'Formula Name Creation'!$V70,'HB11 Model'!$B70)</f>
        <v>Parameter</v>
      </c>
      <c r="CJ246" t="str">
        <f ca="1">SUBSTITUTE(CJ245,'Formula Name Creation'!$V70,'HB11 Model'!$B70)</f>
        <v>Parameter</v>
      </c>
      <c r="CK246" t="str">
        <f ca="1">SUBSTITUTE(CK245,'Formula Name Creation'!$V70,'HB11 Model'!$B70)</f>
        <v>Parameter</v>
      </c>
      <c r="CL246" t="str">
        <f ca="1">SUBSTITUTE(CL245,'Formula Name Creation'!$V70,'HB11 Model'!$B70)</f>
        <v>Parameter</v>
      </c>
      <c r="CM246" t="str">
        <f ca="1">SUBSTITUTE(CM245,'Formula Name Creation'!$V70,'HB11 Model'!$B70)</f>
        <v>=Number of Staff*Average Hourly Wage</v>
      </c>
      <c r="CN246" t="str">
        <f ca="1">SUBSTITUTE(CN245,'Formula Name Creation'!$V70,'HB11 Model'!$B70)</f>
        <v>=Hourly Personnel Cost*7.6*7*52.18</v>
      </c>
      <c r="CO246" t="str">
        <f ca="1">SUBSTITUTE(CO245,'Formula Name Creation'!$V70,'HB11 Model'!$B70)</f>
        <v>Parameter</v>
      </c>
      <c r="CP246" t="str">
        <f ca="1">SUBSTITUTE(CP245,'Formula Name Creation'!$V70,'HB11 Model'!$B70)</f>
        <v>Parameter</v>
      </c>
      <c r="CQ246" t="str">
        <f ca="1">SUBSTITUTE(CQ245,'Formula Name Creation'!$V70,'HB11 Model'!$B70)</f>
        <v>Parameter</v>
      </c>
      <c r="CR246" t="str">
        <f ca="1">SUBSTITUTE(CR245,'Formula Name Creation'!$V70,'HB11 Model'!$B70)</f>
        <v>Parameter</v>
      </c>
      <c r="CS246" t="str">
        <f ca="1">SUBSTITUTE(CS245,'Formula Name Creation'!$V70,'HB11 Model'!$B70)</f>
        <v>Parameter</v>
      </c>
      <c r="CT246" t="str">
        <f ca="1">SUBSTITUTE(CT245,'Formula Name Creation'!$V70,'HB11 Model'!$B70)</f>
        <v>Parameter</v>
      </c>
      <c r="CU246" t="str">
        <f ca="1">SUBSTITUTE(CU245,'Formula Name Creation'!$V70,'HB11 Model'!$B70)</f>
        <v>=PI()*Height of Vacuum Vessel*(Radius of Vacuum Vessel^2-(Radius of Vacuum Vessel-Wall Thickness of Vacuum Vessel)^2)*Density of Vacuum Vessel Material</v>
      </c>
      <c r="CV246" t="str">
        <f ca="1">SUBSTITUTE(CV245,'Formula Name Creation'!$V70,'HB11 Model'!$B70)</f>
        <v>Parameter</v>
      </c>
      <c r="CW246" t="str">
        <f ca="1">SUBSTITUTE(CW245,'Formula Name Creation'!$V70,'HB11 Model'!$B70)</f>
        <v>=(90.69*Mass of Vacuum Vessel + Shielding Material Costs for Vacuum Vessel + 13.04*Mass Flow Rate*112.32)/10^6</v>
      </c>
      <c r="CX246" t="str">
        <f ca="1">SUBSTITUTE(CX245,'Formula Name Creation'!$V70,'HB11 Model'!$B70)</f>
        <v>0</v>
      </c>
      <c r="CY246" t="str">
        <f ca="1">SUBSTITUTE(CY245,'Formula Name Creation'!$V70,'HB11 Model'!$B70)</f>
        <v>0</v>
      </c>
      <c r="CZ246" t="str">
        <f ca="1">SUBSTITUTE(CZ245,'Formula Name Creation'!$V70,'HB11 Model'!$B70)</f>
        <v>0</v>
      </c>
      <c r="DA246" t="str">
        <f ca="1">SUBSTITUTE(DA245,'Formula Name Creation'!$V70,'HB11 Model'!$B70)</f>
        <v>0</v>
      </c>
      <c r="DB246" t="str">
        <f ca="1">SUBSTITUTE(DB245,'Formula Name Creation'!$V70,'HB11 Model'!$B70)</f>
        <v>0</v>
      </c>
      <c r="DC246" t="str">
        <f ca="1">SUBSTITUTE(DC245,'Formula Name Creation'!$V70,'HB11 Model'!$B70)</f>
        <v>0</v>
      </c>
      <c r="DD246" t="str">
        <f ca="1">SUBSTITUTE(DD245,'Formula Name Creation'!$V70,'HB11 Model'!$B70)</f>
        <v>0</v>
      </c>
      <c r="DE246" t="str">
        <f ca="1">SUBSTITUTE(DE245,'Formula Name Creation'!$V70,'HB11 Model'!$B70)</f>
        <v>0</v>
      </c>
      <c r="DF246" t="str">
        <f ca="1">SUBSTITUTE(DF245,'Formula Name Creation'!$V70,'HB11 Model'!$B70)</f>
        <v>0</v>
      </c>
      <c r="DG246" t="str">
        <f ca="1">SUBSTITUTE(DG245,'Formula Name Creation'!$V70,'HB11 Model'!$B70)</f>
        <v>0</v>
      </c>
      <c r="DH246" t="str">
        <f ca="1">SUBSTITUTE(DH245,'Formula Name Creation'!$V70,'HB11 Model'!$B70)</f>
        <v>0</v>
      </c>
      <c r="DI246" t="str">
        <f ca="1">SUBSTITUTE(DI245,'Formula Name Creation'!$V70,'HB11 Model'!$B70)</f>
        <v>0</v>
      </c>
      <c r="DJ246" t="str">
        <f ca="1">SUBSTITUTE(DJ245,'Formula Name Creation'!$V70,'HB11 Model'!$B70)</f>
        <v>0</v>
      </c>
      <c r="DK246" t="str">
        <f ca="1">SUBSTITUTE(DK245,'Formula Name Creation'!$V70,'HB11 Model'!$B70)</f>
        <v>0</v>
      </c>
      <c r="DL246" t="str">
        <f ca="1">SUBSTITUTE(DL245,'Formula Name Creation'!$V70,'HB11 Model'!$B70)</f>
        <v>0</v>
      </c>
      <c r="DM246" t="str">
        <f ca="1">SUBSTITUTE(DM245,'Formula Name Creation'!$V70,'HB11 Model'!$B70)</f>
        <v>0</v>
      </c>
      <c r="DN246" t="str">
        <f ca="1">SUBSTITUTE(DN245,'Formula Name Creation'!$V70,'HB11 Model'!$B70)</f>
        <v>0</v>
      </c>
      <c r="DO246" t="str">
        <f ca="1">SUBSTITUTE(DO245,'Formula Name Creation'!$V70,'HB11 Model'!$B70)</f>
        <v>0</v>
      </c>
      <c r="DP246" t="str">
        <f ca="1">SUBSTITUTE(DP245,'Formula Name Creation'!$V70,'HB11 Model'!$B70)</f>
        <v>0</v>
      </c>
      <c r="DQ246" t="str">
        <f ca="1">SUBSTITUTE(DQ245,'Formula Name Creation'!$V70,'HB11 Model'!$B70)</f>
        <v>0</v>
      </c>
      <c r="DR246" t="str">
        <f ca="1">SUBSTITUTE(DR245,'Formula Name Creation'!$V70,'HB11 Model'!$B70)</f>
        <v>0</v>
      </c>
      <c r="DS246" t="str">
        <f ca="1">SUBSTITUTE(DS245,'Formula Name Creation'!$V70,'HB11 Model'!$B70)</f>
        <v>0</v>
      </c>
      <c r="DT246" t="str">
        <f ca="1">SUBSTITUTE(DT245,'Formula Name Creation'!$V70,'HB11 Model'!$B70)</f>
        <v>0</v>
      </c>
      <c r="DU246" t="str">
        <f ca="1">SUBSTITUTE(DU245,'Formula Name Creation'!$V70,'HB11 Model'!$B70)</f>
        <v>0</v>
      </c>
      <c r="DV246" t="str">
        <f ca="1">SUBSTITUTE(DV245,'Formula Name Creation'!$V70,'HB11 Model'!$B70)</f>
        <v>0</v>
      </c>
      <c r="DW246" t="str">
        <f ca="1">SUBSTITUTE(DW245,'Formula Name Creation'!$V70,'HB11 Model'!$B70)</f>
        <v>0</v>
      </c>
      <c r="DX246" t="str">
        <f ca="1">SUBSTITUTE(DX245,'Formula Name Creation'!$V70,'HB11 Model'!$B70)</f>
        <v>0</v>
      </c>
      <c r="DY246" t="str">
        <f ca="1">SUBSTITUTE(DY245,'Formula Name Creation'!$V70,'HB11 Model'!$B70)</f>
        <v>0</v>
      </c>
      <c r="DZ246" t="str">
        <f ca="1">SUBSTITUTE(DZ245,'Formula Name Creation'!$V70,'HB11 Model'!$B70)</f>
        <v>0</v>
      </c>
      <c r="EA246" t="str">
        <f ca="1">SUBSTITUTE(EA245,'Formula Name Creation'!$V70,'HB11 Model'!$B70)</f>
        <v>0</v>
      </c>
      <c r="EB246" t="str">
        <f ca="1">SUBSTITUTE(EB245,'Formula Name Creation'!$V70,'HB11 Model'!$B70)</f>
        <v>0</v>
      </c>
      <c r="EC246" t="str">
        <f ca="1">SUBSTITUTE(EC245,'Formula Name Creation'!$V70,'HB11 Model'!$B70)</f>
        <v>0</v>
      </c>
      <c r="ED246" t="str">
        <f ca="1">SUBSTITUTE(ED245,'Formula Name Creation'!$V70,'HB11 Model'!$B70)</f>
        <v>0</v>
      </c>
      <c r="EE246" t="str">
        <f ca="1">SUBSTITUTE(EE245,'Formula Name Creation'!$V70,'HB11 Model'!$B70)</f>
        <v>0</v>
      </c>
      <c r="EF246" t="str">
        <f ca="1">SUBSTITUTE(EF245,'Formula Name Creation'!$V70,'HB11 Model'!$B70)</f>
        <v>0</v>
      </c>
      <c r="EG246" t="str">
        <f ca="1">SUBSTITUTE(EG245,'Formula Name Creation'!$V70,'HB11 Model'!$B70)</f>
        <v>0</v>
      </c>
      <c r="EH246" t="str">
        <f ca="1">SUBSTITUTE(EH245,'Formula Name Creation'!$V70,'HB11 Model'!$B70)</f>
        <v>0</v>
      </c>
      <c r="EI246" t="str">
        <f ca="1">SUBSTITUTE(EI245,'Formula Name Creation'!$V70,'HB11 Model'!$B70)</f>
        <v>0</v>
      </c>
      <c r="EJ246" t="str">
        <f ca="1">SUBSTITUTE(EJ245,'Formula Name Creation'!$V70,'HB11 Model'!$B70)</f>
        <v>0</v>
      </c>
      <c r="EK246" t="str">
        <f ca="1">SUBSTITUTE(EK245,'Formula Name Creation'!$V70,'HB11 Model'!$B70)</f>
        <v>0</v>
      </c>
      <c r="EL246" t="str">
        <f ca="1">SUBSTITUTE(EL245,'Formula Name Creation'!$V70,'HB11 Model'!$B70)</f>
        <v>0</v>
      </c>
      <c r="EM246" t="str">
        <f ca="1">SUBSTITUTE(EM245,'Formula Name Creation'!$V70,'HB11 Model'!$B70)</f>
        <v>0</v>
      </c>
      <c r="EN246" t="str">
        <f ca="1">SUBSTITUTE(EN245,'Formula Name Creation'!$V70,'HB11 Model'!$B70)</f>
        <v>0</v>
      </c>
      <c r="EO246" t="str">
        <f ca="1">SUBSTITUTE(EO245,'Formula Name Creation'!$V70,'HB11 Model'!$B70)</f>
        <v>0</v>
      </c>
      <c r="EP246" t="str">
        <f ca="1">SUBSTITUTE(EP245,'Formula Name Creation'!$V70,'HB11 Model'!$B70)</f>
        <v>0</v>
      </c>
      <c r="EQ246" t="str">
        <f ca="1">SUBSTITUTE(EQ245,'Formula Name Creation'!$V70,'HB11 Model'!$B70)</f>
        <v>0</v>
      </c>
      <c r="ER246" t="str">
        <f ca="1">SUBSTITUTE(ER245,'Formula Name Creation'!$V70,'HB11 Model'!$B70)</f>
        <v>0</v>
      </c>
      <c r="ES246" t="str">
        <f ca="1">SUBSTITUTE(ES245,'Formula Name Creation'!$V70,'HB11 Model'!$B70)</f>
        <v>0</v>
      </c>
      <c r="ET246" t="str">
        <f ca="1">SUBSTITUTE(ET245,'Formula Name Creation'!$V70,'HB11 Model'!$B70)</f>
        <v>0</v>
      </c>
      <c r="EU246">
        <v>68</v>
      </c>
    </row>
    <row r="247" spans="1:151" x14ac:dyDescent="0.25">
      <c r="A247" t="str">
        <f ca="1">SUBSTITUTE(A246,'Formula Name Creation'!$V69,'HB11 Model'!$B69)</f>
        <v>Parameter</v>
      </c>
      <c r="B247" t="str">
        <f ca="1">SUBSTITUTE(B246,'Formula Name Creation'!$V69,'HB11 Model'!$B69)</f>
        <v>Parameter</v>
      </c>
      <c r="C247" t="str">
        <f ca="1">SUBSTITUTE(C246,'Formula Name Creation'!$V69,'HB11 Model'!$B69)</f>
        <v>=(1400*C22*1000)/10^6</v>
      </c>
      <c r="D247" t="str">
        <f ca="1">SUBSTITUTE(D246,'Formula Name Creation'!$V69,'HB11 Model'!$B69)</f>
        <v>Parameter</v>
      </c>
      <c r="E247" t="str">
        <f ca="1">SUBSTITUTE(E246,'Formula Name Creation'!$V69,'HB11 Model'!$B69)</f>
        <v>=C3*C4</v>
      </c>
      <c r="F247" t="str">
        <f ca="1">SUBSTITUTE(F246,'Formula Name Creation'!$V69,'HB11 Model'!$B69)</f>
        <v>=C7/(C6)</v>
      </c>
      <c r="G247" t="str">
        <f ca="1">SUBSTITUTE(G246,'Formula Name Creation'!$V69,'HB11 Model'!$B69)</f>
        <v>=IF(C36=0,C7*C10,C7*C10*C13)</v>
      </c>
      <c r="H247" t="str">
        <f ca="1">SUBSTITUTE(H246,'Formula Name Creation'!$V69,'HB11 Model'!$B69)</f>
        <v>Parameter</v>
      </c>
      <c r="I247" t="str">
        <f ca="1">SUBSTITUTE(I246,'Formula Name Creation'!$V69,'HB11 Model'!$B69)</f>
        <v>Parameter</v>
      </c>
      <c r="J247" t="str">
        <f ca="1">SUBSTITUTE(J246,'Formula Name Creation'!$V69,'HB11 Model'!$B69)</f>
        <v>Parameter</v>
      </c>
      <c r="K247" t="str">
        <f ca="1">SUBSTITUTE(K246,'Formula Name Creation'!$V69,'HB11 Model'!$B69)</f>
        <v>Parameter</v>
      </c>
      <c r="L247" t="str">
        <f ca="1">SUBSTITUTE(L246,'Formula Name Creation'!$V69,'HB11 Model'!$B69)</f>
        <v>Parameter</v>
      </c>
      <c r="M247" t="str">
        <f ca="1">SUBSTITUTE(M246,'Formula Name Creation'!$V69,'HB11 Model'!$B69)</f>
        <v>=C16/C8</v>
      </c>
      <c r="N247" t="str">
        <f ca="1">SUBSTITUTE(N246,'Formula Name Creation'!$V69,'HB11 Model'!$B69)</f>
        <v>=C9*C17</v>
      </c>
      <c r="O247" t="str">
        <f ca="1">SUBSTITUTE(O246,'Formula Name Creation'!$V69,'HB11 Model'!$B69)</f>
        <v>Parameter</v>
      </c>
      <c r="P247" t="str">
        <f ca="1">SUBSTITUTE(P246,'Formula Name Creation'!$V69,'HB11 Model'!$B69)</f>
        <v>Parameter</v>
      </c>
      <c r="Q247" t="str">
        <f ca="1">SUBSTITUTE(Q246,'Formula Name Creation'!$V69,'HB11 Model'!$B69)</f>
        <v>Parameter</v>
      </c>
      <c r="R247" t="str">
        <f ca="1">SUBSTITUTE(R246,'Formula Name Creation'!$V69,'HB11 Model'!$B69)</f>
        <v>=C8+Cooling System Energy Consumption+Vacuum System Power Usage</v>
      </c>
      <c r="S247" t="str">
        <f ca="1">SUBSTITUTE(S246,'Formula Name Creation'!$V69,'HB11 Model'!$B69)</f>
        <v>=C20*C19</v>
      </c>
      <c r="T247" t="str">
        <f ca="1">SUBSTITUTE(T246,'Formula Name Creation'!$V69,'HB11 Model'!$B69)</f>
        <v>=C16-C20</v>
      </c>
      <c r="U247" t="str">
        <f ca="1">SUBSTITUTE(U246,'Formula Name Creation'!$V69,'HB11 Model'!$B69)</f>
        <v>=365*24*C14</v>
      </c>
      <c r="V247" t="str">
        <f ca="1">SUBSTITUTE(V246,'Formula Name Creation'!$V69,'HB11 Model'!$B69)</f>
        <v>=C22*C23</v>
      </c>
      <c r="W247" t="str">
        <f ca="1">SUBSTITUTE(W246,'Formula Name Creation'!$V69,'HB11 Model'!$B69)</f>
        <v>=C26/(1-C27)</v>
      </c>
      <c r="X247" t="str">
        <f ca="1">SUBSTITUTE(X246,'Formula Name Creation'!$V69,'HB11 Model'!$B69)</f>
        <v>=C4*C14*365*24*3600</v>
      </c>
      <c r="Y247" t="str">
        <f ca="1">SUBSTITUTE(Y246,'Formula Name Creation'!$V69,'HB11 Model'!$B69)</f>
        <v>Parameter</v>
      </c>
      <c r="Z247" t="str">
        <f ca="1">SUBSTITUTE(Z246,'Formula Name Creation'!$V69,'HB11 Model'!$B69)</f>
        <v>=C29+C37+C40+C48</v>
      </c>
      <c r="AA247" t="str">
        <f ca="1">SUBSTITUTE(AA246,'Formula Name Creation'!$V69,'HB11 Model'!$B69)</f>
        <v>=C30*(C33*C34)/(1000)+C35</v>
      </c>
      <c r="AB247" t="str">
        <f ca="1">SUBSTITUTE(AB246,'Formula Name Creation'!$V69,'HB11 Model'!$B69)</f>
        <v>Parameter</v>
      </c>
      <c r="AC247" t="str">
        <f ca="1">SUBSTITUTE(AC246,'Formula Name Creation'!$V69,'HB11 Model'!$B69)</f>
        <v>Parameter</v>
      </c>
      <c r="AD247" t="str">
        <f ca="1">SUBSTITUTE(AD246,'Formula Name Creation'!$V69,'HB11 Model'!$B69)</f>
        <v>Parameter</v>
      </c>
      <c r="AE247" t="str">
        <f ca="1">SUBSTITUTE(AE246,'Formula Name Creation'!$V69,'HB11 Model'!$B69)</f>
        <v>Parameter</v>
      </c>
      <c r="AF247" t="str">
        <f ca="1">SUBSTITUTE(AF246,'Formula Name Creation'!$V69,'HB11 Model'!$B69)</f>
        <v>Parameter</v>
      </c>
      <c r="AG247" t="str">
        <f ca="1">SUBSTITUTE(AG246,'Formula Name Creation'!$V69,'HB11 Model'!$B69)</f>
        <v>Parameter</v>
      </c>
      <c r="AH247" t="str">
        <f ca="1">SUBSTITUTE(AH246,'Formula Name Creation'!$V69,'HB11 Model'!$B69)</f>
        <v>Parameter</v>
      </c>
      <c r="AI247" t="str">
        <f ca="1">SUBSTITUTE(AI246,'Formula Name Creation'!$V69,'HB11 Model'!$B69)</f>
        <v>=C36*(C38)</v>
      </c>
      <c r="AJ247" t="str">
        <f ca="1">SUBSTITUTE(AJ246,'Formula Name Creation'!$V69,'HB11 Model'!$B69)</f>
        <v>Parameter</v>
      </c>
      <c r="AK247" t="str">
        <f ca="1">SUBSTITUTE(AK246,'Formula Name Creation'!$V69,'HB11 Model'!$B69)</f>
        <v>Parameter</v>
      </c>
      <c r="AL247" t="str">
        <f ca="1">SUBSTITUTE(AL246,'Formula Name Creation'!$V69,'HB11 Model'!$B69)</f>
        <v>=C39*(C41+C42)</v>
      </c>
      <c r="AM247" t="str">
        <f ca="1">SUBSTITUTE(AM246,'Formula Name Creation'!$V69,'HB11 Model'!$B69)</f>
        <v>=0.04+(C31*C32)/(1000)</v>
      </c>
      <c r="AN247" t="str">
        <f ca="1">SUBSTITUTE(AN246,'Formula Name Creation'!$V69,'HB11 Model'!$B69)</f>
        <v>Parameter</v>
      </c>
      <c r="AO247" t="str">
        <f ca="1">SUBSTITUTE(AO246,'Formula Name Creation'!$V69,'HB11 Model'!$B69)</f>
        <v>Parameter</v>
      </c>
      <c r="AP247" t="str">
        <f ca="1">SUBSTITUTE(AP246,'Formula Name Creation'!$V69,'HB11 Model'!$B69)</f>
        <v>Parameter</v>
      </c>
      <c r="AQ247" t="str">
        <f ca="1">SUBSTITUTE(AQ246,'Formula Name Creation'!$V69,'HB11 Model'!$B69)</f>
        <v>Parameter</v>
      </c>
      <c r="AR247" t="e">
        <f ca="1">SUBSTITUTE(AR246,'Formula Name Creation'!$V69,'HB11 Model'!$B69)</f>
        <v>#N/A</v>
      </c>
      <c r="AS247" t="str">
        <f ca="1">SUBSTITUTE(AS246,'Formula Name Creation'!$V69,'HB11 Model'!$B69)</f>
        <v>=C45+C25*(C28)</v>
      </c>
      <c r="AT247" t="str">
        <f ca="1">SUBSTITUTE(AT246,'Formula Name Creation'!$V69,'HB11 Model'!$B69)</f>
        <v>Parameter</v>
      </c>
      <c r="AU247" t="str">
        <f ca="1">SUBSTITUTE(AU246,'Formula Name Creation'!$V69,'HB11 Model'!$B69)</f>
        <v>Parameter</v>
      </c>
      <c r="AV247" t="str">
        <f ca="1">SUBSTITUTE(AV246,'Formula Name Creation'!$V69,'HB11 Model'!$B69)</f>
        <v>Parameter</v>
      </c>
      <c r="AW247" t="str">
        <f ca="1">SUBSTITUTE(AW246,'Formula Name Creation'!$V69,'HB11 Model'!$B69)</f>
        <v>Parameter</v>
      </c>
      <c r="AX247" t="str">
        <f ca="1">SUBSTITUTE(AX246,'Formula Name Creation'!$V69,'HB11 Model'!$B69)</f>
        <v>Parameter</v>
      </c>
      <c r="AY247" t="str">
        <f ca="1">SUBSTITUTE(AY246,'Formula Name Creation'!$V69,'HB11 Model'!$B69)</f>
        <v>Parameter</v>
      </c>
      <c r="AZ247" t="str">
        <f ca="1">SUBSTITUTE(AZ246,'Formula Name Creation'!$V69,'HB11 Model'!$B69)</f>
        <v>Parameter</v>
      </c>
      <c r="BA247" t="str">
        <f ca="1">SUBSTITUTE(BA246,'Formula Name Creation'!$V69,'HB11 Model'!$B69)</f>
        <v>=(C54+C53)/10^6</v>
      </c>
      <c r="BB247" t="str">
        <f ca="1">SUBSTITUTE(BB246,'Formula Name Creation'!$V69,'HB11 Model'!$B69)</f>
        <v>=C4*((C14*24)*3600)*C51</v>
      </c>
      <c r="BC247" t="str">
        <f ca="1">SUBSTITUTE(BC246,'Formula Name Creation'!$V69,'HB11 Model'!$B69)</f>
        <v>Parameter</v>
      </c>
      <c r="BD247" t="str">
        <f ca="1">SUBSTITUTE(BD246,'Formula Name Creation'!$V69,'HB11 Model'!$B69)</f>
        <v>Parameter</v>
      </c>
      <c r="BE247" t="str">
        <f ca="1">SUBSTITUTE(BE246,'Formula Name Creation'!$V69,'HB11 Model'!$B69)</f>
        <v>Parameter</v>
      </c>
      <c r="BF247" t="str">
        <f ca="1">SUBSTITUTE(BF246,'Formula Name Creation'!$V69,'HB11 Model'!$B69)</f>
        <v>Parameter</v>
      </c>
      <c r="BG247" t="str">
        <f ca="1">SUBSTITUTE(BG246,'Formula Name Creation'!$V69,'HB11 Model'!$B69)</f>
        <v>=ROUNDDOWN(C60/C64,0)*C58+C57*C3*C4*ROUNDDOWN(C60/C66,0)+C59+Total Coolant Cost*10^6*ROUNDDOWN(C60/C65,0)+C63*C60</v>
      </c>
      <c r="BH247" t="str">
        <f ca="1">SUBSTITUTE(BH246,'Formula Name Creation'!$V69,'HB11 Model'!$B69)</f>
        <v>Parameter</v>
      </c>
      <c r="BI247" t="str">
        <f ca="1">SUBSTITUTE(BI246,'Formula Name Creation'!$V69,'HB11 Model'!$B69)</f>
        <v>=C62*1000*C24</v>
      </c>
      <c r="BJ247" t="str">
        <f ca="1">SUBSTITUTE(BJ246,'Formula Name Creation'!$V69,'HB11 Model'!$B69)</f>
        <v>Parameter</v>
      </c>
      <c r="BK247" t="str">
        <f ca="1">SUBSTITUTE(BK246,'Formula Name Creation'!$V69,'HB11 Model'!$B69)</f>
        <v>Parameter</v>
      </c>
      <c r="BL247" t="str">
        <f ca="1">SUBSTITUTE(BL246,'Formula Name Creation'!$V69,'HB11 Model'!$B69)</f>
        <v>Parameter</v>
      </c>
      <c r="BM247" t="str">
        <f ca="1">SUBSTITUTE(BM246,'Formula Name Creation'!$V69,'HB11 Model'!$B69)</f>
        <v>Parameter</v>
      </c>
      <c r="BN247" t="str">
        <f ca="1">SUBSTITUTE(BN246,'Formula Name Creation'!$V69,'HB11 Model'!$B69)</f>
        <v>Parameter</v>
      </c>
      <c r="BO247" t="str">
        <f ca="1">SUBSTITUTE(BO246,'Formula Name Creation'!$V69,'HB11 Model'!$B69)</f>
        <v>Parameter</v>
      </c>
      <c r="BP247" t="str">
        <f ca="1">SUBSTITUTE(BP246,'Formula Name Creation'!$V69,'HB11 Model'!$B69)</f>
        <v>Parameter</v>
      </c>
      <c r="BQ247" t="str">
        <f ca="1">SUBSTITUTE(BQ246,'Formula Name Creation'!$V69,'HB11 Model'!$B69)</f>
        <v>Parameter</v>
      </c>
      <c r="BR247" t="str">
        <f ca="1">SUBSTITUTE(BR246,'Formula Name Creation'!$V69,'HB11 Model'!$B69)</f>
        <v>Parameter</v>
      </c>
      <c r="BS247" t="str">
        <f ca="1">SUBSTITUTE(BS246,'Formula Name Creation'!$V69,'HB11 Model'!$B69)</f>
        <v>Parameter</v>
      </c>
      <c r="BT247" t="str">
        <f ca="1">SUBSTITUTE(BT246,'Formula Name Creation'!$V69,'HB11 Model'!$B69)</f>
        <v>Parameter</v>
      </c>
      <c r="BU247" t="str">
        <f ca="1">SUBSTITUTE(BU246,'Formula Name Creation'!$V69,'HB11 Model'!$B69)</f>
        <v>=(C67+C68+Turbine Building Cost+Cooling Tower System Cost+Power Supply and Energy Storage Cost+Ventilation Stack Cost+Miscellaneous Buildings Cost+Laser Construction Cost)</v>
      </c>
      <c r="BV247" t="str">
        <f ca="1">SUBSTITUTE(BV246,'Formula Name Creation'!$V69,'HB11 Model'!$B69)</f>
        <v>Parameter</v>
      </c>
      <c r="BW247" t="str">
        <f ca="1">SUBSTITUTE(BW246,'Formula Name Creation'!$V69,'HB11 Model'!$B69)</f>
        <v>Parameter</v>
      </c>
      <c r="BX247" t="str">
        <f ca="1">SUBSTITUTE(BX246,'Formula Name Creation'!$V69,'HB11 Model'!$B69)</f>
        <v>=Indirect Construction Cost+Direct Construction Cost</v>
      </c>
      <c r="BY247" t="str">
        <f ca="1">SUBSTITUTE(BY246,'Formula Name Creation'!$V69,'HB11 Model'!$B69)</f>
        <v>Parameter</v>
      </c>
      <c r="BZ247" t="str">
        <f ca="1">SUBSTITUTE(BZ246,'Formula Name Creation'!$V69,'HB11 Model'!$B69)</f>
        <v>=Decommissioning Cost Coefficient*Direct Construction Cost</v>
      </c>
      <c r="CA247" t="str">
        <f ca="1">SUBSTITUTE(CA246,'Formula Name Creation'!$V69,'HB11 Model'!$B69)</f>
        <v>Parameter</v>
      </c>
      <c r="CB247" t="str">
        <f ca="1">SUBSTITUTE(CB246,'Formula Name Creation'!$V69,'HB11 Model'!$B69)</f>
        <v>Parameter</v>
      </c>
      <c r="CC247" t="str">
        <f ca="1">SUBSTITUTE(CC246,'Formula Name Creation'!$V69,'HB11 Model'!$B69)</f>
        <v>Parameter</v>
      </c>
      <c r="CD247" t="str">
        <f ca="1">SUBSTITUTE(CD246,'Formula Name Creation'!$V69,'HB11 Model'!$B69)</f>
        <v>=32*(C9/2605)</v>
      </c>
      <c r="CE247" t="str">
        <f ca="1">SUBSTITUTE(CE246,'Formula Name Creation'!$V69,'HB11 Model'!$B69)</f>
        <v>Parameter</v>
      </c>
      <c r="CF247" t="str">
        <f ca="1">SUBSTITUTE(CF246,'Formula Name Creation'!$V69,'HB11 Model'!$B69)</f>
        <v>Parameter</v>
      </c>
      <c r="CG247" t="str">
        <f ca="1">SUBSTITUTE(CG246,'Formula Name Creation'!$V69,'HB11 Model'!$B69)</f>
        <v>=(Coolant Volume*Coolant Density*Coolant Cost)/10^6</v>
      </c>
      <c r="CH247" t="str">
        <f ca="1">SUBSTITUTE(CH246,'Formula Name Creation'!$V69,'HB11 Model'!$B69)</f>
        <v>=C9*10^6/Mixed-mean Coolant Temperature Rise/Specific Heat of Coolant</v>
      </c>
      <c r="CI247" t="str">
        <f ca="1">SUBSTITUTE(CI246,'Formula Name Creation'!$V69,'HB11 Model'!$B69)</f>
        <v>Parameter</v>
      </c>
      <c r="CJ247" t="str">
        <f ca="1">SUBSTITUTE(CJ246,'Formula Name Creation'!$V69,'HB11 Model'!$B69)</f>
        <v>Parameter</v>
      </c>
      <c r="CK247" t="str">
        <f ca="1">SUBSTITUTE(CK246,'Formula Name Creation'!$V69,'HB11 Model'!$B69)</f>
        <v>Parameter</v>
      </c>
      <c r="CL247" t="str">
        <f ca="1">SUBSTITUTE(CL246,'Formula Name Creation'!$V69,'HB11 Model'!$B69)</f>
        <v>Parameter</v>
      </c>
      <c r="CM247" t="str">
        <f ca="1">SUBSTITUTE(CM246,'Formula Name Creation'!$V69,'HB11 Model'!$B69)</f>
        <v>=Number of Staff*Average Hourly Wage</v>
      </c>
      <c r="CN247" t="str">
        <f ca="1">SUBSTITUTE(CN246,'Formula Name Creation'!$V69,'HB11 Model'!$B69)</f>
        <v>=Hourly Personnel Cost*7.6*7*52.18</v>
      </c>
      <c r="CO247" t="str">
        <f ca="1">SUBSTITUTE(CO246,'Formula Name Creation'!$V69,'HB11 Model'!$B69)</f>
        <v>Parameter</v>
      </c>
      <c r="CP247" t="str">
        <f ca="1">SUBSTITUTE(CP246,'Formula Name Creation'!$V69,'HB11 Model'!$B69)</f>
        <v>Parameter</v>
      </c>
      <c r="CQ247" t="str">
        <f ca="1">SUBSTITUTE(CQ246,'Formula Name Creation'!$V69,'HB11 Model'!$B69)</f>
        <v>Parameter</v>
      </c>
      <c r="CR247" t="str">
        <f ca="1">SUBSTITUTE(CR246,'Formula Name Creation'!$V69,'HB11 Model'!$B69)</f>
        <v>Parameter</v>
      </c>
      <c r="CS247" t="str">
        <f ca="1">SUBSTITUTE(CS246,'Formula Name Creation'!$V69,'HB11 Model'!$B69)</f>
        <v>Parameter</v>
      </c>
      <c r="CT247" t="str">
        <f ca="1">SUBSTITUTE(CT246,'Formula Name Creation'!$V69,'HB11 Model'!$B69)</f>
        <v>Parameter</v>
      </c>
      <c r="CU247" t="str">
        <f ca="1">SUBSTITUTE(CU246,'Formula Name Creation'!$V69,'HB11 Model'!$B69)</f>
        <v>=PI()*Height of Vacuum Vessel*(Radius of Vacuum Vessel^2-(Radius of Vacuum Vessel-Wall Thickness of Vacuum Vessel)^2)*Density of Vacuum Vessel Material</v>
      </c>
      <c r="CV247" t="str">
        <f ca="1">SUBSTITUTE(CV246,'Formula Name Creation'!$V69,'HB11 Model'!$B69)</f>
        <v>Parameter</v>
      </c>
      <c r="CW247" t="str">
        <f ca="1">SUBSTITUTE(CW246,'Formula Name Creation'!$V69,'HB11 Model'!$B69)</f>
        <v>=(90.69*Mass of Vacuum Vessel + Shielding Material Costs for Vacuum Vessel + 13.04*Mass Flow Rate*112.32)/10^6</v>
      </c>
      <c r="CX247" t="str">
        <f ca="1">SUBSTITUTE(CX246,'Formula Name Creation'!$V69,'HB11 Model'!$B69)</f>
        <v>0</v>
      </c>
      <c r="CY247" t="str">
        <f ca="1">SUBSTITUTE(CY246,'Formula Name Creation'!$V69,'HB11 Model'!$B69)</f>
        <v>0</v>
      </c>
      <c r="CZ247" t="str">
        <f ca="1">SUBSTITUTE(CZ246,'Formula Name Creation'!$V69,'HB11 Model'!$B69)</f>
        <v>0</v>
      </c>
      <c r="DA247" t="str">
        <f ca="1">SUBSTITUTE(DA246,'Formula Name Creation'!$V69,'HB11 Model'!$B69)</f>
        <v>0</v>
      </c>
      <c r="DB247" t="str">
        <f ca="1">SUBSTITUTE(DB246,'Formula Name Creation'!$V69,'HB11 Model'!$B69)</f>
        <v>0</v>
      </c>
      <c r="DC247" t="str">
        <f ca="1">SUBSTITUTE(DC246,'Formula Name Creation'!$V69,'HB11 Model'!$B69)</f>
        <v>0</v>
      </c>
      <c r="DD247" t="str">
        <f ca="1">SUBSTITUTE(DD246,'Formula Name Creation'!$V69,'HB11 Model'!$B69)</f>
        <v>0</v>
      </c>
      <c r="DE247" t="str">
        <f ca="1">SUBSTITUTE(DE246,'Formula Name Creation'!$V69,'HB11 Model'!$B69)</f>
        <v>0</v>
      </c>
      <c r="DF247" t="str">
        <f ca="1">SUBSTITUTE(DF246,'Formula Name Creation'!$V69,'HB11 Model'!$B69)</f>
        <v>0</v>
      </c>
      <c r="DG247" t="str">
        <f ca="1">SUBSTITUTE(DG246,'Formula Name Creation'!$V69,'HB11 Model'!$B69)</f>
        <v>0</v>
      </c>
      <c r="DH247" t="str">
        <f ca="1">SUBSTITUTE(DH246,'Formula Name Creation'!$V69,'HB11 Model'!$B69)</f>
        <v>0</v>
      </c>
      <c r="DI247" t="str">
        <f ca="1">SUBSTITUTE(DI246,'Formula Name Creation'!$V69,'HB11 Model'!$B69)</f>
        <v>0</v>
      </c>
      <c r="DJ247" t="str">
        <f ca="1">SUBSTITUTE(DJ246,'Formula Name Creation'!$V69,'HB11 Model'!$B69)</f>
        <v>0</v>
      </c>
      <c r="DK247" t="str">
        <f ca="1">SUBSTITUTE(DK246,'Formula Name Creation'!$V69,'HB11 Model'!$B69)</f>
        <v>0</v>
      </c>
      <c r="DL247" t="str">
        <f ca="1">SUBSTITUTE(DL246,'Formula Name Creation'!$V69,'HB11 Model'!$B69)</f>
        <v>0</v>
      </c>
      <c r="DM247" t="str">
        <f ca="1">SUBSTITUTE(DM246,'Formula Name Creation'!$V69,'HB11 Model'!$B69)</f>
        <v>0</v>
      </c>
      <c r="DN247" t="str">
        <f ca="1">SUBSTITUTE(DN246,'Formula Name Creation'!$V69,'HB11 Model'!$B69)</f>
        <v>0</v>
      </c>
      <c r="DO247" t="str">
        <f ca="1">SUBSTITUTE(DO246,'Formula Name Creation'!$V69,'HB11 Model'!$B69)</f>
        <v>0</v>
      </c>
      <c r="DP247" t="str">
        <f ca="1">SUBSTITUTE(DP246,'Formula Name Creation'!$V69,'HB11 Model'!$B69)</f>
        <v>0</v>
      </c>
      <c r="DQ247" t="str">
        <f ca="1">SUBSTITUTE(DQ246,'Formula Name Creation'!$V69,'HB11 Model'!$B69)</f>
        <v>0</v>
      </c>
      <c r="DR247" t="str">
        <f ca="1">SUBSTITUTE(DR246,'Formula Name Creation'!$V69,'HB11 Model'!$B69)</f>
        <v>0</v>
      </c>
      <c r="DS247" t="str">
        <f ca="1">SUBSTITUTE(DS246,'Formula Name Creation'!$V69,'HB11 Model'!$B69)</f>
        <v>0</v>
      </c>
      <c r="DT247" t="str">
        <f ca="1">SUBSTITUTE(DT246,'Formula Name Creation'!$V69,'HB11 Model'!$B69)</f>
        <v>0</v>
      </c>
      <c r="DU247" t="str">
        <f ca="1">SUBSTITUTE(DU246,'Formula Name Creation'!$V69,'HB11 Model'!$B69)</f>
        <v>0</v>
      </c>
      <c r="DV247" t="str">
        <f ca="1">SUBSTITUTE(DV246,'Formula Name Creation'!$V69,'HB11 Model'!$B69)</f>
        <v>0</v>
      </c>
      <c r="DW247" t="str">
        <f ca="1">SUBSTITUTE(DW246,'Formula Name Creation'!$V69,'HB11 Model'!$B69)</f>
        <v>0</v>
      </c>
      <c r="DX247" t="str">
        <f ca="1">SUBSTITUTE(DX246,'Formula Name Creation'!$V69,'HB11 Model'!$B69)</f>
        <v>0</v>
      </c>
      <c r="DY247" t="str">
        <f ca="1">SUBSTITUTE(DY246,'Formula Name Creation'!$V69,'HB11 Model'!$B69)</f>
        <v>0</v>
      </c>
      <c r="DZ247" t="str">
        <f ca="1">SUBSTITUTE(DZ246,'Formula Name Creation'!$V69,'HB11 Model'!$B69)</f>
        <v>0</v>
      </c>
      <c r="EA247" t="str">
        <f ca="1">SUBSTITUTE(EA246,'Formula Name Creation'!$V69,'HB11 Model'!$B69)</f>
        <v>0</v>
      </c>
      <c r="EB247" t="str">
        <f ca="1">SUBSTITUTE(EB246,'Formula Name Creation'!$V69,'HB11 Model'!$B69)</f>
        <v>0</v>
      </c>
      <c r="EC247" t="str">
        <f ca="1">SUBSTITUTE(EC246,'Formula Name Creation'!$V69,'HB11 Model'!$B69)</f>
        <v>0</v>
      </c>
      <c r="ED247" t="str">
        <f ca="1">SUBSTITUTE(ED246,'Formula Name Creation'!$V69,'HB11 Model'!$B69)</f>
        <v>0</v>
      </c>
      <c r="EE247" t="str">
        <f ca="1">SUBSTITUTE(EE246,'Formula Name Creation'!$V69,'HB11 Model'!$B69)</f>
        <v>0</v>
      </c>
      <c r="EF247" t="str">
        <f ca="1">SUBSTITUTE(EF246,'Formula Name Creation'!$V69,'HB11 Model'!$B69)</f>
        <v>0</v>
      </c>
      <c r="EG247" t="str">
        <f ca="1">SUBSTITUTE(EG246,'Formula Name Creation'!$V69,'HB11 Model'!$B69)</f>
        <v>0</v>
      </c>
      <c r="EH247" t="str">
        <f ca="1">SUBSTITUTE(EH246,'Formula Name Creation'!$V69,'HB11 Model'!$B69)</f>
        <v>0</v>
      </c>
      <c r="EI247" t="str">
        <f ca="1">SUBSTITUTE(EI246,'Formula Name Creation'!$V69,'HB11 Model'!$B69)</f>
        <v>0</v>
      </c>
      <c r="EJ247" t="str">
        <f ca="1">SUBSTITUTE(EJ246,'Formula Name Creation'!$V69,'HB11 Model'!$B69)</f>
        <v>0</v>
      </c>
      <c r="EK247" t="str">
        <f ca="1">SUBSTITUTE(EK246,'Formula Name Creation'!$V69,'HB11 Model'!$B69)</f>
        <v>0</v>
      </c>
      <c r="EL247" t="str">
        <f ca="1">SUBSTITUTE(EL246,'Formula Name Creation'!$V69,'HB11 Model'!$B69)</f>
        <v>0</v>
      </c>
      <c r="EM247" t="str">
        <f ca="1">SUBSTITUTE(EM246,'Formula Name Creation'!$V69,'HB11 Model'!$B69)</f>
        <v>0</v>
      </c>
      <c r="EN247" t="str">
        <f ca="1">SUBSTITUTE(EN246,'Formula Name Creation'!$V69,'HB11 Model'!$B69)</f>
        <v>0</v>
      </c>
      <c r="EO247" t="str">
        <f ca="1">SUBSTITUTE(EO246,'Formula Name Creation'!$V69,'HB11 Model'!$B69)</f>
        <v>0</v>
      </c>
      <c r="EP247" t="str">
        <f ca="1">SUBSTITUTE(EP246,'Formula Name Creation'!$V69,'HB11 Model'!$B69)</f>
        <v>0</v>
      </c>
      <c r="EQ247" t="str">
        <f ca="1">SUBSTITUTE(EQ246,'Formula Name Creation'!$V69,'HB11 Model'!$B69)</f>
        <v>0</v>
      </c>
      <c r="ER247" t="str">
        <f ca="1">SUBSTITUTE(ER246,'Formula Name Creation'!$V69,'HB11 Model'!$B69)</f>
        <v>0</v>
      </c>
      <c r="ES247" t="str">
        <f ca="1">SUBSTITUTE(ES246,'Formula Name Creation'!$V69,'HB11 Model'!$B69)</f>
        <v>0</v>
      </c>
      <c r="ET247" t="str">
        <f ca="1">SUBSTITUTE(ET246,'Formula Name Creation'!$V69,'HB11 Model'!$B69)</f>
        <v>0</v>
      </c>
      <c r="EU247">
        <v>67</v>
      </c>
    </row>
    <row r="248" spans="1:151" x14ac:dyDescent="0.25">
      <c r="A248" t="str">
        <f ca="1">SUBSTITUTE(A247,'Formula Name Creation'!$V68,'HB11 Model'!$B68)</f>
        <v>Parameter</v>
      </c>
      <c r="B248" t="str">
        <f ca="1">SUBSTITUTE(B247,'Formula Name Creation'!$V68,'HB11 Model'!$B68)</f>
        <v>Parameter</v>
      </c>
      <c r="C248" t="str">
        <f ca="1">SUBSTITUTE(C247,'Formula Name Creation'!$V68,'HB11 Model'!$B68)</f>
        <v>=(1400*C22*1000)/10^6</v>
      </c>
      <c r="D248" t="str">
        <f ca="1">SUBSTITUTE(D247,'Formula Name Creation'!$V68,'HB11 Model'!$B68)</f>
        <v>Parameter</v>
      </c>
      <c r="E248" t="str">
        <f ca="1">SUBSTITUTE(E247,'Formula Name Creation'!$V68,'HB11 Model'!$B68)</f>
        <v>=C3*C4</v>
      </c>
      <c r="F248" t="str">
        <f ca="1">SUBSTITUTE(F247,'Formula Name Creation'!$V68,'HB11 Model'!$B68)</f>
        <v>=C7/(C6)</v>
      </c>
      <c r="G248" t="str">
        <f ca="1">SUBSTITUTE(G247,'Formula Name Creation'!$V68,'HB11 Model'!$B68)</f>
        <v>=IF(C36=0,C7*C10,C7*C10*C13)</v>
      </c>
      <c r="H248" t="str">
        <f ca="1">SUBSTITUTE(H247,'Formula Name Creation'!$V68,'HB11 Model'!$B68)</f>
        <v>Parameter</v>
      </c>
      <c r="I248" t="str">
        <f ca="1">SUBSTITUTE(I247,'Formula Name Creation'!$V68,'HB11 Model'!$B68)</f>
        <v>Parameter</v>
      </c>
      <c r="J248" t="str">
        <f ca="1">SUBSTITUTE(J247,'Formula Name Creation'!$V68,'HB11 Model'!$B68)</f>
        <v>Parameter</v>
      </c>
      <c r="K248" t="str">
        <f ca="1">SUBSTITUTE(K247,'Formula Name Creation'!$V68,'HB11 Model'!$B68)</f>
        <v>Parameter</v>
      </c>
      <c r="L248" t="str">
        <f ca="1">SUBSTITUTE(L247,'Formula Name Creation'!$V68,'HB11 Model'!$B68)</f>
        <v>Parameter</v>
      </c>
      <c r="M248" t="str">
        <f ca="1">SUBSTITUTE(M247,'Formula Name Creation'!$V68,'HB11 Model'!$B68)</f>
        <v>=C16/C8</v>
      </c>
      <c r="N248" t="str">
        <f ca="1">SUBSTITUTE(N247,'Formula Name Creation'!$V68,'HB11 Model'!$B68)</f>
        <v>=C9*C17</v>
      </c>
      <c r="O248" t="str">
        <f ca="1">SUBSTITUTE(O247,'Formula Name Creation'!$V68,'HB11 Model'!$B68)</f>
        <v>Parameter</v>
      </c>
      <c r="P248" t="str">
        <f ca="1">SUBSTITUTE(P247,'Formula Name Creation'!$V68,'HB11 Model'!$B68)</f>
        <v>Parameter</v>
      </c>
      <c r="Q248" t="str">
        <f ca="1">SUBSTITUTE(Q247,'Formula Name Creation'!$V68,'HB11 Model'!$B68)</f>
        <v>Parameter</v>
      </c>
      <c r="R248" t="str">
        <f ca="1">SUBSTITUTE(R247,'Formula Name Creation'!$V68,'HB11 Model'!$B68)</f>
        <v>=C8+Cooling System Energy Consumption+Vacuum System Power Usage</v>
      </c>
      <c r="S248" t="str">
        <f ca="1">SUBSTITUTE(S247,'Formula Name Creation'!$V68,'HB11 Model'!$B68)</f>
        <v>=C20*C19</v>
      </c>
      <c r="T248" t="str">
        <f ca="1">SUBSTITUTE(T247,'Formula Name Creation'!$V68,'HB11 Model'!$B68)</f>
        <v>=C16-C20</v>
      </c>
      <c r="U248" t="str">
        <f ca="1">SUBSTITUTE(U247,'Formula Name Creation'!$V68,'HB11 Model'!$B68)</f>
        <v>=365*24*C14</v>
      </c>
      <c r="V248" t="str">
        <f ca="1">SUBSTITUTE(V247,'Formula Name Creation'!$V68,'HB11 Model'!$B68)</f>
        <v>=C22*C23</v>
      </c>
      <c r="W248" t="str">
        <f ca="1">SUBSTITUTE(W247,'Formula Name Creation'!$V68,'HB11 Model'!$B68)</f>
        <v>=C26/(1-C27)</v>
      </c>
      <c r="X248" t="str">
        <f ca="1">SUBSTITUTE(X247,'Formula Name Creation'!$V68,'HB11 Model'!$B68)</f>
        <v>=C4*C14*365*24*3600</v>
      </c>
      <c r="Y248" t="str">
        <f ca="1">SUBSTITUTE(Y247,'Formula Name Creation'!$V68,'HB11 Model'!$B68)</f>
        <v>Parameter</v>
      </c>
      <c r="Z248" t="str">
        <f ca="1">SUBSTITUTE(Z247,'Formula Name Creation'!$V68,'HB11 Model'!$B68)</f>
        <v>=C29+C37+C40+C48</v>
      </c>
      <c r="AA248" t="str">
        <f ca="1">SUBSTITUTE(AA247,'Formula Name Creation'!$V68,'HB11 Model'!$B68)</f>
        <v>=C30*(C33*C34)/(1000)+C35</v>
      </c>
      <c r="AB248" t="str">
        <f ca="1">SUBSTITUTE(AB247,'Formula Name Creation'!$V68,'HB11 Model'!$B68)</f>
        <v>Parameter</v>
      </c>
      <c r="AC248" t="str">
        <f ca="1">SUBSTITUTE(AC247,'Formula Name Creation'!$V68,'HB11 Model'!$B68)</f>
        <v>Parameter</v>
      </c>
      <c r="AD248" t="str">
        <f ca="1">SUBSTITUTE(AD247,'Formula Name Creation'!$V68,'HB11 Model'!$B68)</f>
        <v>Parameter</v>
      </c>
      <c r="AE248" t="str">
        <f ca="1">SUBSTITUTE(AE247,'Formula Name Creation'!$V68,'HB11 Model'!$B68)</f>
        <v>Parameter</v>
      </c>
      <c r="AF248" t="str">
        <f ca="1">SUBSTITUTE(AF247,'Formula Name Creation'!$V68,'HB11 Model'!$B68)</f>
        <v>Parameter</v>
      </c>
      <c r="AG248" t="str">
        <f ca="1">SUBSTITUTE(AG247,'Formula Name Creation'!$V68,'HB11 Model'!$B68)</f>
        <v>Parameter</v>
      </c>
      <c r="AH248" t="str">
        <f ca="1">SUBSTITUTE(AH247,'Formula Name Creation'!$V68,'HB11 Model'!$B68)</f>
        <v>Parameter</v>
      </c>
      <c r="AI248" t="str">
        <f ca="1">SUBSTITUTE(AI247,'Formula Name Creation'!$V68,'HB11 Model'!$B68)</f>
        <v>=C36*(C38)</v>
      </c>
      <c r="AJ248" t="str">
        <f ca="1">SUBSTITUTE(AJ247,'Formula Name Creation'!$V68,'HB11 Model'!$B68)</f>
        <v>Parameter</v>
      </c>
      <c r="AK248" t="str">
        <f ca="1">SUBSTITUTE(AK247,'Formula Name Creation'!$V68,'HB11 Model'!$B68)</f>
        <v>Parameter</v>
      </c>
      <c r="AL248" t="str">
        <f ca="1">SUBSTITUTE(AL247,'Formula Name Creation'!$V68,'HB11 Model'!$B68)</f>
        <v>=C39*(C41+C42)</v>
      </c>
      <c r="AM248" t="str">
        <f ca="1">SUBSTITUTE(AM247,'Formula Name Creation'!$V68,'HB11 Model'!$B68)</f>
        <v>=0.04+(C31*C32)/(1000)</v>
      </c>
      <c r="AN248" t="str">
        <f ca="1">SUBSTITUTE(AN247,'Formula Name Creation'!$V68,'HB11 Model'!$B68)</f>
        <v>Parameter</v>
      </c>
      <c r="AO248" t="str">
        <f ca="1">SUBSTITUTE(AO247,'Formula Name Creation'!$V68,'HB11 Model'!$B68)</f>
        <v>Parameter</v>
      </c>
      <c r="AP248" t="str">
        <f ca="1">SUBSTITUTE(AP247,'Formula Name Creation'!$V68,'HB11 Model'!$B68)</f>
        <v>Parameter</v>
      </c>
      <c r="AQ248" t="str">
        <f ca="1">SUBSTITUTE(AQ247,'Formula Name Creation'!$V68,'HB11 Model'!$B68)</f>
        <v>Parameter</v>
      </c>
      <c r="AR248" t="e">
        <f ca="1">SUBSTITUTE(AR247,'Formula Name Creation'!$V68,'HB11 Model'!$B68)</f>
        <v>#N/A</v>
      </c>
      <c r="AS248" t="str">
        <f ca="1">SUBSTITUTE(AS247,'Formula Name Creation'!$V68,'HB11 Model'!$B68)</f>
        <v>=C45+C25*(C28)</v>
      </c>
      <c r="AT248" t="str">
        <f ca="1">SUBSTITUTE(AT247,'Formula Name Creation'!$V68,'HB11 Model'!$B68)</f>
        <v>Parameter</v>
      </c>
      <c r="AU248" t="str">
        <f ca="1">SUBSTITUTE(AU247,'Formula Name Creation'!$V68,'HB11 Model'!$B68)</f>
        <v>Parameter</v>
      </c>
      <c r="AV248" t="str">
        <f ca="1">SUBSTITUTE(AV247,'Formula Name Creation'!$V68,'HB11 Model'!$B68)</f>
        <v>Parameter</v>
      </c>
      <c r="AW248" t="str">
        <f ca="1">SUBSTITUTE(AW247,'Formula Name Creation'!$V68,'HB11 Model'!$B68)</f>
        <v>Parameter</v>
      </c>
      <c r="AX248" t="str">
        <f ca="1">SUBSTITUTE(AX247,'Formula Name Creation'!$V68,'HB11 Model'!$B68)</f>
        <v>Parameter</v>
      </c>
      <c r="AY248" t="str">
        <f ca="1">SUBSTITUTE(AY247,'Formula Name Creation'!$V68,'HB11 Model'!$B68)</f>
        <v>Parameter</v>
      </c>
      <c r="AZ248" t="str">
        <f ca="1">SUBSTITUTE(AZ247,'Formula Name Creation'!$V68,'HB11 Model'!$B68)</f>
        <v>Parameter</v>
      </c>
      <c r="BA248" t="str">
        <f ca="1">SUBSTITUTE(BA247,'Formula Name Creation'!$V68,'HB11 Model'!$B68)</f>
        <v>=(C54+C53)/10^6</v>
      </c>
      <c r="BB248" t="str">
        <f ca="1">SUBSTITUTE(BB247,'Formula Name Creation'!$V68,'HB11 Model'!$B68)</f>
        <v>=C4*((C14*24)*3600)*C51</v>
      </c>
      <c r="BC248" t="str">
        <f ca="1">SUBSTITUTE(BC247,'Formula Name Creation'!$V68,'HB11 Model'!$B68)</f>
        <v>Parameter</v>
      </c>
      <c r="BD248" t="str">
        <f ca="1">SUBSTITUTE(BD247,'Formula Name Creation'!$V68,'HB11 Model'!$B68)</f>
        <v>Parameter</v>
      </c>
      <c r="BE248" t="str">
        <f ca="1">SUBSTITUTE(BE247,'Formula Name Creation'!$V68,'HB11 Model'!$B68)</f>
        <v>Parameter</v>
      </c>
      <c r="BF248" t="str">
        <f ca="1">SUBSTITUTE(BF247,'Formula Name Creation'!$V68,'HB11 Model'!$B68)</f>
        <v>Parameter</v>
      </c>
      <c r="BG248" t="str">
        <f ca="1">SUBSTITUTE(BG247,'Formula Name Creation'!$V68,'HB11 Model'!$B68)</f>
        <v>=ROUNDDOWN(C60/C64,0)*C58+C57*C3*C4*ROUNDDOWN(C60/C66,0)+C59+Total Coolant Cost*10^6*ROUNDDOWN(C60/C65,0)+C63*C60</v>
      </c>
      <c r="BH248" t="str">
        <f ca="1">SUBSTITUTE(BH247,'Formula Name Creation'!$V68,'HB11 Model'!$B68)</f>
        <v>Parameter</v>
      </c>
      <c r="BI248" t="str">
        <f ca="1">SUBSTITUTE(BI247,'Formula Name Creation'!$V68,'HB11 Model'!$B68)</f>
        <v>=C62*1000*C24</v>
      </c>
      <c r="BJ248" t="str">
        <f ca="1">SUBSTITUTE(BJ247,'Formula Name Creation'!$V68,'HB11 Model'!$B68)</f>
        <v>Parameter</v>
      </c>
      <c r="BK248" t="str">
        <f ca="1">SUBSTITUTE(BK247,'Formula Name Creation'!$V68,'HB11 Model'!$B68)</f>
        <v>Parameter</v>
      </c>
      <c r="BL248" t="str">
        <f ca="1">SUBSTITUTE(BL247,'Formula Name Creation'!$V68,'HB11 Model'!$B68)</f>
        <v>Parameter</v>
      </c>
      <c r="BM248" t="str">
        <f ca="1">SUBSTITUTE(BM247,'Formula Name Creation'!$V68,'HB11 Model'!$B68)</f>
        <v>Parameter</v>
      </c>
      <c r="BN248" t="str">
        <f ca="1">SUBSTITUTE(BN247,'Formula Name Creation'!$V68,'HB11 Model'!$B68)</f>
        <v>Parameter</v>
      </c>
      <c r="BO248" t="str">
        <f ca="1">SUBSTITUTE(BO247,'Formula Name Creation'!$V68,'HB11 Model'!$B68)</f>
        <v>Parameter</v>
      </c>
      <c r="BP248" t="str">
        <f ca="1">SUBSTITUTE(BP247,'Formula Name Creation'!$V68,'HB11 Model'!$B68)</f>
        <v>Parameter</v>
      </c>
      <c r="BQ248" t="str">
        <f ca="1">SUBSTITUTE(BQ247,'Formula Name Creation'!$V68,'HB11 Model'!$B68)</f>
        <v>Parameter</v>
      </c>
      <c r="BR248" t="str">
        <f ca="1">SUBSTITUTE(BR247,'Formula Name Creation'!$V68,'HB11 Model'!$B68)</f>
        <v>Parameter</v>
      </c>
      <c r="BS248" t="str">
        <f ca="1">SUBSTITUTE(BS247,'Formula Name Creation'!$V68,'HB11 Model'!$B68)</f>
        <v>Parameter</v>
      </c>
      <c r="BT248" t="str">
        <f ca="1">SUBSTITUTE(BT247,'Formula Name Creation'!$V68,'HB11 Model'!$B68)</f>
        <v>Parameter</v>
      </c>
      <c r="BU248" t="str">
        <f ca="1">SUBSTITUTE(BU247,'Formula Name Creation'!$V68,'HB11 Model'!$B68)</f>
        <v>=(C67+Reactor Building Cost+Turbine Building Cost+Cooling Tower System Cost+Power Supply and Energy Storage Cost+Ventilation Stack Cost+Miscellaneous Buildings Cost+Laser Construction Cost)</v>
      </c>
      <c r="BV248" t="str">
        <f ca="1">SUBSTITUTE(BV247,'Formula Name Creation'!$V68,'HB11 Model'!$B68)</f>
        <v>Parameter</v>
      </c>
      <c r="BW248" t="str">
        <f ca="1">SUBSTITUTE(BW247,'Formula Name Creation'!$V68,'HB11 Model'!$B68)</f>
        <v>Parameter</v>
      </c>
      <c r="BX248" t="str">
        <f ca="1">SUBSTITUTE(BX247,'Formula Name Creation'!$V68,'HB11 Model'!$B68)</f>
        <v>=Indirect Construction Cost+Direct Construction Cost</v>
      </c>
      <c r="BY248" t="str">
        <f ca="1">SUBSTITUTE(BY247,'Formula Name Creation'!$V68,'HB11 Model'!$B68)</f>
        <v>Parameter</v>
      </c>
      <c r="BZ248" t="str">
        <f ca="1">SUBSTITUTE(BZ247,'Formula Name Creation'!$V68,'HB11 Model'!$B68)</f>
        <v>=Decommissioning Cost Coefficient*Direct Construction Cost</v>
      </c>
      <c r="CA248" t="str">
        <f ca="1">SUBSTITUTE(CA247,'Formula Name Creation'!$V68,'HB11 Model'!$B68)</f>
        <v>Parameter</v>
      </c>
      <c r="CB248" t="str">
        <f ca="1">SUBSTITUTE(CB247,'Formula Name Creation'!$V68,'HB11 Model'!$B68)</f>
        <v>Parameter</v>
      </c>
      <c r="CC248" t="str">
        <f ca="1">SUBSTITUTE(CC247,'Formula Name Creation'!$V68,'HB11 Model'!$B68)</f>
        <v>Parameter</v>
      </c>
      <c r="CD248" t="str">
        <f ca="1">SUBSTITUTE(CD247,'Formula Name Creation'!$V68,'HB11 Model'!$B68)</f>
        <v>=32*(C9/2605)</v>
      </c>
      <c r="CE248" t="str">
        <f ca="1">SUBSTITUTE(CE247,'Formula Name Creation'!$V68,'HB11 Model'!$B68)</f>
        <v>Parameter</v>
      </c>
      <c r="CF248" t="str">
        <f ca="1">SUBSTITUTE(CF247,'Formula Name Creation'!$V68,'HB11 Model'!$B68)</f>
        <v>Parameter</v>
      </c>
      <c r="CG248" t="str">
        <f ca="1">SUBSTITUTE(CG247,'Formula Name Creation'!$V68,'HB11 Model'!$B68)</f>
        <v>=(Coolant Volume*Coolant Density*Coolant Cost)/10^6</v>
      </c>
      <c r="CH248" t="str">
        <f ca="1">SUBSTITUTE(CH247,'Formula Name Creation'!$V68,'HB11 Model'!$B68)</f>
        <v>=C9*10^6/Mixed-mean Coolant Temperature Rise/Specific Heat of Coolant</v>
      </c>
      <c r="CI248" t="str">
        <f ca="1">SUBSTITUTE(CI247,'Formula Name Creation'!$V68,'HB11 Model'!$B68)</f>
        <v>Parameter</v>
      </c>
      <c r="CJ248" t="str">
        <f ca="1">SUBSTITUTE(CJ247,'Formula Name Creation'!$V68,'HB11 Model'!$B68)</f>
        <v>Parameter</v>
      </c>
      <c r="CK248" t="str">
        <f ca="1">SUBSTITUTE(CK247,'Formula Name Creation'!$V68,'HB11 Model'!$B68)</f>
        <v>Parameter</v>
      </c>
      <c r="CL248" t="str">
        <f ca="1">SUBSTITUTE(CL247,'Formula Name Creation'!$V68,'HB11 Model'!$B68)</f>
        <v>Parameter</v>
      </c>
      <c r="CM248" t="str">
        <f ca="1">SUBSTITUTE(CM247,'Formula Name Creation'!$V68,'HB11 Model'!$B68)</f>
        <v>=Number of Staff*Average Hourly Wage</v>
      </c>
      <c r="CN248" t="str">
        <f ca="1">SUBSTITUTE(CN247,'Formula Name Creation'!$V68,'HB11 Model'!$B68)</f>
        <v>=Hourly Personnel Cost*7.6*7*52.18</v>
      </c>
      <c r="CO248" t="str">
        <f ca="1">SUBSTITUTE(CO247,'Formula Name Creation'!$V68,'HB11 Model'!$B68)</f>
        <v>Parameter</v>
      </c>
      <c r="CP248" t="str">
        <f ca="1">SUBSTITUTE(CP247,'Formula Name Creation'!$V68,'HB11 Model'!$B68)</f>
        <v>Parameter</v>
      </c>
      <c r="CQ248" t="str">
        <f ca="1">SUBSTITUTE(CQ247,'Formula Name Creation'!$V68,'HB11 Model'!$B68)</f>
        <v>Parameter</v>
      </c>
      <c r="CR248" t="str">
        <f ca="1">SUBSTITUTE(CR247,'Formula Name Creation'!$V68,'HB11 Model'!$B68)</f>
        <v>Parameter</v>
      </c>
      <c r="CS248" t="str">
        <f ca="1">SUBSTITUTE(CS247,'Formula Name Creation'!$V68,'HB11 Model'!$B68)</f>
        <v>Parameter</v>
      </c>
      <c r="CT248" t="str">
        <f ca="1">SUBSTITUTE(CT247,'Formula Name Creation'!$V68,'HB11 Model'!$B68)</f>
        <v>Parameter</v>
      </c>
      <c r="CU248" t="str">
        <f ca="1">SUBSTITUTE(CU247,'Formula Name Creation'!$V68,'HB11 Model'!$B68)</f>
        <v>=PI()*Height of Vacuum Vessel*(Radius of Vacuum Vessel^2-(Radius of Vacuum Vessel-Wall Thickness of Vacuum Vessel)^2)*Density of Vacuum Vessel Material</v>
      </c>
      <c r="CV248" t="str">
        <f ca="1">SUBSTITUTE(CV247,'Formula Name Creation'!$V68,'HB11 Model'!$B68)</f>
        <v>Parameter</v>
      </c>
      <c r="CW248" t="str">
        <f ca="1">SUBSTITUTE(CW247,'Formula Name Creation'!$V68,'HB11 Model'!$B68)</f>
        <v>=(90.69*Mass of Vacuum Vessel + Shielding Material Costs for Vacuum Vessel + 13.04*Mass Flow Rate*112.32)/10^6</v>
      </c>
      <c r="CX248" t="str">
        <f ca="1">SUBSTITUTE(CX247,'Formula Name Creation'!$V68,'HB11 Model'!$B68)</f>
        <v>0</v>
      </c>
      <c r="CY248" t="str">
        <f ca="1">SUBSTITUTE(CY247,'Formula Name Creation'!$V68,'HB11 Model'!$B68)</f>
        <v>0</v>
      </c>
      <c r="CZ248" t="str">
        <f ca="1">SUBSTITUTE(CZ247,'Formula Name Creation'!$V68,'HB11 Model'!$B68)</f>
        <v>0</v>
      </c>
      <c r="DA248" t="str">
        <f ca="1">SUBSTITUTE(DA247,'Formula Name Creation'!$V68,'HB11 Model'!$B68)</f>
        <v>0</v>
      </c>
      <c r="DB248" t="str">
        <f ca="1">SUBSTITUTE(DB247,'Formula Name Creation'!$V68,'HB11 Model'!$B68)</f>
        <v>0</v>
      </c>
      <c r="DC248" t="str">
        <f ca="1">SUBSTITUTE(DC247,'Formula Name Creation'!$V68,'HB11 Model'!$B68)</f>
        <v>0</v>
      </c>
      <c r="DD248" t="str">
        <f ca="1">SUBSTITUTE(DD247,'Formula Name Creation'!$V68,'HB11 Model'!$B68)</f>
        <v>0</v>
      </c>
      <c r="DE248" t="str">
        <f ca="1">SUBSTITUTE(DE247,'Formula Name Creation'!$V68,'HB11 Model'!$B68)</f>
        <v>0</v>
      </c>
      <c r="DF248" t="str">
        <f ca="1">SUBSTITUTE(DF247,'Formula Name Creation'!$V68,'HB11 Model'!$B68)</f>
        <v>0</v>
      </c>
      <c r="DG248" t="str">
        <f ca="1">SUBSTITUTE(DG247,'Formula Name Creation'!$V68,'HB11 Model'!$B68)</f>
        <v>0</v>
      </c>
      <c r="DH248" t="str">
        <f ca="1">SUBSTITUTE(DH247,'Formula Name Creation'!$V68,'HB11 Model'!$B68)</f>
        <v>0</v>
      </c>
      <c r="DI248" t="str">
        <f ca="1">SUBSTITUTE(DI247,'Formula Name Creation'!$V68,'HB11 Model'!$B68)</f>
        <v>0</v>
      </c>
      <c r="DJ248" t="str">
        <f ca="1">SUBSTITUTE(DJ247,'Formula Name Creation'!$V68,'HB11 Model'!$B68)</f>
        <v>0</v>
      </c>
      <c r="DK248" t="str">
        <f ca="1">SUBSTITUTE(DK247,'Formula Name Creation'!$V68,'HB11 Model'!$B68)</f>
        <v>0</v>
      </c>
      <c r="DL248" t="str">
        <f ca="1">SUBSTITUTE(DL247,'Formula Name Creation'!$V68,'HB11 Model'!$B68)</f>
        <v>0</v>
      </c>
      <c r="DM248" t="str">
        <f ca="1">SUBSTITUTE(DM247,'Formula Name Creation'!$V68,'HB11 Model'!$B68)</f>
        <v>0</v>
      </c>
      <c r="DN248" t="str">
        <f ca="1">SUBSTITUTE(DN247,'Formula Name Creation'!$V68,'HB11 Model'!$B68)</f>
        <v>0</v>
      </c>
      <c r="DO248" t="str">
        <f ca="1">SUBSTITUTE(DO247,'Formula Name Creation'!$V68,'HB11 Model'!$B68)</f>
        <v>0</v>
      </c>
      <c r="DP248" t="str">
        <f ca="1">SUBSTITUTE(DP247,'Formula Name Creation'!$V68,'HB11 Model'!$B68)</f>
        <v>0</v>
      </c>
      <c r="DQ248" t="str">
        <f ca="1">SUBSTITUTE(DQ247,'Formula Name Creation'!$V68,'HB11 Model'!$B68)</f>
        <v>0</v>
      </c>
      <c r="DR248" t="str">
        <f ca="1">SUBSTITUTE(DR247,'Formula Name Creation'!$V68,'HB11 Model'!$B68)</f>
        <v>0</v>
      </c>
      <c r="DS248" t="str">
        <f ca="1">SUBSTITUTE(DS247,'Formula Name Creation'!$V68,'HB11 Model'!$B68)</f>
        <v>0</v>
      </c>
      <c r="DT248" t="str">
        <f ca="1">SUBSTITUTE(DT247,'Formula Name Creation'!$V68,'HB11 Model'!$B68)</f>
        <v>0</v>
      </c>
      <c r="DU248" t="str">
        <f ca="1">SUBSTITUTE(DU247,'Formula Name Creation'!$V68,'HB11 Model'!$B68)</f>
        <v>0</v>
      </c>
      <c r="DV248" t="str">
        <f ca="1">SUBSTITUTE(DV247,'Formula Name Creation'!$V68,'HB11 Model'!$B68)</f>
        <v>0</v>
      </c>
      <c r="DW248" t="str">
        <f ca="1">SUBSTITUTE(DW247,'Formula Name Creation'!$V68,'HB11 Model'!$B68)</f>
        <v>0</v>
      </c>
      <c r="DX248" t="str">
        <f ca="1">SUBSTITUTE(DX247,'Formula Name Creation'!$V68,'HB11 Model'!$B68)</f>
        <v>0</v>
      </c>
      <c r="DY248" t="str">
        <f ca="1">SUBSTITUTE(DY247,'Formula Name Creation'!$V68,'HB11 Model'!$B68)</f>
        <v>0</v>
      </c>
      <c r="DZ248" t="str">
        <f ca="1">SUBSTITUTE(DZ247,'Formula Name Creation'!$V68,'HB11 Model'!$B68)</f>
        <v>0</v>
      </c>
      <c r="EA248" t="str">
        <f ca="1">SUBSTITUTE(EA247,'Formula Name Creation'!$V68,'HB11 Model'!$B68)</f>
        <v>0</v>
      </c>
      <c r="EB248" t="str">
        <f ca="1">SUBSTITUTE(EB247,'Formula Name Creation'!$V68,'HB11 Model'!$B68)</f>
        <v>0</v>
      </c>
      <c r="EC248" t="str">
        <f ca="1">SUBSTITUTE(EC247,'Formula Name Creation'!$V68,'HB11 Model'!$B68)</f>
        <v>0</v>
      </c>
      <c r="ED248" t="str">
        <f ca="1">SUBSTITUTE(ED247,'Formula Name Creation'!$V68,'HB11 Model'!$B68)</f>
        <v>0</v>
      </c>
      <c r="EE248" t="str">
        <f ca="1">SUBSTITUTE(EE247,'Formula Name Creation'!$V68,'HB11 Model'!$B68)</f>
        <v>0</v>
      </c>
      <c r="EF248" t="str">
        <f ca="1">SUBSTITUTE(EF247,'Formula Name Creation'!$V68,'HB11 Model'!$B68)</f>
        <v>0</v>
      </c>
      <c r="EG248" t="str">
        <f ca="1">SUBSTITUTE(EG247,'Formula Name Creation'!$V68,'HB11 Model'!$B68)</f>
        <v>0</v>
      </c>
      <c r="EH248" t="str">
        <f ca="1">SUBSTITUTE(EH247,'Formula Name Creation'!$V68,'HB11 Model'!$B68)</f>
        <v>0</v>
      </c>
      <c r="EI248" t="str">
        <f ca="1">SUBSTITUTE(EI247,'Formula Name Creation'!$V68,'HB11 Model'!$B68)</f>
        <v>0</v>
      </c>
      <c r="EJ248" t="str">
        <f ca="1">SUBSTITUTE(EJ247,'Formula Name Creation'!$V68,'HB11 Model'!$B68)</f>
        <v>0</v>
      </c>
      <c r="EK248" t="str">
        <f ca="1">SUBSTITUTE(EK247,'Formula Name Creation'!$V68,'HB11 Model'!$B68)</f>
        <v>0</v>
      </c>
      <c r="EL248" t="str">
        <f ca="1">SUBSTITUTE(EL247,'Formula Name Creation'!$V68,'HB11 Model'!$B68)</f>
        <v>0</v>
      </c>
      <c r="EM248" t="str">
        <f ca="1">SUBSTITUTE(EM247,'Formula Name Creation'!$V68,'HB11 Model'!$B68)</f>
        <v>0</v>
      </c>
      <c r="EN248" t="str">
        <f ca="1">SUBSTITUTE(EN247,'Formula Name Creation'!$V68,'HB11 Model'!$B68)</f>
        <v>0</v>
      </c>
      <c r="EO248" t="str">
        <f ca="1">SUBSTITUTE(EO247,'Formula Name Creation'!$V68,'HB11 Model'!$B68)</f>
        <v>0</v>
      </c>
      <c r="EP248" t="str">
        <f ca="1">SUBSTITUTE(EP247,'Formula Name Creation'!$V68,'HB11 Model'!$B68)</f>
        <v>0</v>
      </c>
      <c r="EQ248" t="str">
        <f ca="1">SUBSTITUTE(EQ247,'Formula Name Creation'!$V68,'HB11 Model'!$B68)</f>
        <v>0</v>
      </c>
      <c r="ER248" t="str">
        <f ca="1">SUBSTITUTE(ER247,'Formula Name Creation'!$V68,'HB11 Model'!$B68)</f>
        <v>0</v>
      </c>
      <c r="ES248" t="str">
        <f ca="1">SUBSTITUTE(ES247,'Formula Name Creation'!$V68,'HB11 Model'!$B68)</f>
        <v>0</v>
      </c>
      <c r="ET248" t="str">
        <f ca="1">SUBSTITUTE(ET247,'Formula Name Creation'!$V68,'HB11 Model'!$B68)</f>
        <v>0</v>
      </c>
      <c r="EU248">
        <v>66</v>
      </c>
    </row>
    <row r="249" spans="1:151" x14ac:dyDescent="0.25">
      <c r="A249" t="str">
        <f ca="1">SUBSTITUTE(A248,'Formula Name Creation'!$V67,'HB11 Model'!$B67)</f>
        <v>Parameter</v>
      </c>
      <c r="B249" t="str">
        <f ca="1">SUBSTITUTE(B248,'Formula Name Creation'!$V67,'HB11 Model'!$B67)</f>
        <v>Parameter</v>
      </c>
      <c r="C249" t="str">
        <f ca="1">SUBSTITUTE(C248,'Formula Name Creation'!$V67,'HB11 Model'!$B67)</f>
        <v>=(1400*C22*1000)/10^6</v>
      </c>
      <c r="D249" t="str">
        <f ca="1">SUBSTITUTE(D248,'Formula Name Creation'!$V67,'HB11 Model'!$B67)</f>
        <v>Parameter</v>
      </c>
      <c r="E249" t="str">
        <f ca="1">SUBSTITUTE(E248,'Formula Name Creation'!$V67,'HB11 Model'!$B67)</f>
        <v>=C3*C4</v>
      </c>
      <c r="F249" t="str">
        <f ca="1">SUBSTITUTE(F248,'Formula Name Creation'!$V67,'HB11 Model'!$B67)</f>
        <v>=C7/(C6)</v>
      </c>
      <c r="G249" t="str">
        <f ca="1">SUBSTITUTE(G248,'Formula Name Creation'!$V67,'HB11 Model'!$B67)</f>
        <v>=IF(C36=0,C7*C10,C7*C10*C13)</v>
      </c>
      <c r="H249" t="str">
        <f ca="1">SUBSTITUTE(H248,'Formula Name Creation'!$V67,'HB11 Model'!$B67)</f>
        <v>Parameter</v>
      </c>
      <c r="I249" t="str">
        <f ca="1">SUBSTITUTE(I248,'Formula Name Creation'!$V67,'HB11 Model'!$B67)</f>
        <v>Parameter</v>
      </c>
      <c r="J249" t="str">
        <f ca="1">SUBSTITUTE(J248,'Formula Name Creation'!$V67,'HB11 Model'!$B67)</f>
        <v>Parameter</v>
      </c>
      <c r="K249" t="str">
        <f ca="1">SUBSTITUTE(K248,'Formula Name Creation'!$V67,'HB11 Model'!$B67)</f>
        <v>Parameter</v>
      </c>
      <c r="L249" t="str">
        <f ca="1">SUBSTITUTE(L248,'Formula Name Creation'!$V67,'HB11 Model'!$B67)</f>
        <v>Parameter</v>
      </c>
      <c r="M249" t="str">
        <f ca="1">SUBSTITUTE(M248,'Formula Name Creation'!$V67,'HB11 Model'!$B67)</f>
        <v>=C16/C8</v>
      </c>
      <c r="N249" t="str">
        <f ca="1">SUBSTITUTE(N248,'Formula Name Creation'!$V67,'HB11 Model'!$B67)</f>
        <v>=C9*C17</v>
      </c>
      <c r="O249" t="str">
        <f ca="1">SUBSTITUTE(O248,'Formula Name Creation'!$V67,'HB11 Model'!$B67)</f>
        <v>Parameter</v>
      </c>
      <c r="P249" t="str">
        <f ca="1">SUBSTITUTE(P248,'Formula Name Creation'!$V67,'HB11 Model'!$B67)</f>
        <v>Parameter</v>
      </c>
      <c r="Q249" t="str">
        <f ca="1">SUBSTITUTE(Q248,'Formula Name Creation'!$V67,'HB11 Model'!$B67)</f>
        <v>Parameter</v>
      </c>
      <c r="R249" t="str">
        <f ca="1">SUBSTITUTE(R248,'Formula Name Creation'!$V67,'HB11 Model'!$B67)</f>
        <v>=C8+Cooling System Energy Consumption+Vacuum System Power Usage</v>
      </c>
      <c r="S249" t="str">
        <f ca="1">SUBSTITUTE(S248,'Formula Name Creation'!$V67,'HB11 Model'!$B67)</f>
        <v>=C20*C19</v>
      </c>
      <c r="T249" t="str">
        <f ca="1">SUBSTITUTE(T248,'Formula Name Creation'!$V67,'HB11 Model'!$B67)</f>
        <v>=C16-C20</v>
      </c>
      <c r="U249" t="str">
        <f ca="1">SUBSTITUTE(U248,'Formula Name Creation'!$V67,'HB11 Model'!$B67)</f>
        <v>=365*24*C14</v>
      </c>
      <c r="V249" t="str">
        <f ca="1">SUBSTITUTE(V248,'Formula Name Creation'!$V67,'HB11 Model'!$B67)</f>
        <v>=C22*C23</v>
      </c>
      <c r="W249" t="str">
        <f ca="1">SUBSTITUTE(W248,'Formula Name Creation'!$V67,'HB11 Model'!$B67)</f>
        <v>=C26/(1-C27)</v>
      </c>
      <c r="X249" t="str">
        <f ca="1">SUBSTITUTE(X248,'Formula Name Creation'!$V67,'HB11 Model'!$B67)</f>
        <v>=C4*C14*365*24*3600</v>
      </c>
      <c r="Y249" t="str">
        <f ca="1">SUBSTITUTE(Y248,'Formula Name Creation'!$V67,'HB11 Model'!$B67)</f>
        <v>Parameter</v>
      </c>
      <c r="Z249" t="str">
        <f ca="1">SUBSTITUTE(Z248,'Formula Name Creation'!$V67,'HB11 Model'!$B67)</f>
        <v>=C29+C37+C40+C48</v>
      </c>
      <c r="AA249" t="str">
        <f ca="1">SUBSTITUTE(AA248,'Formula Name Creation'!$V67,'HB11 Model'!$B67)</f>
        <v>=C30*(C33*C34)/(1000)+C35</v>
      </c>
      <c r="AB249" t="str">
        <f ca="1">SUBSTITUTE(AB248,'Formula Name Creation'!$V67,'HB11 Model'!$B67)</f>
        <v>Parameter</v>
      </c>
      <c r="AC249" t="str">
        <f ca="1">SUBSTITUTE(AC248,'Formula Name Creation'!$V67,'HB11 Model'!$B67)</f>
        <v>Parameter</v>
      </c>
      <c r="AD249" t="str">
        <f ca="1">SUBSTITUTE(AD248,'Formula Name Creation'!$V67,'HB11 Model'!$B67)</f>
        <v>Parameter</v>
      </c>
      <c r="AE249" t="str">
        <f ca="1">SUBSTITUTE(AE248,'Formula Name Creation'!$V67,'HB11 Model'!$B67)</f>
        <v>Parameter</v>
      </c>
      <c r="AF249" t="str">
        <f ca="1">SUBSTITUTE(AF248,'Formula Name Creation'!$V67,'HB11 Model'!$B67)</f>
        <v>Parameter</v>
      </c>
      <c r="AG249" t="str">
        <f ca="1">SUBSTITUTE(AG248,'Formula Name Creation'!$V67,'HB11 Model'!$B67)</f>
        <v>Parameter</v>
      </c>
      <c r="AH249" t="str">
        <f ca="1">SUBSTITUTE(AH248,'Formula Name Creation'!$V67,'HB11 Model'!$B67)</f>
        <v>Parameter</v>
      </c>
      <c r="AI249" t="str">
        <f ca="1">SUBSTITUTE(AI248,'Formula Name Creation'!$V67,'HB11 Model'!$B67)</f>
        <v>=C36*(C38)</v>
      </c>
      <c r="AJ249" t="str">
        <f ca="1">SUBSTITUTE(AJ248,'Formula Name Creation'!$V67,'HB11 Model'!$B67)</f>
        <v>Parameter</v>
      </c>
      <c r="AK249" t="str">
        <f ca="1">SUBSTITUTE(AK248,'Formula Name Creation'!$V67,'HB11 Model'!$B67)</f>
        <v>Parameter</v>
      </c>
      <c r="AL249" t="str">
        <f ca="1">SUBSTITUTE(AL248,'Formula Name Creation'!$V67,'HB11 Model'!$B67)</f>
        <v>=C39*(C41+C42)</v>
      </c>
      <c r="AM249" t="str">
        <f ca="1">SUBSTITUTE(AM248,'Formula Name Creation'!$V67,'HB11 Model'!$B67)</f>
        <v>=0.04+(C31*C32)/(1000)</v>
      </c>
      <c r="AN249" t="str">
        <f ca="1">SUBSTITUTE(AN248,'Formula Name Creation'!$V67,'HB11 Model'!$B67)</f>
        <v>Parameter</v>
      </c>
      <c r="AO249" t="str">
        <f ca="1">SUBSTITUTE(AO248,'Formula Name Creation'!$V67,'HB11 Model'!$B67)</f>
        <v>Parameter</v>
      </c>
      <c r="AP249" t="str">
        <f ca="1">SUBSTITUTE(AP248,'Formula Name Creation'!$V67,'HB11 Model'!$B67)</f>
        <v>Parameter</v>
      </c>
      <c r="AQ249" t="str">
        <f ca="1">SUBSTITUTE(AQ248,'Formula Name Creation'!$V67,'HB11 Model'!$B67)</f>
        <v>Parameter</v>
      </c>
      <c r="AR249" t="e">
        <f ca="1">SUBSTITUTE(AR248,'Formula Name Creation'!$V67,'HB11 Model'!$B67)</f>
        <v>#N/A</v>
      </c>
      <c r="AS249" t="str">
        <f ca="1">SUBSTITUTE(AS248,'Formula Name Creation'!$V67,'HB11 Model'!$B67)</f>
        <v>=C45+C25*(C28)</v>
      </c>
      <c r="AT249" t="str">
        <f ca="1">SUBSTITUTE(AT248,'Formula Name Creation'!$V67,'HB11 Model'!$B67)</f>
        <v>Parameter</v>
      </c>
      <c r="AU249" t="str">
        <f ca="1">SUBSTITUTE(AU248,'Formula Name Creation'!$V67,'HB11 Model'!$B67)</f>
        <v>Parameter</v>
      </c>
      <c r="AV249" t="str">
        <f ca="1">SUBSTITUTE(AV248,'Formula Name Creation'!$V67,'HB11 Model'!$B67)</f>
        <v>Parameter</v>
      </c>
      <c r="AW249" t="str">
        <f ca="1">SUBSTITUTE(AW248,'Formula Name Creation'!$V67,'HB11 Model'!$B67)</f>
        <v>Parameter</v>
      </c>
      <c r="AX249" t="str">
        <f ca="1">SUBSTITUTE(AX248,'Formula Name Creation'!$V67,'HB11 Model'!$B67)</f>
        <v>Parameter</v>
      </c>
      <c r="AY249" t="str">
        <f ca="1">SUBSTITUTE(AY248,'Formula Name Creation'!$V67,'HB11 Model'!$B67)</f>
        <v>Parameter</v>
      </c>
      <c r="AZ249" t="str">
        <f ca="1">SUBSTITUTE(AZ248,'Formula Name Creation'!$V67,'HB11 Model'!$B67)</f>
        <v>Parameter</v>
      </c>
      <c r="BA249" t="str">
        <f ca="1">SUBSTITUTE(BA248,'Formula Name Creation'!$V67,'HB11 Model'!$B67)</f>
        <v>=(C54+C53)/10^6</v>
      </c>
      <c r="BB249" t="str">
        <f ca="1">SUBSTITUTE(BB248,'Formula Name Creation'!$V67,'HB11 Model'!$B67)</f>
        <v>=C4*((C14*24)*3600)*C51</v>
      </c>
      <c r="BC249" t="str">
        <f ca="1">SUBSTITUTE(BC248,'Formula Name Creation'!$V67,'HB11 Model'!$B67)</f>
        <v>Parameter</v>
      </c>
      <c r="BD249" t="str">
        <f ca="1">SUBSTITUTE(BD248,'Formula Name Creation'!$V67,'HB11 Model'!$B67)</f>
        <v>Parameter</v>
      </c>
      <c r="BE249" t="str">
        <f ca="1">SUBSTITUTE(BE248,'Formula Name Creation'!$V67,'HB11 Model'!$B67)</f>
        <v>Parameter</v>
      </c>
      <c r="BF249" t="str">
        <f ca="1">SUBSTITUTE(BF248,'Formula Name Creation'!$V67,'HB11 Model'!$B67)</f>
        <v>Parameter</v>
      </c>
      <c r="BG249" t="str">
        <f ca="1">SUBSTITUTE(BG248,'Formula Name Creation'!$V67,'HB11 Model'!$B67)</f>
        <v>=ROUNDDOWN(C60/C64,0)*C58+C57*C3*C4*ROUNDDOWN(C60/C66,0)+C59+Total Coolant Cost*10^6*ROUNDDOWN(C60/C65,0)+C63*C60</v>
      </c>
      <c r="BH249" t="str">
        <f ca="1">SUBSTITUTE(BH248,'Formula Name Creation'!$V67,'HB11 Model'!$B67)</f>
        <v>Parameter</v>
      </c>
      <c r="BI249" t="str">
        <f ca="1">SUBSTITUTE(BI248,'Formula Name Creation'!$V67,'HB11 Model'!$B67)</f>
        <v>=C62*1000*C24</v>
      </c>
      <c r="BJ249" t="str">
        <f ca="1">SUBSTITUTE(BJ248,'Formula Name Creation'!$V67,'HB11 Model'!$B67)</f>
        <v>Parameter</v>
      </c>
      <c r="BK249" t="str">
        <f ca="1">SUBSTITUTE(BK248,'Formula Name Creation'!$V67,'HB11 Model'!$B67)</f>
        <v>Parameter</v>
      </c>
      <c r="BL249" t="str">
        <f ca="1">SUBSTITUTE(BL248,'Formula Name Creation'!$V67,'HB11 Model'!$B67)</f>
        <v>Parameter</v>
      </c>
      <c r="BM249" t="str">
        <f ca="1">SUBSTITUTE(BM248,'Formula Name Creation'!$V67,'HB11 Model'!$B67)</f>
        <v>Parameter</v>
      </c>
      <c r="BN249" t="str">
        <f ca="1">SUBSTITUTE(BN248,'Formula Name Creation'!$V67,'HB11 Model'!$B67)</f>
        <v>Parameter</v>
      </c>
      <c r="BO249" t="str">
        <f ca="1">SUBSTITUTE(BO248,'Formula Name Creation'!$V67,'HB11 Model'!$B67)</f>
        <v>Parameter</v>
      </c>
      <c r="BP249" t="str">
        <f ca="1">SUBSTITUTE(BP248,'Formula Name Creation'!$V67,'HB11 Model'!$B67)</f>
        <v>Parameter</v>
      </c>
      <c r="BQ249" t="str">
        <f ca="1">SUBSTITUTE(BQ248,'Formula Name Creation'!$V67,'HB11 Model'!$B67)</f>
        <v>Parameter</v>
      </c>
      <c r="BR249" t="str">
        <f ca="1">SUBSTITUTE(BR248,'Formula Name Creation'!$V67,'HB11 Model'!$B67)</f>
        <v>Parameter</v>
      </c>
      <c r="BS249" t="str">
        <f ca="1">SUBSTITUTE(BS248,'Formula Name Creation'!$V67,'HB11 Model'!$B67)</f>
        <v>Parameter</v>
      </c>
      <c r="BT249" t="str">
        <f ca="1">SUBSTITUTE(BT248,'Formula Name Creation'!$V67,'HB11 Model'!$B67)</f>
        <v>Parameter</v>
      </c>
      <c r="BU249" t="str">
        <f ca="1">SUBSTITUTE(BU248,'Formula Name Creation'!$V67,'HB11 Model'!$B67)</f>
        <v>=(Land Cost+Reactor Building Cost+Turbine Building Cost+Cooling Tower System Cost+Power Supply and Energy Storage Cost+Ventilation Stack Cost+Miscellaneous Buildings Cost+Laser Construction Cost)</v>
      </c>
      <c r="BV249" t="str">
        <f ca="1">SUBSTITUTE(BV248,'Formula Name Creation'!$V67,'HB11 Model'!$B67)</f>
        <v>Parameter</v>
      </c>
      <c r="BW249" t="str">
        <f ca="1">SUBSTITUTE(BW248,'Formula Name Creation'!$V67,'HB11 Model'!$B67)</f>
        <v>Parameter</v>
      </c>
      <c r="BX249" t="str">
        <f ca="1">SUBSTITUTE(BX248,'Formula Name Creation'!$V67,'HB11 Model'!$B67)</f>
        <v>=Indirect Construction Cost+Direct Construction Cost</v>
      </c>
      <c r="BY249" t="str">
        <f ca="1">SUBSTITUTE(BY248,'Formula Name Creation'!$V67,'HB11 Model'!$B67)</f>
        <v>Parameter</v>
      </c>
      <c r="BZ249" t="str">
        <f ca="1">SUBSTITUTE(BZ248,'Formula Name Creation'!$V67,'HB11 Model'!$B67)</f>
        <v>=Decommissioning Cost Coefficient*Direct Construction Cost</v>
      </c>
      <c r="CA249" t="str">
        <f ca="1">SUBSTITUTE(CA248,'Formula Name Creation'!$V67,'HB11 Model'!$B67)</f>
        <v>Parameter</v>
      </c>
      <c r="CB249" t="str">
        <f ca="1">SUBSTITUTE(CB248,'Formula Name Creation'!$V67,'HB11 Model'!$B67)</f>
        <v>Parameter</v>
      </c>
      <c r="CC249" t="str">
        <f ca="1">SUBSTITUTE(CC248,'Formula Name Creation'!$V67,'HB11 Model'!$B67)</f>
        <v>Parameter</v>
      </c>
      <c r="CD249" t="str">
        <f ca="1">SUBSTITUTE(CD248,'Formula Name Creation'!$V67,'HB11 Model'!$B67)</f>
        <v>=32*(C9/2605)</v>
      </c>
      <c r="CE249" t="str">
        <f ca="1">SUBSTITUTE(CE248,'Formula Name Creation'!$V67,'HB11 Model'!$B67)</f>
        <v>Parameter</v>
      </c>
      <c r="CF249" t="str">
        <f ca="1">SUBSTITUTE(CF248,'Formula Name Creation'!$V67,'HB11 Model'!$B67)</f>
        <v>Parameter</v>
      </c>
      <c r="CG249" t="str">
        <f ca="1">SUBSTITUTE(CG248,'Formula Name Creation'!$V67,'HB11 Model'!$B67)</f>
        <v>=(Coolant Volume*Coolant Density*Coolant Cost)/10^6</v>
      </c>
      <c r="CH249" t="str">
        <f ca="1">SUBSTITUTE(CH248,'Formula Name Creation'!$V67,'HB11 Model'!$B67)</f>
        <v>=C9*10^6/Mixed-mean Coolant Temperature Rise/Specific Heat of Coolant</v>
      </c>
      <c r="CI249" t="str">
        <f ca="1">SUBSTITUTE(CI248,'Formula Name Creation'!$V67,'HB11 Model'!$B67)</f>
        <v>Parameter</v>
      </c>
      <c r="CJ249" t="str">
        <f ca="1">SUBSTITUTE(CJ248,'Formula Name Creation'!$V67,'HB11 Model'!$B67)</f>
        <v>Parameter</v>
      </c>
      <c r="CK249" t="str">
        <f ca="1">SUBSTITUTE(CK248,'Formula Name Creation'!$V67,'HB11 Model'!$B67)</f>
        <v>Parameter</v>
      </c>
      <c r="CL249" t="str">
        <f ca="1">SUBSTITUTE(CL248,'Formula Name Creation'!$V67,'HB11 Model'!$B67)</f>
        <v>Parameter</v>
      </c>
      <c r="CM249" t="str">
        <f ca="1">SUBSTITUTE(CM248,'Formula Name Creation'!$V67,'HB11 Model'!$B67)</f>
        <v>=Number of Staff*Average Hourly Wage</v>
      </c>
      <c r="CN249" t="str">
        <f ca="1">SUBSTITUTE(CN248,'Formula Name Creation'!$V67,'HB11 Model'!$B67)</f>
        <v>=Hourly Personnel Cost*7.6*7*52.18</v>
      </c>
      <c r="CO249" t="str">
        <f ca="1">SUBSTITUTE(CO248,'Formula Name Creation'!$V67,'HB11 Model'!$B67)</f>
        <v>Parameter</v>
      </c>
      <c r="CP249" t="str">
        <f ca="1">SUBSTITUTE(CP248,'Formula Name Creation'!$V67,'HB11 Model'!$B67)</f>
        <v>Parameter</v>
      </c>
      <c r="CQ249" t="str">
        <f ca="1">SUBSTITUTE(CQ248,'Formula Name Creation'!$V67,'HB11 Model'!$B67)</f>
        <v>Parameter</v>
      </c>
      <c r="CR249" t="str">
        <f ca="1">SUBSTITUTE(CR248,'Formula Name Creation'!$V67,'HB11 Model'!$B67)</f>
        <v>Parameter</v>
      </c>
      <c r="CS249" t="str">
        <f ca="1">SUBSTITUTE(CS248,'Formula Name Creation'!$V67,'HB11 Model'!$B67)</f>
        <v>Parameter</v>
      </c>
      <c r="CT249" t="str">
        <f ca="1">SUBSTITUTE(CT248,'Formula Name Creation'!$V67,'HB11 Model'!$B67)</f>
        <v>Parameter</v>
      </c>
      <c r="CU249" t="str">
        <f ca="1">SUBSTITUTE(CU248,'Formula Name Creation'!$V67,'HB11 Model'!$B67)</f>
        <v>=PI()*Height of Vacuum Vessel*(Radius of Vacuum Vessel^2-(Radius of Vacuum Vessel-Wall Thickness of Vacuum Vessel)^2)*Density of Vacuum Vessel Material</v>
      </c>
      <c r="CV249" t="str">
        <f ca="1">SUBSTITUTE(CV248,'Formula Name Creation'!$V67,'HB11 Model'!$B67)</f>
        <v>Parameter</v>
      </c>
      <c r="CW249" t="str">
        <f ca="1">SUBSTITUTE(CW248,'Formula Name Creation'!$V67,'HB11 Model'!$B67)</f>
        <v>=(90.69*Mass of Vacuum Vessel + Shielding Material Costs for Vacuum Vessel + 13.04*Mass Flow Rate*112.32)/10^6</v>
      </c>
      <c r="CX249" t="str">
        <f ca="1">SUBSTITUTE(CX248,'Formula Name Creation'!$V67,'HB11 Model'!$B67)</f>
        <v>0</v>
      </c>
      <c r="CY249" t="str">
        <f ca="1">SUBSTITUTE(CY248,'Formula Name Creation'!$V67,'HB11 Model'!$B67)</f>
        <v>0</v>
      </c>
      <c r="CZ249" t="str">
        <f ca="1">SUBSTITUTE(CZ248,'Formula Name Creation'!$V67,'HB11 Model'!$B67)</f>
        <v>0</v>
      </c>
      <c r="DA249" t="str">
        <f ca="1">SUBSTITUTE(DA248,'Formula Name Creation'!$V67,'HB11 Model'!$B67)</f>
        <v>0</v>
      </c>
      <c r="DB249" t="str">
        <f ca="1">SUBSTITUTE(DB248,'Formula Name Creation'!$V67,'HB11 Model'!$B67)</f>
        <v>0</v>
      </c>
      <c r="DC249" t="str">
        <f ca="1">SUBSTITUTE(DC248,'Formula Name Creation'!$V67,'HB11 Model'!$B67)</f>
        <v>0</v>
      </c>
      <c r="DD249" t="str">
        <f ca="1">SUBSTITUTE(DD248,'Formula Name Creation'!$V67,'HB11 Model'!$B67)</f>
        <v>0</v>
      </c>
      <c r="DE249" t="str">
        <f ca="1">SUBSTITUTE(DE248,'Formula Name Creation'!$V67,'HB11 Model'!$B67)</f>
        <v>0</v>
      </c>
      <c r="DF249" t="str">
        <f ca="1">SUBSTITUTE(DF248,'Formula Name Creation'!$V67,'HB11 Model'!$B67)</f>
        <v>0</v>
      </c>
      <c r="DG249" t="str">
        <f ca="1">SUBSTITUTE(DG248,'Formula Name Creation'!$V67,'HB11 Model'!$B67)</f>
        <v>0</v>
      </c>
      <c r="DH249" t="str">
        <f ca="1">SUBSTITUTE(DH248,'Formula Name Creation'!$V67,'HB11 Model'!$B67)</f>
        <v>0</v>
      </c>
      <c r="DI249" t="str">
        <f ca="1">SUBSTITUTE(DI248,'Formula Name Creation'!$V67,'HB11 Model'!$B67)</f>
        <v>0</v>
      </c>
      <c r="DJ249" t="str">
        <f ca="1">SUBSTITUTE(DJ248,'Formula Name Creation'!$V67,'HB11 Model'!$B67)</f>
        <v>0</v>
      </c>
      <c r="DK249" t="str">
        <f ca="1">SUBSTITUTE(DK248,'Formula Name Creation'!$V67,'HB11 Model'!$B67)</f>
        <v>0</v>
      </c>
      <c r="DL249" t="str">
        <f ca="1">SUBSTITUTE(DL248,'Formula Name Creation'!$V67,'HB11 Model'!$B67)</f>
        <v>0</v>
      </c>
      <c r="DM249" t="str">
        <f ca="1">SUBSTITUTE(DM248,'Formula Name Creation'!$V67,'HB11 Model'!$B67)</f>
        <v>0</v>
      </c>
      <c r="DN249" t="str">
        <f ca="1">SUBSTITUTE(DN248,'Formula Name Creation'!$V67,'HB11 Model'!$B67)</f>
        <v>0</v>
      </c>
      <c r="DO249" t="str">
        <f ca="1">SUBSTITUTE(DO248,'Formula Name Creation'!$V67,'HB11 Model'!$B67)</f>
        <v>0</v>
      </c>
      <c r="DP249" t="str">
        <f ca="1">SUBSTITUTE(DP248,'Formula Name Creation'!$V67,'HB11 Model'!$B67)</f>
        <v>0</v>
      </c>
      <c r="DQ249" t="str">
        <f ca="1">SUBSTITUTE(DQ248,'Formula Name Creation'!$V67,'HB11 Model'!$B67)</f>
        <v>0</v>
      </c>
      <c r="DR249" t="str">
        <f ca="1">SUBSTITUTE(DR248,'Formula Name Creation'!$V67,'HB11 Model'!$B67)</f>
        <v>0</v>
      </c>
      <c r="DS249" t="str">
        <f ca="1">SUBSTITUTE(DS248,'Formula Name Creation'!$V67,'HB11 Model'!$B67)</f>
        <v>0</v>
      </c>
      <c r="DT249" t="str">
        <f ca="1">SUBSTITUTE(DT248,'Formula Name Creation'!$V67,'HB11 Model'!$B67)</f>
        <v>0</v>
      </c>
      <c r="DU249" t="str">
        <f ca="1">SUBSTITUTE(DU248,'Formula Name Creation'!$V67,'HB11 Model'!$B67)</f>
        <v>0</v>
      </c>
      <c r="DV249" t="str">
        <f ca="1">SUBSTITUTE(DV248,'Formula Name Creation'!$V67,'HB11 Model'!$B67)</f>
        <v>0</v>
      </c>
      <c r="DW249" t="str">
        <f ca="1">SUBSTITUTE(DW248,'Formula Name Creation'!$V67,'HB11 Model'!$B67)</f>
        <v>0</v>
      </c>
      <c r="DX249" t="str">
        <f ca="1">SUBSTITUTE(DX248,'Formula Name Creation'!$V67,'HB11 Model'!$B67)</f>
        <v>0</v>
      </c>
      <c r="DY249" t="str">
        <f ca="1">SUBSTITUTE(DY248,'Formula Name Creation'!$V67,'HB11 Model'!$B67)</f>
        <v>0</v>
      </c>
      <c r="DZ249" t="str">
        <f ca="1">SUBSTITUTE(DZ248,'Formula Name Creation'!$V67,'HB11 Model'!$B67)</f>
        <v>0</v>
      </c>
      <c r="EA249" t="str">
        <f ca="1">SUBSTITUTE(EA248,'Formula Name Creation'!$V67,'HB11 Model'!$B67)</f>
        <v>0</v>
      </c>
      <c r="EB249" t="str">
        <f ca="1">SUBSTITUTE(EB248,'Formula Name Creation'!$V67,'HB11 Model'!$B67)</f>
        <v>0</v>
      </c>
      <c r="EC249" t="str">
        <f ca="1">SUBSTITUTE(EC248,'Formula Name Creation'!$V67,'HB11 Model'!$B67)</f>
        <v>0</v>
      </c>
      <c r="ED249" t="str">
        <f ca="1">SUBSTITUTE(ED248,'Formula Name Creation'!$V67,'HB11 Model'!$B67)</f>
        <v>0</v>
      </c>
      <c r="EE249" t="str">
        <f ca="1">SUBSTITUTE(EE248,'Formula Name Creation'!$V67,'HB11 Model'!$B67)</f>
        <v>0</v>
      </c>
      <c r="EF249" t="str">
        <f ca="1">SUBSTITUTE(EF248,'Formula Name Creation'!$V67,'HB11 Model'!$B67)</f>
        <v>0</v>
      </c>
      <c r="EG249" t="str">
        <f ca="1">SUBSTITUTE(EG248,'Formula Name Creation'!$V67,'HB11 Model'!$B67)</f>
        <v>0</v>
      </c>
      <c r="EH249" t="str">
        <f ca="1">SUBSTITUTE(EH248,'Formula Name Creation'!$V67,'HB11 Model'!$B67)</f>
        <v>0</v>
      </c>
      <c r="EI249" t="str">
        <f ca="1">SUBSTITUTE(EI248,'Formula Name Creation'!$V67,'HB11 Model'!$B67)</f>
        <v>0</v>
      </c>
      <c r="EJ249" t="str">
        <f ca="1">SUBSTITUTE(EJ248,'Formula Name Creation'!$V67,'HB11 Model'!$B67)</f>
        <v>0</v>
      </c>
      <c r="EK249" t="str">
        <f ca="1">SUBSTITUTE(EK248,'Formula Name Creation'!$V67,'HB11 Model'!$B67)</f>
        <v>0</v>
      </c>
      <c r="EL249" t="str">
        <f ca="1">SUBSTITUTE(EL248,'Formula Name Creation'!$V67,'HB11 Model'!$B67)</f>
        <v>0</v>
      </c>
      <c r="EM249" t="str">
        <f ca="1">SUBSTITUTE(EM248,'Formula Name Creation'!$V67,'HB11 Model'!$B67)</f>
        <v>0</v>
      </c>
      <c r="EN249" t="str">
        <f ca="1">SUBSTITUTE(EN248,'Formula Name Creation'!$V67,'HB11 Model'!$B67)</f>
        <v>0</v>
      </c>
      <c r="EO249" t="str">
        <f ca="1">SUBSTITUTE(EO248,'Formula Name Creation'!$V67,'HB11 Model'!$B67)</f>
        <v>0</v>
      </c>
      <c r="EP249" t="str">
        <f ca="1">SUBSTITUTE(EP248,'Formula Name Creation'!$V67,'HB11 Model'!$B67)</f>
        <v>0</v>
      </c>
      <c r="EQ249" t="str">
        <f ca="1">SUBSTITUTE(EQ248,'Formula Name Creation'!$V67,'HB11 Model'!$B67)</f>
        <v>0</v>
      </c>
      <c r="ER249" t="str">
        <f ca="1">SUBSTITUTE(ER248,'Formula Name Creation'!$V67,'HB11 Model'!$B67)</f>
        <v>0</v>
      </c>
      <c r="ES249" t="str">
        <f ca="1">SUBSTITUTE(ES248,'Formula Name Creation'!$V67,'HB11 Model'!$B67)</f>
        <v>0</v>
      </c>
      <c r="ET249" t="str">
        <f ca="1">SUBSTITUTE(ET248,'Formula Name Creation'!$V67,'HB11 Model'!$B67)</f>
        <v>0</v>
      </c>
      <c r="EU249">
        <v>65</v>
      </c>
    </row>
    <row r="250" spans="1:151" x14ac:dyDescent="0.25">
      <c r="A250" t="str">
        <f ca="1">SUBSTITUTE(A249,'Formula Name Creation'!$V66,'HB11 Model'!$B66)</f>
        <v>Parameter</v>
      </c>
      <c r="B250" t="str">
        <f ca="1">SUBSTITUTE(B249,'Formula Name Creation'!$V66,'HB11 Model'!$B66)</f>
        <v>Parameter</v>
      </c>
      <c r="C250" t="str">
        <f ca="1">SUBSTITUTE(C249,'Formula Name Creation'!$V66,'HB11 Model'!$B66)</f>
        <v>=(1400*C22*1000)/10^6</v>
      </c>
      <c r="D250" t="str">
        <f ca="1">SUBSTITUTE(D249,'Formula Name Creation'!$V66,'HB11 Model'!$B66)</f>
        <v>Parameter</v>
      </c>
      <c r="E250" t="str">
        <f ca="1">SUBSTITUTE(E249,'Formula Name Creation'!$V66,'HB11 Model'!$B66)</f>
        <v>=C3*C4</v>
      </c>
      <c r="F250" t="str">
        <f ca="1">SUBSTITUTE(F249,'Formula Name Creation'!$V66,'HB11 Model'!$B66)</f>
        <v>=C7/(C6)</v>
      </c>
      <c r="G250" t="str">
        <f ca="1">SUBSTITUTE(G249,'Formula Name Creation'!$V66,'HB11 Model'!$B66)</f>
        <v>=IF(C36=0,C7*C10,C7*C10*C13)</v>
      </c>
      <c r="H250" t="str">
        <f ca="1">SUBSTITUTE(H249,'Formula Name Creation'!$V66,'HB11 Model'!$B66)</f>
        <v>Parameter</v>
      </c>
      <c r="I250" t="str">
        <f ca="1">SUBSTITUTE(I249,'Formula Name Creation'!$V66,'HB11 Model'!$B66)</f>
        <v>Parameter</v>
      </c>
      <c r="J250" t="str">
        <f ca="1">SUBSTITUTE(J249,'Formula Name Creation'!$V66,'HB11 Model'!$B66)</f>
        <v>Parameter</v>
      </c>
      <c r="K250" t="str">
        <f ca="1">SUBSTITUTE(K249,'Formula Name Creation'!$V66,'HB11 Model'!$B66)</f>
        <v>Parameter</v>
      </c>
      <c r="L250" t="str">
        <f ca="1">SUBSTITUTE(L249,'Formula Name Creation'!$V66,'HB11 Model'!$B66)</f>
        <v>Parameter</v>
      </c>
      <c r="M250" t="str">
        <f ca="1">SUBSTITUTE(M249,'Formula Name Creation'!$V66,'HB11 Model'!$B66)</f>
        <v>=C16/C8</v>
      </c>
      <c r="N250" t="str">
        <f ca="1">SUBSTITUTE(N249,'Formula Name Creation'!$V66,'HB11 Model'!$B66)</f>
        <v>=C9*C17</v>
      </c>
      <c r="O250" t="str">
        <f ca="1">SUBSTITUTE(O249,'Formula Name Creation'!$V66,'HB11 Model'!$B66)</f>
        <v>Parameter</v>
      </c>
      <c r="P250" t="str">
        <f ca="1">SUBSTITUTE(P249,'Formula Name Creation'!$V66,'HB11 Model'!$B66)</f>
        <v>Parameter</v>
      </c>
      <c r="Q250" t="str">
        <f ca="1">SUBSTITUTE(Q249,'Formula Name Creation'!$V66,'HB11 Model'!$B66)</f>
        <v>Parameter</v>
      </c>
      <c r="R250" t="str">
        <f ca="1">SUBSTITUTE(R249,'Formula Name Creation'!$V66,'HB11 Model'!$B66)</f>
        <v>=C8+Cooling System Energy Consumption+Vacuum System Power Usage</v>
      </c>
      <c r="S250" t="str">
        <f ca="1">SUBSTITUTE(S249,'Formula Name Creation'!$V66,'HB11 Model'!$B66)</f>
        <v>=C20*C19</v>
      </c>
      <c r="T250" t="str">
        <f ca="1">SUBSTITUTE(T249,'Formula Name Creation'!$V66,'HB11 Model'!$B66)</f>
        <v>=C16-C20</v>
      </c>
      <c r="U250" t="str">
        <f ca="1">SUBSTITUTE(U249,'Formula Name Creation'!$V66,'HB11 Model'!$B66)</f>
        <v>=365*24*C14</v>
      </c>
      <c r="V250" t="str">
        <f ca="1">SUBSTITUTE(V249,'Formula Name Creation'!$V66,'HB11 Model'!$B66)</f>
        <v>=C22*C23</v>
      </c>
      <c r="W250" t="str">
        <f ca="1">SUBSTITUTE(W249,'Formula Name Creation'!$V66,'HB11 Model'!$B66)</f>
        <v>=C26/(1-C27)</v>
      </c>
      <c r="X250" t="str">
        <f ca="1">SUBSTITUTE(X249,'Formula Name Creation'!$V66,'HB11 Model'!$B66)</f>
        <v>=C4*C14*365*24*3600</v>
      </c>
      <c r="Y250" t="str">
        <f ca="1">SUBSTITUTE(Y249,'Formula Name Creation'!$V66,'HB11 Model'!$B66)</f>
        <v>Parameter</v>
      </c>
      <c r="Z250" t="str">
        <f ca="1">SUBSTITUTE(Z249,'Formula Name Creation'!$V66,'HB11 Model'!$B66)</f>
        <v>=C29+C37+C40+C48</v>
      </c>
      <c r="AA250" t="str">
        <f ca="1">SUBSTITUTE(AA249,'Formula Name Creation'!$V66,'HB11 Model'!$B66)</f>
        <v>=C30*(C33*C34)/(1000)+C35</v>
      </c>
      <c r="AB250" t="str">
        <f ca="1">SUBSTITUTE(AB249,'Formula Name Creation'!$V66,'HB11 Model'!$B66)</f>
        <v>Parameter</v>
      </c>
      <c r="AC250" t="str">
        <f ca="1">SUBSTITUTE(AC249,'Formula Name Creation'!$V66,'HB11 Model'!$B66)</f>
        <v>Parameter</v>
      </c>
      <c r="AD250" t="str">
        <f ca="1">SUBSTITUTE(AD249,'Formula Name Creation'!$V66,'HB11 Model'!$B66)</f>
        <v>Parameter</v>
      </c>
      <c r="AE250" t="str">
        <f ca="1">SUBSTITUTE(AE249,'Formula Name Creation'!$V66,'HB11 Model'!$B66)</f>
        <v>Parameter</v>
      </c>
      <c r="AF250" t="str">
        <f ca="1">SUBSTITUTE(AF249,'Formula Name Creation'!$V66,'HB11 Model'!$B66)</f>
        <v>Parameter</v>
      </c>
      <c r="AG250" t="str">
        <f ca="1">SUBSTITUTE(AG249,'Formula Name Creation'!$V66,'HB11 Model'!$B66)</f>
        <v>Parameter</v>
      </c>
      <c r="AH250" t="str">
        <f ca="1">SUBSTITUTE(AH249,'Formula Name Creation'!$V66,'HB11 Model'!$B66)</f>
        <v>Parameter</v>
      </c>
      <c r="AI250" t="str">
        <f ca="1">SUBSTITUTE(AI249,'Formula Name Creation'!$V66,'HB11 Model'!$B66)</f>
        <v>=C36*(C38)</v>
      </c>
      <c r="AJ250" t="str">
        <f ca="1">SUBSTITUTE(AJ249,'Formula Name Creation'!$V66,'HB11 Model'!$B66)</f>
        <v>Parameter</v>
      </c>
      <c r="AK250" t="str">
        <f ca="1">SUBSTITUTE(AK249,'Formula Name Creation'!$V66,'HB11 Model'!$B66)</f>
        <v>Parameter</v>
      </c>
      <c r="AL250" t="str">
        <f ca="1">SUBSTITUTE(AL249,'Formula Name Creation'!$V66,'HB11 Model'!$B66)</f>
        <v>=C39*(C41+C42)</v>
      </c>
      <c r="AM250" t="str">
        <f ca="1">SUBSTITUTE(AM249,'Formula Name Creation'!$V66,'HB11 Model'!$B66)</f>
        <v>=0.04+(C31*C32)/(1000)</v>
      </c>
      <c r="AN250" t="str">
        <f ca="1">SUBSTITUTE(AN249,'Formula Name Creation'!$V66,'HB11 Model'!$B66)</f>
        <v>Parameter</v>
      </c>
      <c r="AO250" t="str">
        <f ca="1">SUBSTITUTE(AO249,'Formula Name Creation'!$V66,'HB11 Model'!$B66)</f>
        <v>Parameter</v>
      </c>
      <c r="AP250" t="str">
        <f ca="1">SUBSTITUTE(AP249,'Formula Name Creation'!$V66,'HB11 Model'!$B66)</f>
        <v>Parameter</v>
      </c>
      <c r="AQ250" t="str">
        <f ca="1">SUBSTITUTE(AQ249,'Formula Name Creation'!$V66,'HB11 Model'!$B66)</f>
        <v>Parameter</v>
      </c>
      <c r="AR250" t="e">
        <f ca="1">SUBSTITUTE(AR249,'Formula Name Creation'!$V66,'HB11 Model'!$B66)</f>
        <v>#N/A</v>
      </c>
      <c r="AS250" t="str">
        <f ca="1">SUBSTITUTE(AS249,'Formula Name Creation'!$V66,'HB11 Model'!$B66)</f>
        <v>=C45+C25*(C28)</v>
      </c>
      <c r="AT250" t="str">
        <f ca="1">SUBSTITUTE(AT249,'Formula Name Creation'!$V66,'HB11 Model'!$B66)</f>
        <v>Parameter</v>
      </c>
      <c r="AU250" t="str">
        <f ca="1">SUBSTITUTE(AU249,'Formula Name Creation'!$V66,'HB11 Model'!$B66)</f>
        <v>Parameter</v>
      </c>
      <c r="AV250" t="str">
        <f ca="1">SUBSTITUTE(AV249,'Formula Name Creation'!$V66,'HB11 Model'!$B66)</f>
        <v>Parameter</v>
      </c>
      <c r="AW250" t="str">
        <f ca="1">SUBSTITUTE(AW249,'Formula Name Creation'!$V66,'HB11 Model'!$B66)</f>
        <v>Parameter</v>
      </c>
      <c r="AX250" t="str">
        <f ca="1">SUBSTITUTE(AX249,'Formula Name Creation'!$V66,'HB11 Model'!$B66)</f>
        <v>Parameter</v>
      </c>
      <c r="AY250" t="str">
        <f ca="1">SUBSTITUTE(AY249,'Formula Name Creation'!$V66,'HB11 Model'!$B66)</f>
        <v>Parameter</v>
      </c>
      <c r="AZ250" t="str">
        <f ca="1">SUBSTITUTE(AZ249,'Formula Name Creation'!$V66,'HB11 Model'!$B66)</f>
        <v>Parameter</v>
      </c>
      <c r="BA250" t="str">
        <f ca="1">SUBSTITUTE(BA249,'Formula Name Creation'!$V66,'HB11 Model'!$B66)</f>
        <v>=(C54+C53)/10^6</v>
      </c>
      <c r="BB250" t="str">
        <f ca="1">SUBSTITUTE(BB249,'Formula Name Creation'!$V66,'HB11 Model'!$B66)</f>
        <v>=C4*((C14*24)*3600)*C51</v>
      </c>
      <c r="BC250" t="str">
        <f ca="1">SUBSTITUTE(BC249,'Formula Name Creation'!$V66,'HB11 Model'!$B66)</f>
        <v>Parameter</v>
      </c>
      <c r="BD250" t="str">
        <f ca="1">SUBSTITUTE(BD249,'Formula Name Creation'!$V66,'HB11 Model'!$B66)</f>
        <v>Parameter</v>
      </c>
      <c r="BE250" t="str">
        <f ca="1">SUBSTITUTE(BE249,'Formula Name Creation'!$V66,'HB11 Model'!$B66)</f>
        <v>Parameter</v>
      </c>
      <c r="BF250" t="str">
        <f ca="1">SUBSTITUTE(BF249,'Formula Name Creation'!$V66,'HB11 Model'!$B66)</f>
        <v>Parameter</v>
      </c>
      <c r="BG250" t="str">
        <f ca="1">SUBSTITUTE(BG249,'Formula Name Creation'!$V66,'HB11 Model'!$B66)</f>
        <v>=ROUNDDOWN(C60/C64,0)*C58+C57*C3*C4*ROUNDDOWN(C60/Diode Replacement Interval,0)+C59+Total Coolant Cost*10^6*ROUNDDOWN(C60/C65,0)+C63*C60</v>
      </c>
      <c r="BH250" t="str">
        <f ca="1">SUBSTITUTE(BH249,'Formula Name Creation'!$V66,'HB11 Model'!$B66)</f>
        <v>Parameter</v>
      </c>
      <c r="BI250" t="str">
        <f ca="1">SUBSTITUTE(BI249,'Formula Name Creation'!$V66,'HB11 Model'!$B66)</f>
        <v>=C62*1000*C24</v>
      </c>
      <c r="BJ250" t="str">
        <f ca="1">SUBSTITUTE(BJ249,'Formula Name Creation'!$V66,'HB11 Model'!$B66)</f>
        <v>Parameter</v>
      </c>
      <c r="BK250" t="str">
        <f ca="1">SUBSTITUTE(BK249,'Formula Name Creation'!$V66,'HB11 Model'!$B66)</f>
        <v>Parameter</v>
      </c>
      <c r="BL250" t="str">
        <f ca="1">SUBSTITUTE(BL249,'Formula Name Creation'!$V66,'HB11 Model'!$B66)</f>
        <v>Parameter</v>
      </c>
      <c r="BM250" t="str">
        <f ca="1">SUBSTITUTE(BM249,'Formula Name Creation'!$V66,'HB11 Model'!$B66)</f>
        <v>Parameter</v>
      </c>
      <c r="BN250" t="str">
        <f ca="1">SUBSTITUTE(BN249,'Formula Name Creation'!$V66,'HB11 Model'!$B66)</f>
        <v>Parameter</v>
      </c>
      <c r="BO250" t="str">
        <f ca="1">SUBSTITUTE(BO249,'Formula Name Creation'!$V66,'HB11 Model'!$B66)</f>
        <v>Parameter</v>
      </c>
      <c r="BP250" t="str">
        <f ca="1">SUBSTITUTE(BP249,'Formula Name Creation'!$V66,'HB11 Model'!$B66)</f>
        <v>Parameter</v>
      </c>
      <c r="BQ250" t="str">
        <f ca="1">SUBSTITUTE(BQ249,'Formula Name Creation'!$V66,'HB11 Model'!$B66)</f>
        <v>Parameter</v>
      </c>
      <c r="BR250" t="str">
        <f ca="1">SUBSTITUTE(BR249,'Formula Name Creation'!$V66,'HB11 Model'!$B66)</f>
        <v>Parameter</v>
      </c>
      <c r="BS250" t="str">
        <f ca="1">SUBSTITUTE(BS249,'Formula Name Creation'!$V66,'HB11 Model'!$B66)</f>
        <v>Parameter</v>
      </c>
      <c r="BT250" t="str">
        <f ca="1">SUBSTITUTE(BT249,'Formula Name Creation'!$V66,'HB11 Model'!$B66)</f>
        <v>Parameter</v>
      </c>
      <c r="BU250" t="str">
        <f ca="1">SUBSTITUTE(BU249,'Formula Name Creation'!$V66,'HB11 Model'!$B66)</f>
        <v>=(Land Cost+Reactor Building Cost+Turbine Building Cost+Cooling Tower System Cost+Power Supply and Energy Storage Cost+Ventilation Stack Cost+Miscellaneous Buildings Cost+Laser Construction Cost)</v>
      </c>
      <c r="BV250" t="str">
        <f ca="1">SUBSTITUTE(BV249,'Formula Name Creation'!$V66,'HB11 Model'!$B66)</f>
        <v>Parameter</v>
      </c>
      <c r="BW250" t="str">
        <f ca="1">SUBSTITUTE(BW249,'Formula Name Creation'!$V66,'HB11 Model'!$B66)</f>
        <v>Parameter</v>
      </c>
      <c r="BX250" t="str">
        <f ca="1">SUBSTITUTE(BX249,'Formula Name Creation'!$V66,'HB11 Model'!$B66)</f>
        <v>=Indirect Construction Cost+Direct Construction Cost</v>
      </c>
      <c r="BY250" t="str">
        <f ca="1">SUBSTITUTE(BY249,'Formula Name Creation'!$V66,'HB11 Model'!$B66)</f>
        <v>Parameter</v>
      </c>
      <c r="BZ250" t="str">
        <f ca="1">SUBSTITUTE(BZ249,'Formula Name Creation'!$V66,'HB11 Model'!$B66)</f>
        <v>=Decommissioning Cost Coefficient*Direct Construction Cost</v>
      </c>
      <c r="CA250" t="str">
        <f ca="1">SUBSTITUTE(CA249,'Formula Name Creation'!$V66,'HB11 Model'!$B66)</f>
        <v>Parameter</v>
      </c>
      <c r="CB250" t="str">
        <f ca="1">SUBSTITUTE(CB249,'Formula Name Creation'!$V66,'HB11 Model'!$B66)</f>
        <v>Parameter</v>
      </c>
      <c r="CC250" t="str">
        <f ca="1">SUBSTITUTE(CC249,'Formula Name Creation'!$V66,'HB11 Model'!$B66)</f>
        <v>Parameter</v>
      </c>
      <c r="CD250" t="str">
        <f ca="1">SUBSTITUTE(CD249,'Formula Name Creation'!$V66,'HB11 Model'!$B66)</f>
        <v>=32*(C9/2605)</v>
      </c>
      <c r="CE250" t="str">
        <f ca="1">SUBSTITUTE(CE249,'Formula Name Creation'!$V66,'HB11 Model'!$B66)</f>
        <v>Parameter</v>
      </c>
      <c r="CF250" t="str">
        <f ca="1">SUBSTITUTE(CF249,'Formula Name Creation'!$V66,'HB11 Model'!$B66)</f>
        <v>Parameter</v>
      </c>
      <c r="CG250" t="str">
        <f ca="1">SUBSTITUTE(CG249,'Formula Name Creation'!$V66,'HB11 Model'!$B66)</f>
        <v>=(Coolant Volume*Coolant Density*Coolant Cost)/10^6</v>
      </c>
      <c r="CH250" t="str">
        <f ca="1">SUBSTITUTE(CH249,'Formula Name Creation'!$V66,'HB11 Model'!$B66)</f>
        <v>=C9*10^6/Mixed-mean Coolant Temperature Rise/Specific Heat of Coolant</v>
      </c>
      <c r="CI250" t="str">
        <f ca="1">SUBSTITUTE(CI249,'Formula Name Creation'!$V66,'HB11 Model'!$B66)</f>
        <v>Parameter</v>
      </c>
      <c r="CJ250" t="str">
        <f ca="1">SUBSTITUTE(CJ249,'Formula Name Creation'!$V66,'HB11 Model'!$B66)</f>
        <v>Parameter</v>
      </c>
      <c r="CK250" t="str">
        <f ca="1">SUBSTITUTE(CK249,'Formula Name Creation'!$V66,'HB11 Model'!$B66)</f>
        <v>Parameter</v>
      </c>
      <c r="CL250" t="str">
        <f ca="1">SUBSTITUTE(CL249,'Formula Name Creation'!$V66,'HB11 Model'!$B66)</f>
        <v>Parameter</v>
      </c>
      <c r="CM250" t="str">
        <f ca="1">SUBSTITUTE(CM249,'Formula Name Creation'!$V66,'HB11 Model'!$B66)</f>
        <v>=Number of Staff*Average Hourly Wage</v>
      </c>
      <c r="CN250" t="str">
        <f ca="1">SUBSTITUTE(CN249,'Formula Name Creation'!$V66,'HB11 Model'!$B66)</f>
        <v>=Hourly Personnel Cost*7.6*7*52.18</v>
      </c>
      <c r="CO250" t="str">
        <f ca="1">SUBSTITUTE(CO249,'Formula Name Creation'!$V66,'HB11 Model'!$B66)</f>
        <v>Parameter</v>
      </c>
      <c r="CP250" t="str">
        <f ca="1">SUBSTITUTE(CP249,'Formula Name Creation'!$V66,'HB11 Model'!$B66)</f>
        <v>Parameter</v>
      </c>
      <c r="CQ250" t="str">
        <f ca="1">SUBSTITUTE(CQ249,'Formula Name Creation'!$V66,'HB11 Model'!$B66)</f>
        <v>Parameter</v>
      </c>
      <c r="CR250" t="str">
        <f ca="1">SUBSTITUTE(CR249,'Formula Name Creation'!$V66,'HB11 Model'!$B66)</f>
        <v>Parameter</v>
      </c>
      <c r="CS250" t="str">
        <f ca="1">SUBSTITUTE(CS249,'Formula Name Creation'!$V66,'HB11 Model'!$B66)</f>
        <v>Parameter</v>
      </c>
      <c r="CT250" t="str">
        <f ca="1">SUBSTITUTE(CT249,'Formula Name Creation'!$V66,'HB11 Model'!$B66)</f>
        <v>Parameter</v>
      </c>
      <c r="CU250" t="str">
        <f ca="1">SUBSTITUTE(CU249,'Formula Name Creation'!$V66,'HB11 Model'!$B66)</f>
        <v>=PI()*Height of Vacuum Vessel*(Radius of Vacuum Vessel^2-(Radius of Vacuum Vessel-Wall Thickness of Vacuum Vessel)^2)*Density of Vacuum Vessel Material</v>
      </c>
      <c r="CV250" t="str">
        <f ca="1">SUBSTITUTE(CV249,'Formula Name Creation'!$V66,'HB11 Model'!$B66)</f>
        <v>Parameter</v>
      </c>
      <c r="CW250" t="str">
        <f ca="1">SUBSTITUTE(CW249,'Formula Name Creation'!$V66,'HB11 Model'!$B66)</f>
        <v>=(90.69*Mass of Vacuum Vessel + Shielding Material Costs for Vacuum Vessel + 13.04*Mass Flow Rate*112.32)/10^6</v>
      </c>
      <c r="CX250" t="str">
        <f ca="1">SUBSTITUTE(CX249,'Formula Name Creation'!$V66,'HB11 Model'!$B66)</f>
        <v>0</v>
      </c>
      <c r="CY250" t="str">
        <f ca="1">SUBSTITUTE(CY249,'Formula Name Creation'!$V66,'HB11 Model'!$B66)</f>
        <v>0</v>
      </c>
      <c r="CZ250" t="str">
        <f ca="1">SUBSTITUTE(CZ249,'Formula Name Creation'!$V66,'HB11 Model'!$B66)</f>
        <v>0</v>
      </c>
      <c r="DA250" t="str">
        <f ca="1">SUBSTITUTE(DA249,'Formula Name Creation'!$V66,'HB11 Model'!$B66)</f>
        <v>0</v>
      </c>
      <c r="DB250" t="str">
        <f ca="1">SUBSTITUTE(DB249,'Formula Name Creation'!$V66,'HB11 Model'!$B66)</f>
        <v>0</v>
      </c>
      <c r="DC250" t="str">
        <f ca="1">SUBSTITUTE(DC249,'Formula Name Creation'!$V66,'HB11 Model'!$B66)</f>
        <v>0</v>
      </c>
      <c r="DD250" t="str">
        <f ca="1">SUBSTITUTE(DD249,'Formula Name Creation'!$V66,'HB11 Model'!$B66)</f>
        <v>0</v>
      </c>
      <c r="DE250" t="str">
        <f ca="1">SUBSTITUTE(DE249,'Formula Name Creation'!$V66,'HB11 Model'!$B66)</f>
        <v>0</v>
      </c>
      <c r="DF250" t="str">
        <f ca="1">SUBSTITUTE(DF249,'Formula Name Creation'!$V66,'HB11 Model'!$B66)</f>
        <v>0</v>
      </c>
      <c r="DG250" t="str">
        <f ca="1">SUBSTITUTE(DG249,'Formula Name Creation'!$V66,'HB11 Model'!$B66)</f>
        <v>0</v>
      </c>
      <c r="DH250" t="str">
        <f ca="1">SUBSTITUTE(DH249,'Formula Name Creation'!$V66,'HB11 Model'!$B66)</f>
        <v>0</v>
      </c>
      <c r="DI250" t="str">
        <f ca="1">SUBSTITUTE(DI249,'Formula Name Creation'!$V66,'HB11 Model'!$B66)</f>
        <v>0</v>
      </c>
      <c r="DJ250" t="str">
        <f ca="1">SUBSTITUTE(DJ249,'Formula Name Creation'!$V66,'HB11 Model'!$B66)</f>
        <v>0</v>
      </c>
      <c r="DK250" t="str">
        <f ca="1">SUBSTITUTE(DK249,'Formula Name Creation'!$V66,'HB11 Model'!$B66)</f>
        <v>0</v>
      </c>
      <c r="DL250" t="str">
        <f ca="1">SUBSTITUTE(DL249,'Formula Name Creation'!$V66,'HB11 Model'!$B66)</f>
        <v>0</v>
      </c>
      <c r="DM250" t="str">
        <f ca="1">SUBSTITUTE(DM249,'Formula Name Creation'!$V66,'HB11 Model'!$B66)</f>
        <v>0</v>
      </c>
      <c r="DN250" t="str">
        <f ca="1">SUBSTITUTE(DN249,'Formula Name Creation'!$V66,'HB11 Model'!$B66)</f>
        <v>0</v>
      </c>
      <c r="DO250" t="str">
        <f ca="1">SUBSTITUTE(DO249,'Formula Name Creation'!$V66,'HB11 Model'!$B66)</f>
        <v>0</v>
      </c>
      <c r="DP250" t="str">
        <f ca="1">SUBSTITUTE(DP249,'Formula Name Creation'!$V66,'HB11 Model'!$B66)</f>
        <v>0</v>
      </c>
      <c r="DQ250" t="str">
        <f ca="1">SUBSTITUTE(DQ249,'Formula Name Creation'!$V66,'HB11 Model'!$B66)</f>
        <v>0</v>
      </c>
      <c r="DR250" t="str">
        <f ca="1">SUBSTITUTE(DR249,'Formula Name Creation'!$V66,'HB11 Model'!$B66)</f>
        <v>0</v>
      </c>
      <c r="DS250" t="str">
        <f ca="1">SUBSTITUTE(DS249,'Formula Name Creation'!$V66,'HB11 Model'!$B66)</f>
        <v>0</v>
      </c>
      <c r="DT250" t="str">
        <f ca="1">SUBSTITUTE(DT249,'Formula Name Creation'!$V66,'HB11 Model'!$B66)</f>
        <v>0</v>
      </c>
      <c r="DU250" t="str">
        <f ca="1">SUBSTITUTE(DU249,'Formula Name Creation'!$V66,'HB11 Model'!$B66)</f>
        <v>0</v>
      </c>
      <c r="DV250" t="str">
        <f ca="1">SUBSTITUTE(DV249,'Formula Name Creation'!$V66,'HB11 Model'!$B66)</f>
        <v>0</v>
      </c>
      <c r="DW250" t="str">
        <f ca="1">SUBSTITUTE(DW249,'Formula Name Creation'!$V66,'HB11 Model'!$B66)</f>
        <v>0</v>
      </c>
      <c r="DX250" t="str">
        <f ca="1">SUBSTITUTE(DX249,'Formula Name Creation'!$V66,'HB11 Model'!$B66)</f>
        <v>0</v>
      </c>
      <c r="DY250" t="str">
        <f ca="1">SUBSTITUTE(DY249,'Formula Name Creation'!$V66,'HB11 Model'!$B66)</f>
        <v>0</v>
      </c>
      <c r="DZ250" t="str">
        <f ca="1">SUBSTITUTE(DZ249,'Formula Name Creation'!$V66,'HB11 Model'!$B66)</f>
        <v>0</v>
      </c>
      <c r="EA250" t="str">
        <f ca="1">SUBSTITUTE(EA249,'Formula Name Creation'!$V66,'HB11 Model'!$B66)</f>
        <v>0</v>
      </c>
      <c r="EB250" t="str">
        <f ca="1">SUBSTITUTE(EB249,'Formula Name Creation'!$V66,'HB11 Model'!$B66)</f>
        <v>0</v>
      </c>
      <c r="EC250" t="str">
        <f ca="1">SUBSTITUTE(EC249,'Formula Name Creation'!$V66,'HB11 Model'!$B66)</f>
        <v>0</v>
      </c>
      <c r="ED250" t="str">
        <f ca="1">SUBSTITUTE(ED249,'Formula Name Creation'!$V66,'HB11 Model'!$B66)</f>
        <v>0</v>
      </c>
      <c r="EE250" t="str">
        <f ca="1">SUBSTITUTE(EE249,'Formula Name Creation'!$V66,'HB11 Model'!$B66)</f>
        <v>0</v>
      </c>
      <c r="EF250" t="str">
        <f ca="1">SUBSTITUTE(EF249,'Formula Name Creation'!$V66,'HB11 Model'!$B66)</f>
        <v>0</v>
      </c>
      <c r="EG250" t="str">
        <f ca="1">SUBSTITUTE(EG249,'Formula Name Creation'!$V66,'HB11 Model'!$B66)</f>
        <v>0</v>
      </c>
      <c r="EH250" t="str">
        <f ca="1">SUBSTITUTE(EH249,'Formula Name Creation'!$V66,'HB11 Model'!$B66)</f>
        <v>0</v>
      </c>
      <c r="EI250" t="str">
        <f ca="1">SUBSTITUTE(EI249,'Formula Name Creation'!$V66,'HB11 Model'!$B66)</f>
        <v>0</v>
      </c>
      <c r="EJ250" t="str">
        <f ca="1">SUBSTITUTE(EJ249,'Formula Name Creation'!$V66,'HB11 Model'!$B66)</f>
        <v>0</v>
      </c>
      <c r="EK250" t="str">
        <f ca="1">SUBSTITUTE(EK249,'Formula Name Creation'!$V66,'HB11 Model'!$B66)</f>
        <v>0</v>
      </c>
      <c r="EL250" t="str">
        <f ca="1">SUBSTITUTE(EL249,'Formula Name Creation'!$V66,'HB11 Model'!$B66)</f>
        <v>0</v>
      </c>
      <c r="EM250" t="str">
        <f ca="1">SUBSTITUTE(EM249,'Formula Name Creation'!$V66,'HB11 Model'!$B66)</f>
        <v>0</v>
      </c>
      <c r="EN250" t="str">
        <f ca="1">SUBSTITUTE(EN249,'Formula Name Creation'!$V66,'HB11 Model'!$B66)</f>
        <v>0</v>
      </c>
      <c r="EO250" t="str">
        <f ca="1">SUBSTITUTE(EO249,'Formula Name Creation'!$V66,'HB11 Model'!$B66)</f>
        <v>0</v>
      </c>
      <c r="EP250" t="str">
        <f ca="1">SUBSTITUTE(EP249,'Formula Name Creation'!$V66,'HB11 Model'!$B66)</f>
        <v>0</v>
      </c>
      <c r="EQ250" t="str">
        <f ca="1">SUBSTITUTE(EQ249,'Formula Name Creation'!$V66,'HB11 Model'!$B66)</f>
        <v>0</v>
      </c>
      <c r="ER250" t="str">
        <f ca="1">SUBSTITUTE(ER249,'Formula Name Creation'!$V66,'HB11 Model'!$B66)</f>
        <v>0</v>
      </c>
      <c r="ES250" t="str">
        <f ca="1">SUBSTITUTE(ES249,'Formula Name Creation'!$V66,'HB11 Model'!$B66)</f>
        <v>0</v>
      </c>
      <c r="ET250" t="str">
        <f ca="1">SUBSTITUTE(ET249,'Formula Name Creation'!$V66,'HB11 Model'!$B66)</f>
        <v>0</v>
      </c>
      <c r="EU250">
        <v>64</v>
      </c>
    </row>
    <row r="251" spans="1:151" x14ac:dyDescent="0.25">
      <c r="A251" t="str">
        <f ca="1">SUBSTITUTE(A250,'Formula Name Creation'!$V65,'HB11 Model'!$B65)</f>
        <v>Parameter</v>
      </c>
      <c r="B251" t="str">
        <f ca="1">SUBSTITUTE(B250,'Formula Name Creation'!$V65,'HB11 Model'!$B65)</f>
        <v>Parameter</v>
      </c>
      <c r="C251" t="str">
        <f ca="1">SUBSTITUTE(C250,'Formula Name Creation'!$V65,'HB11 Model'!$B65)</f>
        <v>=(1400*C22*1000)/10^6</v>
      </c>
      <c r="D251" t="str">
        <f ca="1">SUBSTITUTE(D250,'Formula Name Creation'!$V65,'HB11 Model'!$B65)</f>
        <v>Parameter</v>
      </c>
      <c r="E251" t="str">
        <f ca="1">SUBSTITUTE(E250,'Formula Name Creation'!$V65,'HB11 Model'!$B65)</f>
        <v>=C3*C4</v>
      </c>
      <c r="F251" t="str">
        <f ca="1">SUBSTITUTE(F250,'Formula Name Creation'!$V65,'HB11 Model'!$B65)</f>
        <v>=C7/(C6)</v>
      </c>
      <c r="G251" t="str">
        <f ca="1">SUBSTITUTE(G250,'Formula Name Creation'!$V65,'HB11 Model'!$B65)</f>
        <v>=IF(C36=0,C7*C10,C7*C10*C13)</v>
      </c>
      <c r="H251" t="str">
        <f ca="1">SUBSTITUTE(H250,'Formula Name Creation'!$V65,'HB11 Model'!$B65)</f>
        <v>Parameter</v>
      </c>
      <c r="I251" t="str">
        <f ca="1">SUBSTITUTE(I250,'Formula Name Creation'!$V65,'HB11 Model'!$B65)</f>
        <v>Parameter</v>
      </c>
      <c r="J251" t="str">
        <f ca="1">SUBSTITUTE(J250,'Formula Name Creation'!$V65,'HB11 Model'!$B65)</f>
        <v>Parameter</v>
      </c>
      <c r="K251" t="str">
        <f ca="1">SUBSTITUTE(K250,'Formula Name Creation'!$V65,'HB11 Model'!$B65)</f>
        <v>Parameter</v>
      </c>
      <c r="L251" t="str">
        <f ca="1">SUBSTITUTE(L250,'Formula Name Creation'!$V65,'HB11 Model'!$B65)</f>
        <v>Parameter</v>
      </c>
      <c r="M251" t="str">
        <f ca="1">SUBSTITUTE(M250,'Formula Name Creation'!$V65,'HB11 Model'!$B65)</f>
        <v>=C16/C8</v>
      </c>
      <c r="N251" t="str">
        <f ca="1">SUBSTITUTE(N250,'Formula Name Creation'!$V65,'HB11 Model'!$B65)</f>
        <v>=C9*C17</v>
      </c>
      <c r="O251" t="str">
        <f ca="1">SUBSTITUTE(O250,'Formula Name Creation'!$V65,'HB11 Model'!$B65)</f>
        <v>Parameter</v>
      </c>
      <c r="P251" t="str">
        <f ca="1">SUBSTITUTE(P250,'Formula Name Creation'!$V65,'HB11 Model'!$B65)</f>
        <v>Parameter</v>
      </c>
      <c r="Q251" t="str">
        <f ca="1">SUBSTITUTE(Q250,'Formula Name Creation'!$V65,'HB11 Model'!$B65)</f>
        <v>Parameter</v>
      </c>
      <c r="R251" t="str">
        <f ca="1">SUBSTITUTE(R250,'Formula Name Creation'!$V65,'HB11 Model'!$B65)</f>
        <v>=C8+Cooling System Energy Consumption+Vacuum System Power Usage</v>
      </c>
      <c r="S251" t="str">
        <f ca="1">SUBSTITUTE(S250,'Formula Name Creation'!$V65,'HB11 Model'!$B65)</f>
        <v>=C20*C19</v>
      </c>
      <c r="T251" t="str">
        <f ca="1">SUBSTITUTE(T250,'Formula Name Creation'!$V65,'HB11 Model'!$B65)</f>
        <v>=C16-C20</v>
      </c>
      <c r="U251" t="str">
        <f ca="1">SUBSTITUTE(U250,'Formula Name Creation'!$V65,'HB11 Model'!$B65)</f>
        <v>=365*24*C14</v>
      </c>
      <c r="V251" t="str">
        <f ca="1">SUBSTITUTE(V250,'Formula Name Creation'!$V65,'HB11 Model'!$B65)</f>
        <v>=C22*C23</v>
      </c>
      <c r="W251" t="str">
        <f ca="1">SUBSTITUTE(W250,'Formula Name Creation'!$V65,'HB11 Model'!$B65)</f>
        <v>=C26/(1-C27)</v>
      </c>
      <c r="X251" t="str">
        <f ca="1">SUBSTITUTE(X250,'Formula Name Creation'!$V65,'HB11 Model'!$B65)</f>
        <v>=C4*C14*365*24*3600</v>
      </c>
      <c r="Y251" t="str">
        <f ca="1">SUBSTITUTE(Y250,'Formula Name Creation'!$V65,'HB11 Model'!$B65)</f>
        <v>Parameter</v>
      </c>
      <c r="Z251" t="str">
        <f ca="1">SUBSTITUTE(Z250,'Formula Name Creation'!$V65,'HB11 Model'!$B65)</f>
        <v>=C29+C37+C40+C48</v>
      </c>
      <c r="AA251" t="str">
        <f ca="1">SUBSTITUTE(AA250,'Formula Name Creation'!$V65,'HB11 Model'!$B65)</f>
        <v>=C30*(C33*C34)/(1000)+C35</v>
      </c>
      <c r="AB251" t="str">
        <f ca="1">SUBSTITUTE(AB250,'Formula Name Creation'!$V65,'HB11 Model'!$B65)</f>
        <v>Parameter</v>
      </c>
      <c r="AC251" t="str">
        <f ca="1">SUBSTITUTE(AC250,'Formula Name Creation'!$V65,'HB11 Model'!$B65)</f>
        <v>Parameter</v>
      </c>
      <c r="AD251" t="str">
        <f ca="1">SUBSTITUTE(AD250,'Formula Name Creation'!$V65,'HB11 Model'!$B65)</f>
        <v>Parameter</v>
      </c>
      <c r="AE251" t="str">
        <f ca="1">SUBSTITUTE(AE250,'Formula Name Creation'!$V65,'HB11 Model'!$B65)</f>
        <v>Parameter</v>
      </c>
      <c r="AF251" t="str">
        <f ca="1">SUBSTITUTE(AF250,'Formula Name Creation'!$V65,'HB11 Model'!$B65)</f>
        <v>Parameter</v>
      </c>
      <c r="AG251" t="str">
        <f ca="1">SUBSTITUTE(AG250,'Formula Name Creation'!$V65,'HB11 Model'!$B65)</f>
        <v>Parameter</v>
      </c>
      <c r="AH251" t="str">
        <f ca="1">SUBSTITUTE(AH250,'Formula Name Creation'!$V65,'HB11 Model'!$B65)</f>
        <v>Parameter</v>
      </c>
      <c r="AI251" t="str">
        <f ca="1">SUBSTITUTE(AI250,'Formula Name Creation'!$V65,'HB11 Model'!$B65)</f>
        <v>=C36*(C38)</v>
      </c>
      <c r="AJ251" t="str">
        <f ca="1">SUBSTITUTE(AJ250,'Formula Name Creation'!$V65,'HB11 Model'!$B65)</f>
        <v>Parameter</v>
      </c>
      <c r="AK251" t="str">
        <f ca="1">SUBSTITUTE(AK250,'Formula Name Creation'!$V65,'HB11 Model'!$B65)</f>
        <v>Parameter</v>
      </c>
      <c r="AL251" t="str">
        <f ca="1">SUBSTITUTE(AL250,'Formula Name Creation'!$V65,'HB11 Model'!$B65)</f>
        <v>=C39*(C41+C42)</v>
      </c>
      <c r="AM251" t="str">
        <f ca="1">SUBSTITUTE(AM250,'Formula Name Creation'!$V65,'HB11 Model'!$B65)</f>
        <v>=0.04+(C31*C32)/(1000)</v>
      </c>
      <c r="AN251" t="str">
        <f ca="1">SUBSTITUTE(AN250,'Formula Name Creation'!$V65,'HB11 Model'!$B65)</f>
        <v>Parameter</v>
      </c>
      <c r="AO251" t="str">
        <f ca="1">SUBSTITUTE(AO250,'Formula Name Creation'!$V65,'HB11 Model'!$B65)</f>
        <v>Parameter</v>
      </c>
      <c r="AP251" t="str">
        <f ca="1">SUBSTITUTE(AP250,'Formula Name Creation'!$V65,'HB11 Model'!$B65)</f>
        <v>Parameter</v>
      </c>
      <c r="AQ251" t="str">
        <f ca="1">SUBSTITUTE(AQ250,'Formula Name Creation'!$V65,'HB11 Model'!$B65)</f>
        <v>Parameter</v>
      </c>
      <c r="AR251" t="e">
        <f ca="1">SUBSTITUTE(AR250,'Formula Name Creation'!$V65,'HB11 Model'!$B65)</f>
        <v>#N/A</v>
      </c>
      <c r="AS251" t="str">
        <f ca="1">SUBSTITUTE(AS250,'Formula Name Creation'!$V65,'HB11 Model'!$B65)</f>
        <v>=C45+C25*(C28)</v>
      </c>
      <c r="AT251" t="str">
        <f ca="1">SUBSTITUTE(AT250,'Formula Name Creation'!$V65,'HB11 Model'!$B65)</f>
        <v>Parameter</v>
      </c>
      <c r="AU251" t="str">
        <f ca="1">SUBSTITUTE(AU250,'Formula Name Creation'!$V65,'HB11 Model'!$B65)</f>
        <v>Parameter</v>
      </c>
      <c r="AV251" t="str">
        <f ca="1">SUBSTITUTE(AV250,'Formula Name Creation'!$V65,'HB11 Model'!$B65)</f>
        <v>Parameter</v>
      </c>
      <c r="AW251" t="str">
        <f ca="1">SUBSTITUTE(AW250,'Formula Name Creation'!$V65,'HB11 Model'!$B65)</f>
        <v>Parameter</v>
      </c>
      <c r="AX251" t="str">
        <f ca="1">SUBSTITUTE(AX250,'Formula Name Creation'!$V65,'HB11 Model'!$B65)</f>
        <v>Parameter</v>
      </c>
      <c r="AY251" t="str">
        <f ca="1">SUBSTITUTE(AY250,'Formula Name Creation'!$V65,'HB11 Model'!$B65)</f>
        <v>Parameter</v>
      </c>
      <c r="AZ251" t="str">
        <f ca="1">SUBSTITUTE(AZ250,'Formula Name Creation'!$V65,'HB11 Model'!$B65)</f>
        <v>Parameter</v>
      </c>
      <c r="BA251" t="str">
        <f ca="1">SUBSTITUTE(BA250,'Formula Name Creation'!$V65,'HB11 Model'!$B65)</f>
        <v>=(C54+C53)/10^6</v>
      </c>
      <c r="BB251" t="str">
        <f ca="1">SUBSTITUTE(BB250,'Formula Name Creation'!$V65,'HB11 Model'!$B65)</f>
        <v>=C4*((C14*24)*3600)*C51</v>
      </c>
      <c r="BC251" t="str">
        <f ca="1">SUBSTITUTE(BC250,'Formula Name Creation'!$V65,'HB11 Model'!$B65)</f>
        <v>Parameter</v>
      </c>
      <c r="BD251" t="str">
        <f ca="1">SUBSTITUTE(BD250,'Formula Name Creation'!$V65,'HB11 Model'!$B65)</f>
        <v>Parameter</v>
      </c>
      <c r="BE251" t="str">
        <f ca="1">SUBSTITUTE(BE250,'Formula Name Creation'!$V65,'HB11 Model'!$B65)</f>
        <v>Parameter</v>
      </c>
      <c r="BF251" t="str">
        <f ca="1">SUBSTITUTE(BF250,'Formula Name Creation'!$V65,'HB11 Model'!$B65)</f>
        <v>Parameter</v>
      </c>
      <c r="BG251" t="str">
        <f ca="1">SUBSTITUTE(BG250,'Formula Name Creation'!$V65,'HB11 Model'!$B65)</f>
        <v>=ROUNDDOWN(C60/C64,0)*C58+C57*C3*C4*ROUNDDOWN(C60/Diode Replacement Interval,0)+C59+Total Coolant Cost*10^6*ROUNDDOWN(C60/Coolant Replacement Interval,0)+C63*C60</v>
      </c>
      <c r="BH251" t="str">
        <f ca="1">SUBSTITUTE(BH250,'Formula Name Creation'!$V65,'HB11 Model'!$B65)</f>
        <v>Parameter</v>
      </c>
      <c r="BI251" t="str">
        <f ca="1">SUBSTITUTE(BI250,'Formula Name Creation'!$V65,'HB11 Model'!$B65)</f>
        <v>=C62*1000*C24</v>
      </c>
      <c r="BJ251" t="str">
        <f ca="1">SUBSTITUTE(BJ250,'Formula Name Creation'!$V65,'HB11 Model'!$B65)</f>
        <v>Parameter</v>
      </c>
      <c r="BK251" t="str">
        <f ca="1">SUBSTITUTE(BK250,'Formula Name Creation'!$V65,'HB11 Model'!$B65)</f>
        <v>Parameter</v>
      </c>
      <c r="BL251" t="str">
        <f ca="1">SUBSTITUTE(BL250,'Formula Name Creation'!$V65,'HB11 Model'!$B65)</f>
        <v>Parameter</v>
      </c>
      <c r="BM251" t="str">
        <f ca="1">SUBSTITUTE(BM250,'Formula Name Creation'!$V65,'HB11 Model'!$B65)</f>
        <v>Parameter</v>
      </c>
      <c r="BN251" t="str">
        <f ca="1">SUBSTITUTE(BN250,'Formula Name Creation'!$V65,'HB11 Model'!$B65)</f>
        <v>Parameter</v>
      </c>
      <c r="BO251" t="str">
        <f ca="1">SUBSTITUTE(BO250,'Formula Name Creation'!$V65,'HB11 Model'!$B65)</f>
        <v>Parameter</v>
      </c>
      <c r="BP251" t="str">
        <f ca="1">SUBSTITUTE(BP250,'Formula Name Creation'!$V65,'HB11 Model'!$B65)</f>
        <v>Parameter</v>
      </c>
      <c r="BQ251" t="str">
        <f ca="1">SUBSTITUTE(BQ250,'Formula Name Creation'!$V65,'HB11 Model'!$B65)</f>
        <v>Parameter</v>
      </c>
      <c r="BR251" t="str">
        <f ca="1">SUBSTITUTE(BR250,'Formula Name Creation'!$V65,'HB11 Model'!$B65)</f>
        <v>Parameter</v>
      </c>
      <c r="BS251" t="str">
        <f ca="1">SUBSTITUTE(BS250,'Formula Name Creation'!$V65,'HB11 Model'!$B65)</f>
        <v>Parameter</v>
      </c>
      <c r="BT251" t="str">
        <f ca="1">SUBSTITUTE(BT250,'Formula Name Creation'!$V65,'HB11 Model'!$B65)</f>
        <v>Parameter</v>
      </c>
      <c r="BU251" t="str">
        <f ca="1">SUBSTITUTE(BU250,'Formula Name Creation'!$V65,'HB11 Model'!$B65)</f>
        <v>=(Land Cost+Reactor Building Cost+Turbine Building Cost+Cooling Tower System Cost+Power Supply and Energy Storage Cost+Ventilation Stack Cost+Miscellaneous Buildings Cost+Laser Construction Cost)</v>
      </c>
      <c r="BV251" t="str">
        <f ca="1">SUBSTITUTE(BV250,'Formula Name Creation'!$V65,'HB11 Model'!$B65)</f>
        <v>Parameter</v>
      </c>
      <c r="BW251" t="str">
        <f ca="1">SUBSTITUTE(BW250,'Formula Name Creation'!$V65,'HB11 Model'!$B65)</f>
        <v>Parameter</v>
      </c>
      <c r="BX251" t="str">
        <f ca="1">SUBSTITUTE(BX250,'Formula Name Creation'!$V65,'HB11 Model'!$B65)</f>
        <v>=Indirect Construction Cost+Direct Construction Cost</v>
      </c>
      <c r="BY251" t="str">
        <f ca="1">SUBSTITUTE(BY250,'Formula Name Creation'!$V65,'HB11 Model'!$B65)</f>
        <v>Parameter</v>
      </c>
      <c r="BZ251" t="str">
        <f ca="1">SUBSTITUTE(BZ250,'Formula Name Creation'!$V65,'HB11 Model'!$B65)</f>
        <v>=Decommissioning Cost Coefficient*Direct Construction Cost</v>
      </c>
      <c r="CA251" t="str">
        <f ca="1">SUBSTITUTE(CA250,'Formula Name Creation'!$V65,'HB11 Model'!$B65)</f>
        <v>Parameter</v>
      </c>
      <c r="CB251" t="str">
        <f ca="1">SUBSTITUTE(CB250,'Formula Name Creation'!$V65,'HB11 Model'!$B65)</f>
        <v>Parameter</v>
      </c>
      <c r="CC251" t="str">
        <f ca="1">SUBSTITUTE(CC250,'Formula Name Creation'!$V65,'HB11 Model'!$B65)</f>
        <v>Parameter</v>
      </c>
      <c r="CD251" t="str">
        <f ca="1">SUBSTITUTE(CD250,'Formula Name Creation'!$V65,'HB11 Model'!$B65)</f>
        <v>=32*(C9/2605)</v>
      </c>
      <c r="CE251" t="str">
        <f ca="1">SUBSTITUTE(CE250,'Formula Name Creation'!$V65,'HB11 Model'!$B65)</f>
        <v>Parameter</v>
      </c>
      <c r="CF251" t="str">
        <f ca="1">SUBSTITUTE(CF250,'Formula Name Creation'!$V65,'HB11 Model'!$B65)</f>
        <v>Parameter</v>
      </c>
      <c r="CG251" t="str">
        <f ca="1">SUBSTITUTE(CG250,'Formula Name Creation'!$V65,'HB11 Model'!$B65)</f>
        <v>=(Coolant Volume*Coolant Density*Coolant Cost)/10^6</v>
      </c>
      <c r="CH251" t="str">
        <f ca="1">SUBSTITUTE(CH250,'Formula Name Creation'!$V65,'HB11 Model'!$B65)</f>
        <v>=C9*10^6/Mixed-mean Coolant Temperature Rise/Specific Heat of Coolant</v>
      </c>
      <c r="CI251" t="str">
        <f ca="1">SUBSTITUTE(CI250,'Formula Name Creation'!$V65,'HB11 Model'!$B65)</f>
        <v>Parameter</v>
      </c>
      <c r="CJ251" t="str">
        <f ca="1">SUBSTITUTE(CJ250,'Formula Name Creation'!$V65,'HB11 Model'!$B65)</f>
        <v>Parameter</v>
      </c>
      <c r="CK251" t="str">
        <f ca="1">SUBSTITUTE(CK250,'Formula Name Creation'!$V65,'HB11 Model'!$B65)</f>
        <v>Parameter</v>
      </c>
      <c r="CL251" t="str">
        <f ca="1">SUBSTITUTE(CL250,'Formula Name Creation'!$V65,'HB11 Model'!$B65)</f>
        <v>Parameter</v>
      </c>
      <c r="CM251" t="str">
        <f ca="1">SUBSTITUTE(CM250,'Formula Name Creation'!$V65,'HB11 Model'!$B65)</f>
        <v>=Number of Staff*Average Hourly Wage</v>
      </c>
      <c r="CN251" t="str">
        <f ca="1">SUBSTITUTE(CN250,'Formula Name Creation'!$V65,'HB11 Model'!$B65)</f>
        <v>=Hourly Personnel Cost*7.6*7*52.18</v>
      </c>
      <c r="CO251" t="str">
        <f ca="1">SUBSTITUTE(CO250,'Formula Name Creation'!$V65,'HB11 Model'!$B65)</f>
        <v>Parameter</v>
      </c>
      <c r="CP251" t="str">
        <f ca="1">SUBSTITUTE(CP250,'Formula Name Creation'!$V65,'HB11 Model'!$B65)</f>
        <v>Parameter</v>
      </c>
      <c r="CQ251" t="str">
        <f ca="1">SUBSTITUTE(CQ250,'Formula Name Creation'!$V65,'HB11 Model'!$B65)</f>
        <v>Parameter</v>
      </c>
      <c r="CR251" t="str">
        <f ca="1">SUBSTITUTE(CR250,'Formula Name Creation'!$V65,'HB11 Model'!$B65)</f>
        <v>Parameter</v>
      </c>
      <c r="CS251" t="str">
        <f ca="1">SUBSTITUTE(CS250,'Formula Name Creation'!$V65,'HB11 Model'!$B65)</f>
        <v>Parameter</v>
      </c>
      <c r="CT251" t="str">
        <f ca="1">SUBSTITUTE(CT250,'Formula Name Creation'!$V65,'HB11 Model'!$B65)</f>
        <v>Parameter</v>
      </c>
      <c r="CU251" t="str">
        <f ca="1">SUBSTITUTE(CU250,'Formula Name Creation'!$V65,'HB11 Model'!$B65)</f>
        <v>=PI()*Height of Vacuum Vessel*(Radius of Vacuum Vessel^2-(Radius of Vacuum Vessel-Wall Thickness of Vacuum Vessel)^2)*Density of Vacuum Vessel Material</v>
      </c>
      <c r="CV251" t="str">
        <f ca="1">SUBSTITUTE(CV250,'Formula Name Creation'!$V65,'HB11 Model'!$B65)</f>
        <v>Parameter</v>
      </c>
      <c r="CW251" t="str">
        <f ca="1">SUBSTITUTE(CW250,'Formula Name Creation'!$V65,'HB11 Model'!$B65)</f>
        <v>=(90.69*Mass of Vacuum Vessel + Shielding Material Costs for Vacuum Vessel + 13.04*Mass Flow Rate*112.32)/10^6</v>
      </c>
      <c r="CX251" t="str">
        <f ca="1">SUBSTITUTE(CX250,'Formula Name Creation'!$V65,'HB11 Model'!$B65)</f>
        <v>0</v>
      </c>
      <c r="CY251" t="str">
        <f ca="1">SUBSTITUTE(CY250,'Formula Name Creation'!$V65,'HB11 Model'!$B65)</f>
        <v>0</v>
      </c>
      <c r="CZ251" t="str">
        <f ca="1">SUBSTITUTE(CZ250,'Formula Name Creation'!$V65,'HB11 Model'!$B65)</f>
        <v>0</v>
      </c>
      <c r="DA251" t="str">
        <f ca="1">SUBSTITUTE(DA250,'Formula Name Creation'!$V65,'HB11 Model'!$B65)</f>
        <v>0</v>
      </c>
      <c r="DB251" t="str">
        <f ca="1">SUBSTITUTE(DB250,'Formula Name Creation'!$V65,'HB11 Model'!$B65)</f>
        <v>0</v>
      </c>
      <c r="DC251" t="str">
        <f ca="1">SUBSTITUTE(DC250,'Formula Name Creation'!$V65,'HB11 Model'!$B65)</f>
        <v>0</v>
      </c>
      <c r="DD251" t="str">
        <f ca="1">SUBSTITUTE(DD250,'Formula Name Creation'!$V65,'HB11 Model'!$B65)</f>
        <v>0</v>
      </c>
      <c r="DE251" t="str">
        <f ca="1">SUBSTITUTE(DE250,'Formula Name Creation'!$V65,'HB11 Model'!$B65)</f>
        <v>0</v>
      </c>
      <c r="DF251" t="str">
        <f ca="1">SUBSTITUTE(DF250,'Formula Name Creation'!$V65,'HB11 Model'!$B65)</f>
        <v>0</v>
      </c>
      <c r="DG251" t="str">
        <f ca="1">SUBSTITUTE(DG250,'Formula Name Creation'!$V65,'HB11 Model'!$B65)</f>
        <v>0</v>
      </c>
      <c r="DH251" t="str">
        <f ca="1">SUBSTITUTE(DH250,'Formula Name Creation'!$V65,'HB11 Model'!$B65)</f>
        <v>0</v>
      </c>
      <c r="DI251" t="str">
        <f ca="1">SUBSTITUTE(DI250,'Formula Name Creation'!$V65,'HB11 Model'!$B65)</f>
        <v>0</v>
      </c>
      <c r="DJ251" t="str">
        <f ca="1">SUBSTITUTE(DJ250,'Formula Name Creation'!$V65,'HB11 Model'!$B65)</f>
        <v>0</v>
      </c>
      <c r="DK251" t="str">
        <f ca="1">SUBSTITUTE(DK250,'Formula Name Creation'!$V65,'HB11 Model'!$B65)</f>
        <v>0</v>
      </c>
      <c r="DL251" t="str">
        <f ca="1">SUBSTITUTE(DL250,'Formula Name Creation'!$V65,'HB11 Model'!$B65)</f>
        <v>0</v>
      </c>
      <c r="DM251" t="str">
        <f ca="1">SUBSTITUTE(DM250,'Formula Name Creation'!$V65,'HB11 Model'!$B65)</f>
        <v>0</v>
      </c>
      <c r="DN251" t="str">
        <f ca="1">SUBSTITUTE(DN250,'Formula Name Creation'!$V65,'HB11 Model'!$B65)</f>
        <v>0</v>
      </c>
      <c r="DO251" t="str">
        <f ca="1">SUBSTITUTE(DO250,'Formula Name Creation'!$V65,'HB11 Model'!$B65)</f>
        <v>0</v>
      </c>
      <c r="DP251" t="str">
        <f ca="1">SUBSTITUTE(DP250,'Formula Name Creation'!$V65,'HB11 Model'!$B65)</f>
        <v>0</v>
      </c>
      <c r="DQ251" t="str">
        <f ca="1">SUBSTITUTE(DQ250,'Formula Name Creation'!$V65,'HB11 Model'!$B65)</f>
        <v>0</v>
      </c>
      <c r="DR251" t="str">
        <f ca="1">SUBSTITUTE(DR250,'Formula Name Creation'!$V65,'HB11 Model'!$B65)</f>
        <v>0</v>
      </c>
      <c r="DS251" t="str">
        <f ca="1">SUBSTITUTE(DS250,'Formula Name Creation'!$V65,'HB11 Model'!$B65)</f>
        <v>0</v>
      </c>
      <c r="DT251" t="str">
        <f ca="1">SUBSTITUTE(DT250,'Formula Name Creation'!$V65,'HB11 Model'!$B65)</f>
        <v>0</v>
      </c>
      <c r="DU251" t="str">
        <f ca="1">SUBSTITUTE(DU250,'Formula Name Creation'!$V65,'HB11 Model'!$B65)</f>
        <v>0</v>
      </c>
      <c r="DV251" t="str">
        <f ca="1">SUBSTITUTE(DV250,'Formula Name Creation'!$V65,'HB11 Model'!$B65)</f>
        <v>0</v>
      </c>
      <c r="DW251" t="str">
        <f ca="1">SUBSTITUTE(DW250,'Formula Name Creation'!$V65,'HB11 Model'!$B65)</f>
        <v>0</v>
      </c>
      <c r="DX251" t="str">
        <f ca="1">SUBSTITUTE(DX250,'Formula Name Creation'!$V65,'HB11 Model'!$B65)</f>
        <v>0</v>
      </c>
      <c r="DY251" t="str">
        <f ca="1">SUBSTITUTE(DY250,'Formula Name Creation'!$V65,'HB11 Model'!$B65)</f>
        <v>0</v>
      </c>
      <c r="DZ251" t="str">
        <f ca="1">SUBSTITUTE(DZ250,'Formula Name Creation'!$V65,'HB11 Model'!$B65)</f>
        <v>0</v>
      </c>
      <c r="EA251" t="str">
        <f ca="1">SUBSTITUTE(EA250,'Formula Name Creation'!$V65,'HB11 Model'!$B65)</f>
        <v>0</v>
      </c>
      <c r="EB251" t="str">
        <f ca="1">SUBSTITUTE(EB250,'Formula Name Creation'!$V65,'HB11 Model'!$B65)</f>
        <v>0</v>
      </c>
      <c r="EC251" t="str">
        <f ca="1">SUBSTITUTE(EC250,'Formula Name Creation'!$V65,'HB11 Model'!$B65)</f>
        <v>0</v>
      </c>
      <c r="ED251" t="str">
        <f ca="1">SUBSTITUTE(ED250,'Formula Name Creation'!$V65,'HB11 Model'!$B65)</f>
        <v>0</v>
      </c>
      <c r="EE251" t="str">
        <f ca="1">SUBSTITUTE(EE250,'Formula Name Creation'!$V65,'HB11 Model'!$B65)</f>
        <v>0</v>
      </c>
      <c r="EF251" t="str">
        <f ca="1">SUBSTITUTE(EF250,'Formula Name Creation'!$V65,'HB11 Model'!$B65)</f>
        <v>0</v>
      </c>
      <c r="EG251" t="str">
        <f ca="1">SUBSTITUTE(EG250,'Formula Name Creation'!$V65,'HB11 Model'!$B65)</f>
        <v>0</v>
      </c>
      <c r="EH251" t="str">
        <f ca="1">SUBSTITUTE(EH250,'Formula Name Creation'!$V65,'HB11 Model'!$B65)</f>
        <v>0</v>
      </c>
      <c r="EI251" t="str">
        <f ca="1">SUBSTITUTE(EI250,'Formula Name Creation'!$V65,'HB11 Model'!$B65)</f>
        <v>0</v>
      </c>
      <c r="EJ251" t="str">
        <f ca="1">SUBSTITUTE(EJ250,'Formula Name Creation'!$V65,'HB11 Model'!$B65)</f>
        <v>0</v>
      </c>
      <c r="EK251" t="str">
        <f ca="1">SUBSTITUTE(EK250,'Formula Name Creation'!$V65,'HB11 Model'!$B65)</f>
        <v>0</v>
      </c>
      <c r="EL251" t="str">
        <f ca="1">SUBSTITUTE(EL250,'Formula Name Creation'!$V65,'HB11 Model'!$B65)</f>
        <v>0</v>
      </c>
      <c r="EM251" t="str">
        <f ca="1">SUBSTITUTE(EM250,'Formula Name Creation'!$V65,'HB11 Model'!$B65)</f>
        <v>0</v>
      </c>
      <c r="EN251" t="str">
        <f ca="1">SUBSTITUTE(EN250,'Formula Name Creation'!$V65,'HB11 Model'!$B65)</f>
        <v>0</v>
      </c>
      <c r="EO251" t="str">
        <f ca="1">SUBSTITUTE(EO250,'Formula Name Creation'!$V65,'HB11 Model'!$B65)</f>
        <v>0</v>
      </c>
      <c r="EP251" t="str">
        <f ca="1">SUBSTITUTE(EP250,'Formula Name Creation'!$V65,'HB11 Model'!$B65)</f>
        <v>0</v>
      </c>
      <c r="EQ251" t="str">
        <f ca="1">SUBSTITUTE(EQ250,'Formula Name Creation'!$V65,'HB11 Model'!$B65)</f>
        <v>0</v>
      </c>
      <c r="ER251" t="str">
        <f ca="1">SUBSTITUTE(ER250,'Formula Name Creation'!$V65,'HB11 Model'!$B65)</f>
        <v>0</v>
      </c>
      <c r="ES251" t="str">
        <f ca="1">SUBSTITUTE(ES250,'Formula Name Creation'!$V65,'HB11 Model'!$B65)</f>
        <v>0</v>
      </c>
      <c r="ET251" t="str">
        <f ca="1">SUBSTITUTE(ET250,'Formula Name Creation'!$V65,'HB11 Model'!$B65)</f>
        <v>0</v>
      </c>
      <c r="EU251">
        <v>63</v>
      </c>
    </row>
    <row r="252" spans="1:151" x14ac:dyDescent="0.25">
      <c r="A252" t="str">
        <f ca="1">SUBSTITUTE(A251,'Formula Name Creation'!$V64,'HB11 Model'!$B64)</f>
        <v>Parameter</v>
      </c>
      <c r="B252" t="str">
        <f ca="1">SUBSTITUTE(B251,'Formula Name Creation'!$V64,'HB11 Model'!$B64)</f>
        <v>Parameter</v>
      </c>
      <c r="C252" t="str">
        <f ca="1">SUBSTITUTE(C251,'Formula Name Creation'!$V64,'HB11 Model'!$B64)</f>
        <v>=(1400*C22*1000)/10^6</v>
      </c>
      <c r="D252" t="str">
        <f ca="1">SUBSTITUTE(D251,'Formula Name Creation'!$V64,'HB11 Model'!$B64)</f>
        <v>Parameter</v>
      </c>
      <c r="E252" t="str">
        <f ca="1">SUBSTITUTE(E251,'Formula Name Creation'!$V64,'HB11 Model'!$B64)</f>
        <v>=C3*C4</v>
      </c>
      <c r="F252" t="str">
        <f ca="1">SUBSTITUTE(F251,'Formula Name Creation'!$V64,'HB11 Model'!$B64)</f>
        <v>=C7/(C6)</v>
      </c>
      <c r="G252" t="str">
        <f ca="1">SUBSTITUTE(G251,'Formula Name Creation'!$V64,'HB11 Model'!$B64)</f>
        <v>=IF(C36=0,C7*C10,C7*C10*C13)</v>
      </c>
      <c r="H252" t="str">
        <f ca="1">SUBSTITUTE(H251,'Formula Name Creation'!$V64,'HB11 Model'!$B64)</f>
        <v>Parameter</v>
      </c>
      <c r="I252" t="str">
        <f ca="1">SUBSTITUTE(I251,'Formula Name Creation'!$V64,'HB11 Model'!$B64)</f>
        <v>Parameter</v>
      </c>
      <c r="J252" t="str">
        <f ca="1">SUBSTITUTE(J251,'Formula Name Creation'!$V64,'HB11 Model'!$B64)</f>
        <v>Parameter</v>
      </c>
      <c r="K252" t="str">
        <f ca="1">SUBSTITUTE(K251,'Formula Name Creation'!$V64,'HB11 Model'!$B64)</f>
        <v>Parameter</v>
      </c>
      <c r="L252" t="str">
        <f ca="1">SUBSTITUTE(L251,'Formula Name Creation'!$V64,'HB11 Model'!$B64)</f>
        <v>Parameter</v>
      </c>
      <c r="M252" t="str">
        <f ca="1">SUBSTITUTE(M251,'Formula Name Creation'!$V64,'HB11 Model'!$B64)</f>
        <v>=C16/C8</v>
      </c>
      <c r="N252" t="str">
        <f ca="1">SUBSTITUTE(N251,'Formula Name Creation'!$V64,'HB11 Model'!$B64)</f>
        <v>=C9*C17</v>
      </c>
      <c r="O252" t="str">
        <f ca="1">SUBSTITUTE(O251,'Formula Name Creation'!$V64,'HB11 Model'!$B64)</f>
        <v>Parameter</v>
      </c>
      <c r="P252" t="str">
        <f ca="1">SUBSTITUTE(P251,'Formula Name Creation'!$V64,'HB11 Model'!$B64)</f>
        <v>Parameter</v>
      </c>
      <c r="Q252" t="str">
        <f ca="1">SUBSTITUTE(Q251,'Formula Name Creation'!$V64,'HB11 Model'!$B64)</f>
        <v>Parameter</v>
      </c>
      <c r="R252" t="str">
        <f ca="1">SUBSTITUTE(R251,'Formula Name Creation'!$V64,'HB11 Model'!$B64)</f>
        <v>=C8+Cooling System Energy Consumption+Vacuum System Power Usage</v>
      </c>
      <c r="S252" t="str">
        <f ca="1">SUBSTITUTE(S251,'Formula Name Creation'!$V64,'HB11 Model'!$B64)</f>
        <v>=C20*C19</v>
      </c>
      <c r="T252" t="str">
        <f ca="1">SUBSTITUTE(T251,'Formula Name Creation'!$V64,'HB11 Model'!$B64)</f>
        <v>=C16-C20</v>
      </c>
      <c r="U252" t="str">
        <f ca="1">SUBSTITUTE(U251,'Formula Name Creation'!$V64,'HB11 Model'!$B64)</f>
        <v>=365*24*C14</v>
      </c>
      <c r="V252" t="str">
        <f ca="1">SUBSTITUTE(V251,'Formula Name Creation'!$V64,'HB11 Model'!$B64)</f>
        <v>=C22*C23</v>
      </c>
      <c r="W252" t="str">
        <f ca="1">SUBSTITUTE(W251,'Formula Name Creation'!$V64,'HB11 Model'!$B64)</f>
        <v>=C26/(1-C27)</v>
      </c>
      <c r="X252" t="str">
        <f ca="1">SUBSTITUTE(X251,'Formula Name Creation'!$V64,'HB11 Model'!$B64)</f>
        <v>=C4*C14*365*24*3600</v>
      </c>
      <c r="Y252" t="str">
        <f ca="1">SUBSTITUTE(Y251,'Formula Name Creation'!$V64,'HB11 Model'!$B64)</f>
        <v>Parameter</v>
      </c>
      <c r="Z252" t="str">
        <f ca="1">SUBSTITUTE(Z251,'Formula Name Creation'!$V64,'HB11 Model'!$B64)</f>
        <v>=C29+C37+C40+C48</v>
      </c>
      <c r="AA252" t="str">
        <f ca="1">SUBSTITUTE(AA251,'Formula Name Creation'!$V64,'HB11 Model'!$B64)</f>
        <v>=C30*(C33*C34)/(1000)+C35</v>
      </c>
      <c r="AB252" t="str">
        <f ca="1">SUBSTITUTE(AB251,'Formula Name Creation'!$V64,'HB11 Model'!$B64)</f>
        <v>Parameter</v>
      </c>
      <c r="AC252" t="str">
        <f ca="1">SUBSTITUTE(AC251,'Formula Name Creation'!$V64,'HB11 Model'!$B64)</f>
        <v>Parameter</v>
      </c>
      <c r="AD252" t="str">
        <f ca="1">SUBSTITUTE(AD251,'Formula Name Creation'!$V64,'HB11 Model'!$B64)</f>
        <v>Parameter</v>
      </c>
      <c r="AE252" t="str">
        <f ca="1">SUBSTITUTE(AE251,'Formula Name Creation'!$V64,'HB11 Model'!$B64)</f>
        <v>Parameter</v>
      </c>
      <c r="AF252" t="str">
        <f ca="1">SUBSTITUTE(AF251,'Formula Name Creation'!$V64,'HB11 Model'!$B64)</f>
        <v>Parameter</v>
      </c>
      <c r="AG252" t="str">
        <f ca="1">SUBSTITUTE(AG251,'Formula Name Creation'!$V64,'HB11 Model'!$B64)</f>
        <v>Parameter</v>
      </c>
      <c r="AH252" t="str">
        <f ca="1">SUBSTITUTE(AH251,'Formula Name Creation'!$V64,'HB11 Model'!$B64)</f>
        <v>Parameter</v>
      </c>
      <c r="AI252" t="str">
        <f ca="1">SUBSTITUTE(AI251,'Formula Name Creation'!$V64,'HB11 Model'!$B64)</f>
        <v>=C36*(C38)</v>
      </c>
      <c r="AJ252" t="str">
        <f ca="1">SUBSTITUTE(AJ251,'Formula Name Creation'!$V64,'HB11 Model'!$B64)</f>
        <v>Parameter</v>
      </c>
      <c r="AK252" t="str">
        <f ca="1">SUBSTITUTE(AK251,'Formula Name Creation'!$V64,'HB11 Model'!$B64)</f>
        <v>Parameter</v>
      </c>
      <c r="AL252" t="str">
        <f ca="1">SUBSTITUTE(AL251,'Formula Name Creation'!$V64,'HB11 Model'!$B64)</f>
        <v>=C39*(C41+C42)</v>
      </c>
      <c r="AM252" t="str">
        <f ca="1">SUBSTITUTE(AM251,'Formula Name Creation'!$V64,'HB11 Model'!$B64)</f>
        <v>=0.04+(C31*C32)/(1000)</v>
      </c>
      <c r="AN252" t="str">
        <f ca="1">SUBSTITUTE(AN251,'Formula Name Creation'!$V64,'HB11 Model'!$B64)</f>
        <v>Parameter</v>
      </c>
      <c r="AO252" t="str">
        <f ca="1">SUBSTITUTE(AO251,'Formula Name Creation'!$V64,'HB11 Model'!$B64)</f>
        <v>Parameter</v>
      </c>
      <c r="AP252" t="str">
        <f ca="1">SUBSTITUTE(AP251,'Formula Name Creation'!$V64,'HB11 Model'!$B64)</f>
        <v>Parameter</v>
      </c>
      <c r="AQ252" t="str">
        <f ca="1">SUBSTITUTE(AQ251,'Formula Name Creation'!$V64,'HB11 Model'!$B64)</f>
        <v>Parameter</v>
      </c>
      <c r="AR252" t="e">
        <f ca="1">SUBSTITUTE(AR251,'Formula Name Creation'!$V64,'HB11 Model'!$B64)</f>
        <v>#N/A</v>
      </c>
      <c r="AS252" t="str">
        <f ca="1">SUBSTITUTE(AS251,'Formula Name Creation'!$V64,'HB11 Model'!$B64)</f>
        <v>=C45+C25*(C28)</v>
      </c>
      <c r="AT252" t="str">
        <f ca="1">SUBSTITUTE(AT251,'Formula Name Creation'!$V64,'HB11 Model'!$B64)</f>
        <v>Parameter</v>
      </c>
      <c r="AU252" t="str">
        <f ca="1">SUBSTITUTE(AU251,'Formula Name Creation'!$V64,'HB11 Model'!$B64)</f>
        <v>Parameter</v>
      </c>
      <c r="AV252" t="str">
        <f ca="1">SUBSTITUTE(AV251,'Formula Name Creation'!$V64,'HB11 Model'!$B64)</f>
        <v>Parameter</v>
      </c>
      <c r="AW252" t="str">
        <f ca="1">SUBSTITUTE(AW251,'Formula Name Creation'!$V64,'HB11 Model'!$B64)</f>
        <v>Parameter</v>
      </c>
      <c r="AX252" t="str">
        <f ca="1">SUBSTITUTE(AX251,'Formula Name Creation'!$V64,'HB11 Model'!$B64)</f>
        <v>Parameter</v>
      </c>
      <c r="AY252" t="str">
        <f ca="1">SUBSTITUTE(AY251,'Formula Name Creation'!$V64,'HB11 Model'!$B64)</f>
        <v>Parameter</v>
      </c>
      <c r="AZ252" t="str">
        <f ca="1">SUBSTITUTE(AZ251,'Formula Name Creation'!$V64,'HB11 Model'!$B64)</f>
        <v>Parameter</v>
      </c>
      <c r="BA252" t="str">
        <f ca="1">SUBSTITUTE(BA251,'Formula Name Creation'!$V64,'HB11 Model'!$B64)</f>
        <v>=(C54+C53)/10^6</v>
      </c>
      <c r="BB252" t="str">
        <f ca="1">SUBSTITUTE(BB251,'Formula Name Creation'!$V64,'HB11 Model'!$B64)</f>
        <v>=C4*((C14*24)*3600)*C51</v>
      </c>
      <c r="BC252" t="str">
        <f ca="1">SUBSTITUTE(BC251,'Formula Name Creation'!$V64,'HB11 Model'!$B64)</f>
        <v>Parameter</v>
      </c>
      <c r="BD252" t="str">
        <f ca="1">SUBSTITUTE(BD251,'Formula Name Creation'!$V64,'HB11 Model'!$B64)</f>
        <v>Parameter</v>
      </c>
      <c r="BE252" t="str">
        <f ca="1">SUBSTITUTE(BE251,'Formula Name Creation'!$V64,'HB11 Model'!$B64)</f>
        <v>Parameter</v>
      </c>
      <c r="BF252" t="str">
        <f ca="1">SUBSTITUTE(BF251,'Formula Name Creation'!$V64,'HB11 Model'!$B64)</f>
        <v>Parameter</v>
      </c>
      <c r="BG252" t="str">
        <f ca="1">SUBSTITUTE(BG251,'Formula Name Creation'!$V64,'HB11 Model'!$B64)</f>
        <v>=ROUNDDOWN(C60/Turbine Replacement Interval,0)*C58+C57*C3*C4*ROUNDDOWN(C60/Diode Replacement Interval,0)+C59+Total Coolant Cost*10^6*ROUNDDOWN(C60/Coolant Replacement Interval,0)+C63*C60</v>
      </c>
      <c r="BH252" t="str">
        <f ca="1">SUBSTITUTE(BH251,'Formula Name Creation'!$V64,'HB11 Model'!$B64)</f>
        <v>Parameter</v>
      </c>
      <c r="BI252" t="str">
        <f ca="1">SUBSTITUTE(BI251,'Formula Name Creation'!$V64,'HB11 Model'!$B64)</f>
        <v>=C62*1000*C24</v>
      </c>
      <c r="BJ252" t="str">
        <f ca="1">SUBSTITUTE(BJ251,'Formula Name Creation'!$V64,'HB11 Model'!$B64)</f>
        <v>Parameter</v>
      </c>
      <c r="BK252" t="str">
        <f ca="1">SUBSTITUTE(BK251,'Formula Name Creation'!$V64,'HB11 Model'!$B64)</f>
        <v>Parameter</v>
      </c>
      <c r="BL252" t="str">
        <f ca="1">SUBSTITUTE(BL251,'Formula Name Creation'!$V64,'HB11 Model'!$B64)</f>
        <v>Parameter</v>
      </c>
      <c r="BM252" t="str">
        <f ca="1">SUBSTITUTE(BM251,'Formula Name Creation'!$V64,'HB11 Model'!$B64)</f>
        <v>Parameter</v>
      </c>
      <c r="BN252" t="str">
        <f ca="1">SUBSTITUTE(BN251,'Formula Name Creation'!$V64,'HB11 Model'!$B64)</f>
        <v>Parameter</v>
      </c>
      <c r="BO252" t="str">
        <f ca="1">SUBSTITUTE(BO251,'Formula Name Creation'!$V64,'HB11 Model'!$B64)</f>
        <v>Parameter</v>
      </c>
      <c r="BP252" t="str">
        <f ca="1">SUBSTITUTE(BP251,'Formula Name Creation'!$V64,'HB11 Model'!$B64)</f>
        <v>Parameter</v>
      </c>
      <c r="BQ252" t="str">
        <f ca="1">SUBSTITUTE(BQ251,'Formula Name Creation'!$V64,'HB11 Model'!$B64)</f>
        <v>Parameter</v>
      </c>
      <c r="BR252" t="str">
        <f ca="1">SUBSTITUTE(BR251,'Formula Name Creation'!$V64,'HB11 Model'!$B64)</f>
        <v>Parameter</v>
      </c>
      <c r="BS252" t="str">
        <f ca="1">SUBSTITUTE(BS251,'Formula Name Creation'!$V64,'HB11 Model'!$B64)</f>
        <v>Parameter</v>
      </c>
      <c r="BT252" t="str">
        <f ca="1">SUBSTITUTE(BT251,'Formula Name Creation'!$V64,'HB11 Model'!$B64)</f>
        <v>Parameter</v>
      </c>
      <c r="BU252" t="str">
        <f ca="1">SUBSTITUTE(BU251,'Formula Name Creation'!$V64,'HB11 Model'!$B64)</f>
        <v>=(Land Cost+Reactor Building Cost+Turbine Building Cost+Cooling Tower System Cost+Power Supply and Energy Storage Cost+Ventilation Stack Cost+Miscellaneous Buildings Cost+Laser Construction Cost)</v>
      </c>
      <c r="BV252" t="str">
        <f ca="1">SUBSTITUTE(BV251,'Formula Name Creation'!$V64,'HB11 Model'!$B64)</f>
        <v>Parameter</v>
      </c>
      <c r="BW252" t="str">
        <f ca="1">SUBSTITUTE(BW251,'Formula Name Creation'!$V64,'HB11 Model'!$B64)</f>
        <v>Parameter</v>
      </c>
      <c r="BX252" t="str">
        <f ca="1">SUBSTITUTE(BX251,'Formula Name Creation'!$V64,'HB11 Model'!$B64)</f>
        <v>=Indirect Construction Cost+Direct Construction Cost</v>
      </c>
      <c r="BY252" t="str">
        <f ca="1">SUBSTITUTE(BY251,'Formula Name Creation'!$V64,'HB11 Model'!$B64)</f>
        <v>Parameter</v>
      </c>
      <c r="BZ252" t="str">
        <f ca="1">SUBSTITUTE(BZ251,'Formula Name Creation'!$V64,'HB11 Model'!$B64)</f>
        <v>=Decommissioning Cost Coefficient*Direct Construction Cost</v>
      </c>
      <c r="CA252" t="str">
        <f ca="1">SUBSTITUTE(CA251,'Formula Name Creation'!$V64,'HB11 Model'!$B64)</f>
        <v>Parameter</v>
      </c>
      <c r="CB252" t="str">
        <f ca="1">SUBSTITUTE(CB251,'Formula Name Creation'!$V64,'HB11 Model'!$B64)</f>
        <v>Parameter</v>
      </c>
      <c r="CC252" t="str">
        <f ca="1">SUBSTITUTE(CC251,'Formula Name Creation'!$V64,'HB11 Model'!$B64)</f>
        <v>Parameter</v>
      </c>
      <c r="CD252" t="str">
        <f ca="1">SUBSTITUTE(CD251,'Formula Name Creation'!$V64,'HB11 Model'!$B64)</f>
        <v>=32*(C9/2605)</v>
      </c>
      <c r="CE252" t="str">
        <f ca="1">SUBSTITUTE(CE251,'Formula Name Creation'!$V64,'HB11 Model'!$B64)</f>
        <v>Parameter</v>
      </c>
      <c r="CF252" t="str">
        <f ca="1">SUBSTITUTE(CF251,'Formula Name Creation'!$V64,'HB11 Model'!$B64)</f>
        <v>Parameter</v>
      </c>
      <c r="CG252" t="str">
        <f ca="1">SUBSTITUTE(CG251,'Formula Name Creation'!$V64,'HB11 Model'!$B64)</f>
        <v>=(Coolant Volume*Coolant Density*Coolant Cost)/10^6</v>
      </c>
      <c r="CH252" t="str">
        <f ca="1">SUBSTITUTE(CH251,'Formula Name Creation'!$V64,'HB11 Model'!$B64)</f>
        <v>=C9*10^6/Mixed-mean Coolant Temperature Rise/Specific Heat of Coolant</v>
      </c>
      <c r="CI252" t="str">
        <f ca="1">SUBSTITUTE(CI251,'Formula Name Creation'!$V64,'HB11 Model'!$B64)</f>
        <v>Parameter</v>
      </c>
      <c r="CJ252" t="str">
        <f ca="1">SUBSTITUTE(CJ251,'Formula Name Creation'!$V64,'HB11 Model'!$B64)</f>
        <v>Parameter</v>
      </c>
      <c r="CK252" t="str">
        <f ca="1">SUBSTITUTE(CK251,'Formula Name Creation'!$V64,'HB11 Model'!$B64)</f>
        <v>Parameter</v>
      </c>
      <c r="CL252" t="str">
        <f ca="1">SUBSTITUTE(CL251,'Formula Name Creation'!$V64,'HB11 Model'!$B64)</f>
        <v>Parameter</v>
      </c>
      <c r="CM252" t="str">
        <f ca="1">SUBSTITUTE(CM251,'Formula Name Creation'!$V64,'HB11 Model'!$B64)</f>
        <v>=Number of Staff*Average Hourly Wage</v>
      </c>
      <c r="CN252" t="str">
        <f ca="1">SUBSTITUTE(CN251,'Formula Name Creation'!$V64,'HB11 Model'!$B64)</f>
        <v>=Hourly Personnel Cost*7.6*7*52.18</v>
      </c>
      <c r="CO252" t="str">
        <f ca="1">SUBSTITUTE(CO251,'Formula Name Creation'!$V64,'HB11 Model'!$B64)</f>
        <v>Parameter</v>
      </c>
      <c r="CP252" t="str">
        <f ca="1">SUBSTITUTE(CP251,'Formula Name Creation'!$V64,'HB11 Model'!$B64)</f>
        <v>Parameter</v>
      </c>
      <c r="CQ252" t="str">
        <f ca="1">SUBSTITUTE(CQ251,'Formula Name Creation'!$V64,'HB11 Model'!$B64)</f>
        <v>Parameter</v>
      </c>
      <c r="CR252" t="str">
        <f ca="1">SUBSTITUTE(CR251,'Formula Name Creation'!$V64,'HB11 Model'!$B64)</f>
        <v>Parameter</v>
      </c>
      <c r="CS252" t="str">
        <f ca="1">SUBSTITUTE(CS251,'Formula Name Creation'!$V64,'HB11 Model'!$B64)</f>
        <v>Parameter</v>
      </c>
      <c r="CT252" t="str">
        <f ca="1">SUBSTITUTE(CT251,'Formula Name Creation'!$V64,'HB11 Model'!$B64)</f>
        <v>Parameter</v>
      </c>
      <c r="CU252" t="str">
        <f ca="1">SUBSTITUTE(CU251,'Formula Name Creation'!$V64,'HB11 Model'!$B64)</f>
        <v>=PI()*Height of Vacuum Vessel*(Radius of Vacuum Vessel^2-(Radius of Vacuum Vessel-Wall Thickness of Vacuum Vessel)^2)*Density of Vacuum Vessel Material</v>
      </c>
      <c r="CV252" t="str">
        <f ca="1">SUBSTITUTE(CV251,'Formula Name Creation'!$V64,'HB11 Model'!$B64)</f>
        <v>Parameter</v>
      </c>
      <c r="CW252" t="str">
        <f ca="1">SUBSTITUTE(CW251,'Formula Name Creation'!$V64,'HB11 Model'!$B64)</f>
        <v>=(90.69*Mass of Vacuum Vessel + Shielding Material Costs for Vacuum Vessel + 13.04*Mass Flow Rate*112.32)/10^6</v>
      </c>
      <c r="CX252" t="str">
        <f ca="1">SUBSTITUTE(CX251,'Formula Name Creation'!$V64,'HB11 Model'!$B64)</f>
        <v>0</v>
      </c>
      <c r="CY252" t="str">
        <f ca="1">SUBSTITUTE(CY251,'Formula Name Creation'!$V64,'HB11 Model'!$B64)</f>
        <v>0</v>
      </c>
      <c r="CZ252" t="str">
        <f ca="1">SUBSTITUTE(CZ251,'Formula Name Creation'!$V64,'HB11 Model'!$B64)</f>
        <v>0</v>
      </c>
      <c r="DA252" t="str">
        <f ca="1">SUBSTITUTE(DA251,'Formula Name Creation'!$V64,'HB11 Model'!$B64)</f>
        <v>0</v>
      </c>
      <c r="DB252" t="str">
        <f ca="1">SUBSTITUTE(DB251,'Formula Name Creation'!$V64,'HB11 Model'!$B64)</f>
        <v>0</v>
      </c>
      <c r="DC252" t="str">
        <f ca="1">SUBSTITUTE(DC251,'Formula Name Creation'!$V64,'HB11 Model'!$B64)</f>
        <v>0</v>
      </c>
      <c r="DD252" t="str">
        <f ca="1">SUBSTITUTE(DD251,'Formula Name Creation'!$V64,'HB11 Model'!$B64)</f>
        <v>0</v>
      </c>
      <c r="DE252" t="str">
        <f ca="1">SUBSTITUTE(DE251,'Formula Name Creation'!$V64,'HB11 Model'!$B64)</f>
        <v>0</v>
      </c>
      <c r="DF252" t="str">
        <f ca="1">SUBSTITUTE(DF251,'Formula Name Creation'!$V64,'HB11 Model'!$B64)</f>
        <v>0</v>
      </c>
      <c r="DG252" t="str">
        <f ca="1">SUBSTITUTE(DG251,'Formula Name Creation'!$V64,'HB11 Model'!$B64)</f>
        <v>0</v>
      </c>
      <c r="DH252" t="str">
        <f ca="1">SUBSTITUTE(DH251,'Formula Name Creation'!$V64,'HB11 Model'!$B64)</f>
        <v>0</v>
      </c>
      <c r="DI252" t="str">
        <f ca="1">SUBSTITUTE(DI251,'Formula Name Creation'!$V64,'HB11 Model'!$B64)</f>
        <v>0</v>
      </c>
      <c r="DJ252" t="str">
        <f ca="1">SUBSTITUTE(DJ251,'Formula Name Creation'!$V64,'HB11 Model'!$B64)</f>
        <v>0</v>
      </c>
      <c r="DK252" t="str">
        <f ca="1">SUBSTITUTE(DK251,'Formula Name Creation'!$V64,'HB11 Model'!$B64)</f>
        <v>0</v>
      </c>
      <c r="DL252" t="str">
        <f ca="1">SUBSTITUTE(DL251,'Formula Name Creation'!$V64,'HB11 Model'!$B64)</f>
        <v>0</v>
      </c>
      <c r="DM252" t="str">
        <f ca="1">SUBSTITUTE(DM251,'Formula Name Creation'!$V64,'HB11 Model'!$B64)</f>
        <v>0</v>
      </c>
      <c r="DN252" t="str">
        <f ca="1">SUBSTITUTE(DN251,'Formula Name Creation'!$V64,'HB11 Model'!$B64)</f>
        <v>0</v>
      </c>
      <c r="DO252" t="str">
        <f ca="1">SUBSTITUTE(DO251,'Formula Name Creation'!$V64,'HB11 Model'!$B64)</f>
        <v>0</v>
      </c>
      <c r="DP252" t="str">
        <f ca="1">SUBSTITUTE(DP251,'Formula Name Creation'!$V64,'HB11 Model'!$B64)</f>
        <v>0</v>
      </c>
      <c r="DQ252" t="str">
        <f ca="1">SUBSTITUTE(DQ251,'Formula Name Creation'!$V64,'HB11 Model'!$B64)</f>
        <v>0</v>
      </c>
      <c r="DR252" t="str">
        <f ca="1">SUBSTITUTE(DR251,'Formula Name Creation'!$V64,'HB11 Model'!$B64)</f>
        <v>0</v>
      </c>
      <c r="DS252" t="str">
        <f ca="1">SUBSTITUTE(DS251,'Formula Name Creation'!$V64,'HB11 Model'!$B64)</f>
        <v>0</v>
      </c>
      <c r="DT252" t="str">
        <f ca="1">SUBSTITUTE(DT251,'Formula Name Creation'!$V64,'HB11 Model'!$B64)</f>
        <v>0</v>
      </c>
      <c r="DU252" t="str">
        <f ca="1">SUBSTITUTE(DU251,'Formula Name Creation'!$V64,'HB11 Model'!$B64)</f>
        <v>0</v>
      </c>
      <c r="DV252" t="str">
        <f ca="1">SUBSTITUTE(DV251,'Formula Name Creation'!$V64,'HB11 Model'!$B64)</f>
        <v>0</v>
      </c>
      <c r="DW252" t="str">
        <f ca="1">SUBSTITUTE(DW251,'Formula Name Creation'!$V64,'HB11 Model'!$B64)</f>
        <v>0</v>
      </c>
      <c r="DX252" t="str">
        <f ca="1">SUBSTITUTE(DX251,'Formula Name Creation'!$V64,'HB11 Model'!$B64)</f>
        <v>0</v>
      </c>
      <c r="DY252" t="str">
        <f ca="1">SUBSTITUTE(DY251,'Formula Name Creation'!$V64,'HB11 Model'!$B64)</f>
        <v>0</v>
      </c>
      <c r="DZ252" t="str">
        <f ca="1">SUBSTITUTE(DZ251,'Formula Name Creation'!$V64,'HB11 Model'!$B64)</f>
        <v>0</v>
      </c>
      <c r="EA252" t="str">
        <f ca="1">SUBSTITUTE(EA251,'Formula Name Creation'!$V64,'HB11 Model'!$B64)</f>
        <v>0</v>
      </c>
      <c r="EB252" t="str">
        <f ca="1">SUBSTITUTE(EB251,'Formula Name Creation'!$V64,'HB11 Model'!$B64)</f>
        <v>0</v>
      </c>
      <c r="EC252" t="str">
        <f ca="1">SUBSTITUTE(EC251,'Formula Name Creation'!$V64,'HB11 Model'!$B64)</f>
        <v>0</v>
      </c>
      <c r="ED252" t="str">
        <f ca="1">SUBSTITUTE(ED251,'Formula Name Creation'!$V64,'HB11 Model'!$B64)</f>
        <v>0</v>
      </c>
      <c r="EE252" t="str">
        <f ca="1">SUBSTITUTE(EE251,'Formula Name Creation'!$V64,'HB11 Model'!$B64)</f>
        <v>0</v>
      </c>
      <c r="EF252" t="str">
        <f ca="1">SUBSTITUTE(EF251,'Formula Name Creation'!$V64,'HB11 Model'!$B64)</f>
        <v>0</v>
      </c>
      <c r="EG252" t="str">
        <f ca="1">SUBSTITUTE(EG251,'Formula Name Creation'!$V64,'HB11 Model'!$B64)</f>
        <v>0</v>
      </c>
      <c r="EH252" t="str">
        <f ca="1">SUBSTITUTE(EH251,'Formula Name Creation'!$V64,'HB11 Model'!$B64)</f>
        <v>0</v>
      </c>
      <c r="EI252" t="str">
        <f ca="1">SUBSTITUTE(EI251,'Formula Name Creation'!$V64,'HB11 Model'!$B64)</f>
        <v>0</v>
      </c>
      <c r="EJ252" t="str">
        <f ca="1">SUBSTITUTE(EJ251,'Formula Name Creation'!$V64,'HB11 Model'!$B64)</f>
        <v>0</v>
      </c>
      <c r="EK252" t="str">
        <f ca="1">SUBSTITUTE(EK251,'Formula Name Creation'!$V64,'HB11 Model'!$B64)</f>
        <v>0</v>
      </c>
      <c r="EL252" t="str">
        <f ca="1">SUBSTITUTE(EL251,'Formula Name Creation'!$V64,'HB11 Model'!$B64)</f>
        <v>0</v>
      </c>
      <c r="EM252" t="str">
        <f ca="1">SUBSTITUTE(EM251,'Formula Name Creation'!$V64,'HB11 Model'!$B64)</f>
        <v>0</v>
      </c>
      <c r="EN252" t="str">
        <f ca="1">SUBSTITUTE(EN251,'Formula Name Creation'!$V64,'HB11 Model'!$B64)</f>
        <v>0</v>
      </c>
      <c r="EO252" t="str">
        <f ca="1">SUBSTITUTE(EO251,'Formula Name Creation'!$V64,'HB11 Model'!$B64)</f>
        <v>0</v>
      </c>
      <c r="EP252" t="str">
        <f ca="1">SUBSTITUTE(EP251,'Formula Name Creation'!$V64,'HB11 Model'!$B64)</f>
        <v>0</v>
      </c>
      <c r="EQ252" t="str">
        <f ca="1">SUBSTITUTE(EQ251,'Formula Name Creation'!$V64,'HB11 Model'!$B64)</f>
        <v>0</v>
      </c>
      <c r="ER252" t="str">
        <f ca="1">SUBSTITUTE(ER251,'Formula Name Creation'!$V64,'HB11 Model'!$B64)</f>
        <v>0</v>
      </c>
      <c r="ES252" t="str">
        <f ca="1">SUBSTITUTE(ES251,'Formula Name Creation'!$V64,'HB11 Model'!$B64)</f>
        <v>0</v>
      </c>
      <c r="ET252" t="str">
        <f ca="1">SUBSTITUTE(ET251,'Formula Name Creation'!$V64,'HB11 Model'!$B64)</f>
        <v>0</v>
      </c>
      <c r="EU252">
        <v>62</v>
      </c>
    </row>
    <row r="253" spans="1:151" x14ac:dyDescent="0.25">
      <c r="A253" t="str">
        <f ca="1">SUBSTITUTE(A252,'Formula Name Creation'!$V63,'HB11 Model'!$B63)</f>
        <v>Parameter</v>
      </c>
      <c r="B253" t="str">
        <f ca="1">SUBSTITUTE(B252,'Formula Name Creation'!$V63,'HB11 Model'!$B63)</f>
        <v>Parameter</v>
      </c>
      <c r="C253" t="str">
        <f ca="1">SUBSTITUTE(C252,'Formula Name Creation'!$V63,'HB11 Model'!$B63)</f>
        <v>=(1400*C22*1000)/10^6</v>
      </c>
      <c r="D253" t="str">
        <f ca="1">SUBSTITUTE(D252,'Formula Name Creation'!$V63,'HB11 Model'!$B63)</f>
        <v>Parameter</v>
      </c>
      <c r="E253" t="str">
        <f ca="1">SUBSTITUTE(E252,'Formula Name Creation'!$V63,'HB11 Model'!$B63)</f>
        <v>=C3*C4</v>
      </c>
      <c r="F253" t="str">
        <f ca="1">SUBSTITUTE(F252,'Formula Name Creation'!$V63,'HB11 Model'!$B63)</f>
        <v>=C7/(C6)</v>
      </c>
      <c r="G253" t="str">
        <f ca="1">SUBSTITUTE(G252,'Formula Name Creation'!$V63,'HB11 Model'!$B63)</f>
        <v>=IF(C36=0,C7*C10,C7*C10*C13)</v>
      </c>
      <c r="H253" t="str">
        <f ca="1">SUBSTITUTE(H252,'Formula Name Creation'!$V63,'HB11 Model'!$B63)</f>
        <v>Parameter</v>
      </c>
      <c r="I253" t="str">
        <f ca="1">SUBSTITUTE(I252,'Formula Name Creation'!$V63,'HB11 Model'!$B63)</f>
        <v>Parameter</v>
      </c>
      <c r="J253" t="str">
        <f ca="1">SUBSTITUTE(J252,'Formula Name Creation'!$V63,'HB11 Model'!$B63)</f>
        <v>Parameter</v>
      </c>
      <c r="K253" t="str">
        <f ca="1">SUBSTITUTE(K252,'Formula Name Creation'!$V63,'HB11 Model'!$B63)</f>
        <v>Parameter</v>
      </c>
      <c r="L253" t="str">
        <f ca="1">SUBSTITUTE(L252,'Formula Name Creation'!$V63,'HB11 Model'!$B63)</f>
        <v>Parameter</v>
      </c>
      <c r="M253" t="str">
        <f ca="1">SUBSTITUTE(M252,'Formula Name Creation'!$V63,'HB11 Model'!$B63)</f>
        <v>=C16/C8</v>
      </c>
      <c r="N253" t="str">
        <f ca="1">SUBSTITUTE(N252,'Formula Name Creation'!$V63,'HB11 Model'!$B63)</f>
        <v>=C9*C17</v>
      </c>
      <c r="O253" t="str">
        <f ca="1">SUBSTITUTE(O252,'Formula Name Creation'!$V63,'HB11 Model'!$B63)</f>
        <v>Parameter</v>
      </c>
      <c r="P253" t="str">
        <f ca="1">SUBSTITUTE(P252,'Formula Name Creation'!$V63,'HB11 Model'!$B63)</f>
        <v>Parameter</v>
      </c>
      <c r="Q253" t="str">
        <f ca="1">SUBSTITUTE(Q252,'Formula Name Creation'!$V63,'HB11 Model'!$B63)</f>
        <v>Parameter</v>
      </c>
      <c r="R253" t="str">
        <f ca="1">SUBSTITUTE(R252,'Formula Name Creation'!$V63,'HB11 Model'!$B63)</f>
        <v>=C8+Cooling System Energy Consumption+Vacuum System Power Usage</v>
      </c>
      <c r="S253" t="str">
        <f ca="1">SUBSTITUTE(S252,'Formula Name Creation'!$V63,'HB11 Model'!$B63)</f>
        <v>=C20*C19</v>
      </c>
      <c r="T253" t="str">
        <f ca="1">SUBSTITUTE(T252,'Formula Name Creation'!$V63,'HB11 Model'!$B63)</f>
        <v>=C16-C20</v>
      </c>
      <c r="U253" t="str">
        <f ca="1">SUBSTITUTE(U252,'Formula Name Creation'!$V63,'HB11 Model'!$B63)</f>
        <v>=365*24*C14</v>
      </c>
      <c r="V253" t="str">
        <f ca="1">SUBSTITUTE(V252,'Formula Name Creation'!$V63,'HB11 Model'!$B63)</f>
        <v>=C22*C23</v>
      </c>
      <c r="W253" t="str">
        <f ca="1">SUBSTITUTE(W252,'Formula Name Creation'!$V63,'HB11 Model'!$B63)</f>
        <v>=C26/(1-C27)</v>
      </c>
      <c r="X253" t="str">
        <f ca="1">SUBSTITUTE(X252,'Formula Name Creation'!$V63,'HB11 Model'!$B63)</f>
        <v>=C4*C14*365*24*3600</v>
      </c>
      <c r="Y253" t="str">
        <f ca="1">SUBSTITUTE(Y252,'Formula Name Creation'!$V63,'HB11 Model'!$B63)</f>
        <v>Parameter</v>
      </c>
      <c r="Z253" t="str">
        <f ca="1">SUBSTITUTE(Z252,'Formula Name Creation'!$V63,'HB11 Model'!$B63)</f>
        <v>=C29+C37+C40+C48</v>
      </c>
      <c r="AA253" t="str">
        <f ca="1">SUBSTITUTE(AA252,'Formula Name Creation'!$V63,'HB11 Model'!$B63)</f>
        <v>=C30*(C33*C34)/(1000)+C35</v>
      </c>
      <c r="AB253" t="str">
        <f ca="1">SUBSTITUTE(AB252,'Formula Name Creation'!$V63,'HB11 Model'!$B63)</f>
        <v>Parameter</v>
      </c>
      <c r="AC253" t="str">
        <f ca="1">SUBSTITUTE(AC252,'Formula Name Creation'!$V63,'HB11 Model'!$B63)</f>
        <v>Parameter</v>
      </c>
      <c r="AD253" t="str">
        <f ca="1">SUBSTITUTE(AD252,'Formula Name Creation'!$V63,'HB11 Model'!$B63)</f>
        <v>Parameter</v>
      </c>
      <c r="AE253" t="str">
        <f ca="1">SUBSTITUTE(AE252,'Formula Name Creation'!$V63,'HB11 Model'!$B63)</f>
        <v>Parameter</v>
      </c>
      <c r="AF253" t="str">
        <f ca="1">SUBSTITUTE(AF252,'Formula Name Creation'!$V63,'HB11 Model'!$B63)</f>
        <v>Parameter</v>
      </c>
      <c r="AG253" t="str">
        <f ca="1">SUBSTITUTE(AG252,'Formula Name Creation'!$V63,'HB11 Model'!$B63)</f>
        <v>Parameter</v>
      </c>
      <c r="AH253" t="str">
        <f ca="1">SUBSTITUTE(AH252,'Formula Name Creation'!$V63,'HB11 Model'!$B63)</f>
        <v>Parameter</v>
      </c>
      <c r="AI253" t="str">
        <f ca="1">SUBSTITUTE(AI252,'Formula Name Creation'!$V63,'HB11 Model'!$B63)</f>
        <v>=C36*(C38)</v>
      </c>
      <c r="AJ253" t="str">
        <f ca="1">SUBSTITUTE(AJ252,'Formula Name Creation'!$V63,'HB11 Model'!$B63)</f>
        <v>Parameter</v>
      </c>
      <c r="AK253" t="str">
        <f ca="1">SUBSTITUTE(AK252,'Formula Name Creation'!$V63,'HB11 Model'!$B63)</f>
        <v>Parameter</v>
      </c>
      <c r="AL253" t="str">
        <f ca="1">SUBSTITUTE(AL252,'Formula Name Creation'!$V63,'HB11 Model'!$B63)</f>
        <v>=C39*(C41+C42)</v>
      </c>
      <c r="AM253" t="str">
        <f ca="1">SUBSTITUTE(AM252,'Formula Name Creation'!$V63,'HB11 Model'!$B63)</f>
        <v>=0.04+(C31*C32)/(1000)</v>
      </c>
      <c r="AN253" t="str">
        <f ca="1">SUBSTITUTE(AN252,'Formula Name Creation'!$V63,'HB11 Model'!$B63)</f>
        <v>Parameter</v>
      </c>
      <c r="AO253" t="str">
        <f ca="1">SUBSTITUTE(AO252,'Formula Name Creation'!$V63,'HB11 Model'!$B63)</f>
        <v>Parameter</v>
      </c>
      <c r="AP253" t="str">
        <f ca="1">SUBSTITUTE(AP252,'Formula Name Creation'!$V63,'HB11 Model'!$B63)</f>
        <v>Parameter</v>
      </c>
      <c r="AQ253" t="str">
        <f ca="1">SUBSTITUTE(AQ252,'Formula Name Creation'!$V63,'HB11 Model'!$B63)</f>
        <v>Parameter</v>
      </c>
      <c r="AR253" t="e">
        <f ca="1">SUBSTITUTE(AR252,'Formula Name Creation'!$V63,'HB11 Model'!$B63)</f>
        <v>#N/A</v>
      </c>
      <c r="AS253" t="str">
        <f ca="1">SUBSTITUTE(AS252,'Formula Name Creation'!$V63,'HB11 Model'!$B63)</f>
        <v>=C45+C25*(C28)</v>
      </c>
      <c r="AT253" t="str">
        <f ca="1">SUBSTITUTE(AT252,'Formula Name Creation'!$V63,'HB11 Model'!$B63)</f>
        <v>Parameter</v>
      </c>
      <c r="AU253" t="str">
        <f ca="1">SUBSTITUTE(AU252,'Formula Name Creation'!$V63,'HB11 Model'!$B63)</f>
        <v>Parameter</v>
      </c>
      <c r="AV253" t="str">
        <f ca="1">SUBSTITUTE(AV252,'Formula Name Creation'!$V63,'HB11 Model'!$B63)</f>
        <v>Parameter</v>
      </c>
      <c r="AW253" t="str">
        <f ca="1">SUBSTITUTE(AW252,'Formula Name Creation'!$V63,'HB11 Model'!$B63)</f>
        <v>Parameter</v>
      </c>
      <c r="AX253" t="str">
        <f ca="1">SUBSTITUTE(AX252,'Formula Name Creation'!$V63,'HB11 Model'!$B63)</f>
        <v>Parameter</v>
      </c>
      <c r="AY253" t="str">
        <f ca="1">SUBSTITUTE(AY252,'Formula Name Creation'!$V63,'HB11 Model'!$B63)</f>
        <v>Parameter</v>
      </c>
      <c r="AZ253" t="str">
        <f ca="1">SUBSTITUTE(AZ252,'Formula Name Creation'!$V63,'HB11 Model'!$B63)</f>
        <v>Parameter</v>
      </c>
      <c r="BA253" t="str">
        <f ca="1">SUBSTITUTE(BA252,'Formula Name Creation'!$V63,'HB11 Model'!$B63)</f>
        <v>=(C54+C53)/10^6</v>
      </c>
      <c r="BB253" t="str">
        <f ca="1">SUBSTITUTE(BB252,'Formula Name Creation'!$V63,'HB11 Model'!$B63)</f>
        <v>=C4*((C14*24)*3600)*C51</v>
      </c>
      <c r="BC253" t="str">
        <f ca="1">SUBSTITUTE(BC252,'Formula Name Creation'!$V63,'HB11 Model'!$B63)</f>
        <v>Parameter</v>
      </c>
      <c r="BD253" t="str">
        <f ca="1">SUBSTITUTE(BD252,'Formula Name Creation'!$V63,'HB11 Model'!$B63)</f>
        <v>Parameter</v>
      </c>
      <c r="BE253" t="str">
        <f ca="1">SUBSTITUTE(BE252,'Formula Name Creation'!$V63,'HB11 Model'!$B63)</f>
        <v>Parameter</v>
      </c>
      <c r="BF253" t="str">
        <f ca="1">SUBSTITUTE(BF252,'Formula Name Creation'!$V63,'HB11 Model'!$B63)</f>
        <v>Parameter</v>
      </c>
      <c r="BG253" t="str">
        <f ca="1">SUBSTITUTE(BG252,'Formula Name Creation'!$V63,'HB11 Model'!$B63)</f>
        <v>=ROUNDDOWN(C60/Turbine Replacement Interval,0)*C58+C57*C3*C4*ROUNDDOWN(C60/Diode Replacement Interval,0)+C59+Total Coolant Cost*10^6*ROUNDDOWN(C60/Coolant Replacement Interval,0)+Yearly Regular Maintenance Cost*C60</v>
      </c>
      <c r="BH253" t="str">
        <f ca="1">SUBSTITUTE(BH252,'Formula Name Creation'!$V63,'HB11 Model'!$B63)</f>
        <v>Parameter</v>
      </c>
      <c r="BI253" t="str">
        <f ca="1">SUBSTITUTE(BI252,'Formula Name Creation'!$V63,'HB11 Model'!$B63)</f>
        <v>=C62*1000*C24</v>
      </c>
      <c r="BJ253" t="str">
        <f ca="1">SUBSTITUTE(BJ252,'Formula Name Creation'!$V63,'HB11 Model'!$B63)</f>
        <v>Parameter</v>
      </c>
      <c r="BK253" t="str">
        <f ca="1">SUBSTITUTE(BK252,'Formula Name Creation'!$V63,'HB11 Model'!$B63)</f>
        <v>Parameter</v>
      </c>
      <c r="BL253" t="str">
        <f ca="1">SUBSTITUTE(BL252,'Formula Name Creation'!$V63,'HB11 Model'!$B63)</f>
        <v>Parameter</v>
      </c>
      <c r="BM253" t="str">
        <f ca="1">SUBSTITUTE(BM252,'Formula Name Creation'!$V63,'HB11 Model'!$B63)</f>
        <v>Parameter</v>
      </c>
      <c r="BN253" t="str">
        <f ca="1">SUBSTITUTE(BN252,'Formula Name Creation'!$V63,'HB11 Model'!$B63)</f>
        <v>Parameter</v>
      </c>
      <c r="BO253" t="str">
        <f ca="1">SUBSTITUTE(BO252,'Formula Name Creation'!$V63,'HB11 Model'!$B63)</f>
        <v>Parameter</v>
      </c>
      <c r="BP253" t="str">
        <f ca="1">SUBSTITUTE(BP252,'Formula Name Creation'!$V63,'HB11 Model'!$B63)</f>
        <v>Parameter</v>
      </c>
      <c r="BQ253" t="str">
        <f ca="1">SUBSTITUTE(BQ252,'Formula Name Creation'!$V63,'HB11 Model'!$B63)</f>
        <v>Parameter</v>
      </c>
      <c r="BR253" t="str">
        <f ca="1">SUBSTITUTE(BR252,'Formula Name Creation'!$V63,'HB11 Model'!$B63)</f>
        <v>Parameter</v>
      </c>
      <c r="BS253" t="str">
        <f ca="1">SUBSTITUTE(BS252,'Formula Name Creation'!$V63,'HB11 Model'!$B63)</f>
        <v>Parameter</v>
      </c>
      <c r="BT253" t="str">
        <f ca="1">SUBSTITUTE(BT252,'Formula Name Creation'!$V63,'HB11 Model'!$B63)</f>
        <v>Parameter</v>
      </c>
      <c r="BU253" t="str">
        <f ca="1">SUBSTITUTE(BU252,'Formula Name Creation'!$V63,'HB11 Model'!$B63)</f>
        <v>=(Land Cost+Reactor Building Cost+Turbine Building Cost+Cooling Tower System Cost+Power Supply and Energy Storage Cost+Ventilation Stack Cost+Miscellaneous Buildings Cost+Laser Construction Cost)</v>
      </c>
      <c r="BV253" t="str">
        <f ca="1">SUBSTITUTE(BV252,'Formula Name Creation'!$V63,'HB11 Model'!$B63)</f>
        <v>Parameter</v>
      </c>
      <c r="BW253" t="str">
        <f ca="1">SUBSTITUTE(BW252,'Formula Name Creation'!$V63,'HB11 Model'!$B63)</f>
        <v>Parameter</v>
      </c>
      <c r="BX253" t="str">
        <f ca="1">SUBSTITUTE(BX252,'Formula Name Creation'!$V63,'HB11 Model'!$B63)</f>
        <v>=Indirect Construction Cost+Direct Construction Cost</v>
      </c>
      <c r="BY253" t="str">
        <f ca="1">SUBSTITUTE(BY252,'Formula Name Creation'!$V63,'HB11 Model'!$B63)</f>
        <v>Parameter</v>
      </c>
      <c r="BZ253" t="str">
        <f ca="1">SUBSTITUTE(BZ252,'Formula Name Creation'!$V63,'HB11 Model'!$B63)</f>
        <v>=Decommissioning Cost Coefficient*Direct Construction Cost</v>
      </c>
      <c r="CA253" t="str">
        <f ca="1">SUBSTITUTE(CA252,'Formula Name Creation'!$V63,'HB11 Model'!$B63)</f>
        <v>Parameter</v>
      </c>
      <c r="CB253" t="str">
        <f ca="1">SUBSTITUTE(CB252,'Formula Name Creation'!$V63,'HB11 Model'!$B63)</f>
        <v>Parameter</v>
      </c>
      <c r="CC253" t="str">
        <f ca="1">SUBSTITUTE(CC252,'Formula Name Creation'!$V63,'HB11 Model'!$B63)</f>
        <v>Parameter</v>
      </c>
      <c r="CD253" t="str">
        <f ca="1">SUBSTITUTE(CD252,'Formula Name Creation'!$V63,'HB11 Model'!$B63)</f>
        <v>=32*(C9/2605)</v>
      </c>
      <c r="CE253" t="str">
        <f ca="1">SUBSTITUTE(CE252,'Formula Name Creation'!$V63,'HB11 Model'!$B63)</f>
        <v>Parameter</v>
      </c>
      <c r="CF253" t="str">
        <f ca="1">SUBSTITUTE(CF252,'Formula Name Creation'!$V63,'HB11 Model'!$B63)</f>
        <v>Parameter</v>
      </c>
      <c r="CG253" t="str">
        <f ca="1">SUBSTITUTE(CG252,'Formula Name Creation'!$V63,'HB11 Model'!$B63)</f>
        <v>=(Coolant Volume*Coolant Density*Coolant Cost)/10^6</v>
      </c>
      <c r="CH253" t="str">
        <f ca="1">SUBSTITUTE(CH252,'Formula Name Creation'!$V63,'HB11 Model'!$B63)</f>
        <v>=C9*10^6/Mixed-mean Coolant Temperature Rise/Specific Heat of Coolant</v>
      </c>
      <c r="CI253" t="str">
        <f ca="1">SUBSTITUTE(CI252,'Formula Name Creation'!$V63,'HB11 Model'!$B63)</f>
        <v>Parameter</v>
      </c>
      <c r="CJ253" t="str">
        <f ca="1">SUBSTITUTE(CJ252,'Formula Name Creation'!$V63,'HB11 Model'!$B63)</f>
        <v>Parameter</v>
      </c>
      <c r="CK253" t="str">
        <f ca="1">SUBSTITUTE(CK252,'Formula Name Creation'!$V63,'HB11 Model'!$B63)</f>
        <v>Parameter</v>
      </c>
      <c r="CL253" t="str">
        <f ca="1">SUBSTITUTE(CL252,'Formula Name Creation'!$V63,'HB11 Model'!$B63)</f>
        <v>Parameter</v>
      </c>
      <c r="CM253" t="str">
        <f ca="1">SUBSTITUTE(CM252,'Formula Name Creation'!$V63,'HB11 Model'!$B63)</f>
        <v>=Number of Staff*Average Hourly Wage</v>
      </c>
      <c r="CN253" t="str">
        <f ca="1">SUBSTITUTE(CN252,'Formula Name Creation'!$V63,'HB11 Model'!$B63)</f>
        <v>=Hourly Personnel Cost*7.6*7*52.18</v>
      </c>
      <c r="CO253" t="str">
        <f ca="1">SUBSTITUTE(CO252,'Formula Name Creation'!$V63,'HB11 Model'!$B63)</f>
        <v>Parameter</v>
      </c>
      <c r="CP253" t="str">
        <f ca="1">SUBSTITUTE(CP252,'Formula Name Creation'!$V63,'HB11 Model'!$B63)</f>
        <v>Parameter</v>
      </c>
      <c r="CQ253" t="str">
        <f ca="1">SUBSTITUTE(CQ252,'Formula Name Creation'!$V63,'HB11 Model'!$B63)</f>
        <v>Parameter</v>
      </c>
      <c r="CR253" t="str">
        <f ca="1">SUBSTITUTE(CR252,'Formula Name Creation'!$V63,'HB11 Model'!$B63)</f>
        <v>Parameter</v>
      </c>
      <c r="CS253" t="str">
        <f ca="1">SUBSTITUTE(CS252,'Formula Name Creation'!$V63,'HB11 Model'!$B63)</f>
        <v>Parameter</v>
      </c>
      <c r="CT253" t="str">
        <f ca="1">SUBSTITUTE(CT252,'Formula Name Creation'!$V63,'HB11 Model'!$B63)</f>
        <v>Parameter</v>
      </c>
      <c r="CU253" t="str">
        <f ca="1">SUBSTITUTE(CU252,'Formula Name Creation'!$V63,'HB11 Model'!$B63)</f>
        <v>=PI()*Height of Vacuum Vessel*(Radius of Vacuum Vessel^2-(Radius of Vacuum Vessel-Wall Thickness of Vacuum Vessel)^2)*Density of Vacuum Vessel Material</v>
      </c>
      <c r="CV253" t="str">
        <f ca="1">SUBSTITUTE(CV252,'Formula Name Creation'!$V63,'HB11 Model'!$B63)</f>
        <v>Parameter</v>
      </c>
      <c r="CW253" t="str">
        <f ca="1">SUBSTITUTE(CW252,'Formula Name Creation'!$V63,'HB11 Model'!$B63)</f>
        <v>=(90.69*Mass of Vacuum Vessel + Shielding Material Costs for Vacuum Vessel + 13.04*Mass Flow Rate*112.32)/10^6</v>
      </c>
      <c r="CX253" t="str">
        <f ca="1">SUBSTITUTE(CX252,'Formula Name Creation'!$V63,'HB11 Model'!$B63)</f>
        <v>0</v>
      </c>
      <c r="CY253" t="str">
        <f ca="1">SUBSTITUTE(CY252,'Formula Name Creation'!$V63,'HB11 Model'!$B63)</f>
        <v>0</v>
      </c>
      <c r="CZ253" t="str">
        <f ca="1">SUBSTITUTE(CZ252,'Formula Name Creation'!$V63,'HB11 Model'!$B63)</f>
        <v>0</v>
      </c>
      <c r="DA253" t="str">
        <f ca="1">SUBSTITUTE(DA252,'Formula Name Creation'!$V63,'HB11 Model'!$B63)</f>
        <v>0</v>
      </c>
      <c r="DB253" t="str">
        <f ca="1">SUBSTITUTE(DB252,'Formula Name Creation'!$V63,'HB11 Model'!$B63)</f>
        <v>0</v>
      </c>
      <c r="DC253" t="str">
        <f ca="1">SUBSTITUTE(DC252,'Formula Name Creation'!$V63,'HB11 Model'!$B63)</f>
        <v>0</v>
      </c>
      <c r="DD253" t="str">
        <f ca="1">SUBSTITUTE(DD252,'Formula Name Creation'!$V63,'HB11 Model'!$B63)</f>
        <v>0</v>
      </c>
      <c r="DE253" t="str">
        <f ca="1">SUBSTITUTE(DE252,'Formula Name Creation'!$V63,'HB11 Model'!$B63)</f>
        <v>0</v>
      </c>
      <c r="DF253" t="str">
        <f ca="1">SUBSTITUTE(DF252,'Formula Name Creation'!$V63,'HB11 Model'!$B63)</f>
        <v>0</v>
      </c>
      <c r="DG253" t="str">
        <f ca="1">SUBSTITUTE(DG252,'Formula Name Creation'!$V63,'HB11 Model'!$B63)</f>
        <v>0</v>
      </c>
      <c r="DH253" t="str">
        <f ca="1">SUBSTITUTE(DH252,'Formula Name Creation'!$V63,'HB11 Model'!$B63)</f>
        <v>0</v>
      </c>
      <c r="DI253" t="str">
        <f ca="1">SUBSTITUTE(DI252,'Formula Name Creation'!$V63,'HB11 Model'!$B63)</f>
        <v>0</v>
      </c>
      <c r="DJ253" t="str">
        <f ca="1">SUBSTITUTE(DJ252,'Formula Name Creation'!$V63,'HB11 Model'!$B63)</f>
        <v>0</v>
      </c>
      <c r="DK253" t="str">
        <f ca="1">SUBSTITUTE(DK252,'Formula Name Creation'!$V63,'HB11 Model'!$B63)</f>
        <v>0</v>
      </c>
      <c r="DL253" t="str">
        <f ca="1">SUBSTITUTE(DL252,'Formula Name Creation'!$V63,'HB11 Model'!$B63)</f>
        <v>0</v>
      </c>
      <c r="DM253" t="str">
        <f ca="1">SUBSTITUTE(DM252,'Formula Name Creation'!$V63,'HB11 Model'!$B63)</f>
        <v>0</v>
      </c>
      <c r="DN253" t="str">
        <f ca="1">SUBSTITUTE(DN252,'Formula Name Creation'!$V63,'HB11 Model'!$B63)</f>
        <v>0</v>
      </c>
      <c r="DO253" t="str">
        <f ca="1">SUBSTITUTE(DO252,'Formula Name Creation'!$V63,'HB11 Model'!$B63)</f>
        <v>0</v>
      </c>
      <c r="DP253" t="str">
        <f ca="1">SUBSTITUTE(DP252,'Formula Name Creation'!$V63,'HB11 Model'!$B63)</f>
        <v>0</v>
      </c>
      <c r="DQ253" t="str">
        <f ca="1">SUBSTITUTE(DQ252,'Formula Name Creation'!$V63,'HB11 Model'!$B63)</f>
        <v>0</v>
      </c>
      <c r="DR253" t="str">
        <f ca="1">SUBSTITUTE(DR252,'Formula Name Creation'!$V63,'HB11 Model'!$B63)</f>
        <v>0</v>
      </c>
      <c r="DS253" t="str">
        <f ca="1">SUBSTITUTE(DS252,'Formula Name Creation'!$V63,'HB11 Model'!$B63)</f>
        <v>0</v>
      </c>
      <c r="DT253" t="str">
        <f ca="1">SUBSTITUTE(DT252,'Formula Name Creation'!$V63,'HB11 Model'!$B63)</f>
        <v>0</v>
      </c>
      <c r="DU253" t="str">
        <f ca="1">SUBSTITUTE(DU252,'Formula Name Creation'!$V63,'HB11 Model'!$B63)</f>
        <v>0</v>
      </c>
      <c r="DV253" t="str">
        <f ca="1">SUBSTITUTE(DV252,'Formula Name Creation'!$V63,'HB11 Model'!$B63)</f>
        <v>0</v>
      </c>
      <c r="DW253" t="str">
        <f ca="1">SUBSTITUTE(DW252,'Formula Name Creation'!$V63,'HB11 Model'!$B63)</f>
        <v>0</v>
      </c>
      <c r="DX253" t="str">
        <f ca="1">SUBSTITUTE(DX252,'Formula Name Creation'!$V63,'HB11 Model'!$B63)</f>
        <v>0</v>
      </c>
      <c r="DY253" t="str">
        <f ca="1">SUBSTITUTE(DY252,'Formula Name Creation'!$V63,'HB11 Model'!$B63)</f>
        <v>0</v>
      </c>
      <c r="DZ253" t="str">
        <f ca="1">SUBSTITUTE(DZ252,'Formula Name Creation'!$V63,'HB11 Model'!$B63)</f>
        <v>0</v>
      </c>
      <c r="EA253" t="str">
        <f ca="1">SUBSTITUTE(EA252,'Formula Name Creation'!$V63,'HB11 Model'!$B63)</f>
        <v>0</v>
      </c>
      <c r="EB253" t="str">
        <f ca="1">SUBSTITUTE(EB252,'Formula Name Creation'!$V63,'HB11 Model'!$B63)</f>
        <v>0</v>
      </c>
      <c r="EC253" t="str">
        <f ca="1">SUBSTITUTE(EC252,'Formula Name Creation'!$V63,'HB11 Model'!$B63)</f>
        <v>0</v>
      </c>
      <c r="ED253" t="str">
        <f ca="1">SUBSTITUTE(ED252,'Formula Name Creation'!$V63,'HB11 Model'!$B63)</f>
        <v>0</v>
      </c>
      <c r="EE253" t="str">
        <f ca="1">SUBSTITUTE(EE252,'Formula Name Creation'!$V63,'HB11 Model'!$B63)</f>
        <v>0</v>
      </c>
      <c r="EF253" t="str">
        <f ca="1">SUBSTITUTE(EF252,'Formula Name Creation'!$V63,'HB11 Model'!$B63)</f>
        <v>0</v>
      </c>
      <c r="EG253" t="str">
        <f ca="1">SUBSTITUTE(EG252,'Formula Name Creation'!$V63,'HB11 Model'!$B63)</f>
        <v>0</v>
      </c>
      <c r="EH253" t="str">
        <f ca="1">SUBSTITUTE(EH252,'Formula Name Creation'!$V63,'HB11 Model'!$B63)</f>
        <v>0</v>
      </c>
      <c r="EI253" t="str">
        <f ca="1">SUBSTITUTE(EI252,'Formula Name Creation'!$V63,'HB11 Model'!$B63)</f>
        <v>0</v>
      </c>
      <c r="EJ253" t="str">
        <f ca="1">SUBSTITUTE(EJ252,'Formula Name Creation'!$V63,'HB11 Model'!$B63)</f>
        <v>0</v>
      </c>
      <c r="EK253" t="str">
        <f ca="1">SUBSTITUTE(EK252,'Formula Name Creation'!$V63,'HB11 Model'!$B63)</f>
        <v>0</v>
      </c>
      <c r="EL253" t="str">
        <f ca="1">SUBSTITUTE(EL252,'Formula Name Creation'!$V63,'HB11 Model'!$B63)</f>
        <v>0</v>
      </c>
      <c r="EM253" t="str">
        <f ca="1">SUBSTITUTE(EM252,'Formula Name Creation'!$V63,'HB11 Model'!$B63)</f>
        <v>0</v>
      </c>
      <c r="EN253" t="str">
        <f ca="1">SUBSTITUTE(EN252,'Formula Name Creation'!$V63,'HB11 Model'!$B63)</f>
        <v>0</v>
      </c>
      <c r="EO253" t="str">
        <f ca="1">SUBSTITUTE(EO252,'Formula Name Creation'!$V63,'HB11 Model'!$B63)</f>
        <v>0</v>
      </c>
      <c r="EP253" t="str">
        <f ca="1">SUBSTITUTE(EP252,'Formula Name Creation'!$V63,'HB11 Model'!$B63)</f>
        <v>0</v>
      </c>
      <c r="EQ253" t="str">
        <f ca="1">SUBSTITUTE(EQ252,'Formula Name Creation'!$V63,'HB11 Model'!$B63)</f>
        <v>0</v>
      </c>
      <c r="ER253" t="str">
        <f ca="1">SUBSTITUTE(ER252,'Formula Name Creation'!$V63,'HB11 Model'!$B63)</f>
        <v>0</v>
      </c>
      <c r="ES253" t="str">
        <f ca="1">SUBSTITUTE(ES252,'Formula Name Creation'!$V63,'HB11 Model'!$B63)</f>
        <v>0</v>
      </c>
      <c r="ET253" t="str">
        <f ca="1">SUBSTITUTE(ET252,'Formula Name Creation'!$V63,'HB11 Model'!$B63)</f>
        <v>0</v>
      </c>
      <c r="EU253">
        <v>61</v>
      </c>
    </row>
    <row r="254" spans="1:151" x14ac:dyDescent="0.25">
      <c r="A254" t="str">
        <f ca="1">SUBSTITUTE(A253,'Formula Name Creation'!$V62,'HB11 Model'!$B62)</f>
        <v>Parameter</v>
      </c>
      <c r="B254" t="str">
        <f ca="1">SUBSTITUTE(B253,'Formula Name Creation'!$V62,'HB11 Model'!$B62)</f>
        <v>Parameter</v>
      </c>
      <c r="C254" t="str">
        <f ca="1">SUBSTITUTE(C253,'Formula Name Creation'!$V62,'HB11 Model'!$B62)</f>
        <v>=(1400*C22*1000)/10^6</v>
      </c>
      <c r="D254" t="str">
        <f ca="1">SUBSTITUTE(D253,'Formula Name Creation'!$V62,'HB11 Model'!$B62)</f>
        <v>Parameter</v>
      </c>
      <c r="E254" t="str">
        <f ca="1">SUBSTITUTE(E253,'Formula Name Creation'!$V62,'HB11 Model'!$B62)</f>
        <v>=C3*C4</v>
      </c>
      <c r="F254" t="str">
        <f ca="1">SUBSTITUTE(F253,'Formula Name Creation'!$V62,'HB11 Model'!$B62)</f>
        <v>=C7/(C6)</v>
      </c>
      <c r="G254" t="str">
        <f ca="1">SUBSTITUTE(G253,'Formula Name Creation'!$V62,'HB11 Model'!$B62)</f>
        <v>=IF(C36=0,C7*C10,C7*C10*C13)</v>
      </c>
      <c r="H254" t="str">
        <f ca="1">SUBSTITUTE(H253,'Formula Name Creation'!$V62,'HB11 Model'!$B62)</f>
        <v>Parameter</v>
      </c>
      <c r="I254" t="str">
        <f ca="1">SUBSTITUTE(I253,'Formula Name Creation'!$V62,'HB11 Model'!$B62)</f>
        <v>Parameter</v>
      </c>
      <c r="J254" t="str">
        <f ca="1">SUBSTITUTE(J253,'Formula Name Creation'!$V62,'HB11 Model'!$B62)</f>
        <v>Parameter</v>
      </c>
      <c r="K254" t="str">
        <f ca="1">SUBSTITUTE(K253,'Formula Name Creation'!$V62,'HB11 Model'!$B62)</f>
        <v>Parameter</v>
      </c>
      <c r="L254" t="str">
        <f ca="1">SUBSTITUTE(L253,'Formula Name Creation'!$V62,'HB11 Model'!$B62)</f>
        <v>Parameter</v>
      </c>
      <c r="M254" t="str">
        <f ca="1">SUBSTITUTE(M253,'Formula Name Creation'!$V62,'HB11 Model'!$B62)</f>
        <v>=C16/C8</v>
      </c>
      <c r="N254" t="str">
        <f ca="1">SUBSTITUTE(N253,'Formula Name Creation'!$V62,'HB11 Model'!$B62)</f>
        <v>=C9*C17</v>
      </c>
      <c r="O254" t="str">
        <f ca="1">SUBSTITUTE(O253,'Formula Name Creation'!$V62,'HB11 Model'!$B62)</f>
        <v>Parameter</v>
      </c>
      <c r="P254" t="str">
        <f ca="1">SUBSTITUTE(P253,'Formula Name Creation'!$V62,'HB11 Model'!$B62)</f>
        <v>Parameter</v>
      </c>
      <c r="Q254" t="str">
        <f ca="1">SUBSTITUTE(Q253,'Formula Name Creation'!$V62,'HB11 Model'!$B62)</f>
        <v>Parameter</v>
      </c>
      <c r="R254" t="str">
        <f ca="1">SUBSTITUTE(R253,'Formula Name Creation'!$V62,'HB11 Model'!$B62)</f>
        <v>=C8+Cooling System Energy Consumption+Vacuum System Power Usage</v>
      </c>
      <c r="S254" t="str">
        <f ca="1">SUBSTITUTE(S253,'Formula Name Creation'!$V62,'HB11 Model'!$B62)</f>
        <v>=C20*C19</v>
      </c>
      <c r="T254" t="str">
        <f ca="1">SUBSTITUTE(T253,'Formula Name Creation'!$V62,'HB11 Model'!$B62)</f>
        <v>=C16-C20</v>
      </c>
      <c r="U254" t="str">
        <f ca="1">SUBSTITUTE(U253,'Formula Name Creation'!$V62,'HB11 Model'!$B62)</f>
        <v>=365*24*C14</v>
      </c>
      <c r="V254" t="str">
        <f ca="1">SUBSTITUTE(V253,'Formula Name Creation'!$V62,'HB11 Model'!$B62)</f>
        <v>=C22*C23</v>
      </c>
      <c r="W254" t="str">
        <f ca="1">SUBSTITUTE(W253,'Formula Name Creation'!$V62,'HB11 Model'!$B62)</f>
        <v>=C26/(1-C27)</v>
      </c>
      <c r="X254" t="str">
        <f ca="1">SUBSTITUTE(X253,'Formula Name Creation'!$V62,'HB11 Model'!$B62)</f>
        <v>=C4*C14*365*24*3600</v>
      </c>
      <c r="Y254" t="str">
        <f ca="1">SUBSTITUTE(Y253,'Formula Name Creation'!$V62,'HB11 Model'!$B62)</f>
        <v>Parameter</v>
      </c>
      <c r="Z254" t="str">
        <f ca="1">SUBSTITUTE(Z253,'Formula Name Creation'!$V62,'HB11 Model'!$B62)</f>
        <v>=C29+C37+C40+C48</v>
      </c>
      <c r="AA254" t="str">
        <f ca="1">SUBSTITUTE(AA253,'Formula Name Creation'!$V62,'HB11 Model'!$B62)</f>
        <v>=C30*(C33*C34)/(1000)+C35</v>
      </c>
      <c r="AB254" t="str">
        <f ca="1">SUBSTITUTE(AB253,'Formula Name Creation'!$V62,'HB11 Model'!$B62)</f>
        <v>Parameter</v>
      </c>
      <c r="AC254" t="str">
        <f ca="1">SUBSTITUTE(AC253,'Formula Name Creation'!$V62,'HB11 Model'!$B62)</f>
        <v>Parameter</v>
      </c>
      <c r="AD254" t="str">
        <f ca="1">SUBSTITUTE(AD253,'Formula Name Creation'!$V62,'HB11 Model'!$B62)</f>
        <v>Parameter</v>
      </c>
      <c r="AE254" t="str">
        <f ca="1">SUBSTITUTE(AE253,'Formula Name Creation'!$V62,'HB11 Model'!$B62)</f>
        <v>Parameter</v>
      </c>
      <c r="AF254" t="str">
        <f ca="1">SUBSTITUTE(AF253,'Formula Name Creation'!$V62,'HB11 Model'!$B62)</f>
        <v>Parameter</v>
      </c>
      <c r="AG254" t="str">
        <f ca="1">SUBSTITUTE(AG253,'Formula Name Creation'!$V62,'HB11 Model'!$B62)</f>
        <v>Parameter</v>
      </c>
      <c r="AH254" t="str">
        <f ca="1">SUBSTITUTE(AH253,'Formula Name Creation'!$V62,'HB11 Model'!$B62)</f>
        <v>Parameter</v>
      </c>
      <c r="AI254" t="str">
        <f ca="1">SUBSTITUTE(AI253,'Formula Name Creation'!$V62,'HB11 Model'!$B62)</f>
        <v>=C36*(C38)</v>
      </c>
      <c r="AJ254" t="str">
        <f ca="1">SUBSTITUTE(AJ253,'Formula Name Creation'!$V62,'HB11 Model'!$B62)</f>
        <v>Parameter</v>
      </c>
      <c r="AK254" t="str">
        <f ca="1">SUBSTITUTE(AK253,'Formula Name Creation'!$V62,'HB11 Model'!$B62)</f>
        <v>Parameter</v>
      </c>
      <c r="AL254" t="str">
        <f ca="1">SUBSTITUTE(AL253,'Formula Name Creation'!$V62,'HB11 Model'!$B62)</f>
        <v>=C39*(C41+C42)</v>
      </c>
      <c r="AM254" t="str">
        <f ca="1">SUBSTITUTE(AM253,'Formula Name Creation'!$V62,'HB11 Model'!$B62)</f>
        <v>=0.04+(C31*C32)/(1000)</v>
      </c>
      <c r="AN254" t="str">
        <f ca="1">SUBSTITUTE(AN253,'Formula Name Creation'!$V62,'HB11 Model'!$B62)</f>
        <v>Parameter</v>
      </c>
      <c r="AO254" t="str">
        <f ca="1">SUBSTITUTE(AO253,'Formula Name Creation'!$V62,'HB11 Model'!$B62)</f>
        <v>Parameter</v>
      </c>
      <c r="AP254" t="str">
        <f ca="1">SUBSTITUTE(AP253,'Formula Name Creation'!$V62,'HB11 Model'!$B62)</f>
        <v>Parameter</v>
      </c>
      <c r="AQ254" t="str">
        <f ca="1">SUBSTITUTE(AQ253,'Formula Name Creation'!$V62,'HB11 Model'!$B62)</f>
        <v>Parameter</v>
      </c>
      <c r="AR254" t="e">
        <f ca="1">SUBSTITUTE(AR253,'Formula Name Creation'!$V62,'HB11 Model'!$B62)</f>
        <v>#N/A</v>
      </c>
      <c r="AS254" t="str">
        <f ca="1">SUBSTITUTE(AS253,'Formula Name Creation'!$V62,'HB11 Model'!$B62)</f>
        <v>=C45+C25*(C28)</v>
      </c>
      <c r="AT254" t="str">
        <f ca="1">SUBSTITUTE(AT253,'Formula Name Creation'!$V62,'HB11 Model'!$B62)</f>
        <v>Parameter</v>
      </c>
      <c r="AU254" t="str">
        <f ca="1">SUBSTITUTE(AU253,'Formula Name Creation'!$V62,'HB11 Model'!$B62)</f>
        <v>Parameter</v>
      </c>
      <c r="AV254" t="str">
        <f ca="1">SUBSTITUTE(AV253,'Formula Name Creation'!$V62,'HB11 Model'!$B62)</f>
        <v>Parameter</v>
      </c>
      <c r="AW254" t="str">
        <f ca="1">SUBSTITUTE(AW253,'Formula Name Creation'!$V62,'HB11 Model'!$B62)</f>
        <v>Parameter</v>
      </c>
      <c r="AX254" t="str">
        <f ca="1">SUBSTITUTE(AX253,'Formula Name Creation'!$V62,'HB11 Model'!$B62)</f>
        <v>Parameter</v>
      </c>
      <c r="AY254" t="str">
        <f ca="1">SUBSTITUTE(AY253,'Formula Name Creation'!$V62,'HB11 Model'!$B62)</f>
        <v>Parameter</v>
      </c>
      <c r="AZ254" t="str">
        <f ca="1">SUBSTITUTE(AZ253,'Formula Name Creation'!$V62,'HB11 Model'!$B62)</f>
        <v>Parameter</v>
      </c>
      <c r="BA254" t="str">
        <f ca="1">SUBSTITUTE(BA253,'Formula Name Creation'!$V62,'HB11 Model'!$B62)</f>
        <v>=(C54+C53)/10^6</v>
      </c>
      <c r="BB254" t="str">
        <f ca="1">SUBSTITUTE(BB253,'Formula Name Creation'!$V62,'HB11 Model'!$B62)</f>
        <v>=C4*((C14*24)*3600)*C51</v>
      </c>
      <c r="BC254" t="str">
        <f ca="1">SUBSTITUTE(BC253,'Formula Name Creation'!$V62,'HB11 Model'!$B62)</f>
        <v>Parameter</v>
      </c>
      <c r="BD254" t="str">
        <f ca="1">SUBSTITUTE(BD253,'Formula Name Creation'!$V62,'HB11 Model'!$B62)</f>
        <v>Parameter</v>
      </c>
      <c r="BE254" t="str">
        <f ca="1">SUBSTITUTE(BE253,'Formula Name Creation'!$V62,'HB11 Model'!$B62)</f>
        <v>Parameter</v>
      </c>
      <c r="BF254" t="str">
        <f ca="1">SUBSTITUTE(BF253,'Formula Name Creation'!$V62,'HB11 Model'!$B62)</f>
        <v>Parameter</v>
      </c>
      <c r="BG254" t="str">
        <f ca="1">SUBSTITUTE(BG253,'Formula Name Creation'!$V62,'HB11 Model'!$B62)</f>
        <v>=ROUNDDOWN(C60/Turbine Replacement Interval,0)*C58+C57*C3*C4*ROUNDDOWN(C60/Diode Replacement Interval,0)+C59+Total Coolant Cost*10^6*ROUNDDOWN(C60/Coolant Replacement Interval,0)+Yearly Regular Maintenance Cost*C60</v>
      </c>
      <c r="BH254" t="str">
        <f ca="1">SUBSTITUTE(BH253,'Formula Name Creation'!$V62,'HB11 Model'!$B62)</f>
        <v>Parameter</v>
      </c>
      <c r="BI254" t="str">
        <f ca="1">SUBSTITUTE(BI253,'Formula Name Creation'!$V62,'HB11 Model'!$B62)</f>
        <v>=Cost of Maintenance per kWh*1000*C24</v>
      </c>
      <c r="BJ254" t="str">
        <f ca="1">SUBSTITUTE(BJ253,'Formula Name Creation'!$V62,'HB11 Model'!$B62)</f>
        <v>Parameter</v>
      </c>
      <c r="BK254" t="str">
        <f ca="1">SUBSTITUTE(BK253,'Formula Name Creation'!$V62,'HB11 Model'!$B62)</f>
        <v>Parameter</v>
      </c>
      <c r="BL254" t="str">
        <f ca="1">SUBSTITUTE(BL253,'Formula Name Creation'!$V62,'HB11 Model'!$B62)</f>
        <v>Parameter</v>
      </c>
      <c r="BM254" t="str">
        <f ca="1">SUBSTITUTE(BM253,'Formula Name Creation'!$V62,'HB11 Model'!$B62)</f>
        <v>Parameter</v>
      </c>
      <c r="BN254" t="str">
        <f ca="1">SUBSTITUTE(BN253,'Formula Name Creation'!$V62,'HB11 Model'!$B62)</f>
        <v>Parameter</v>
      </c>
      <c r="BO254" t="str">
        <f ca="1">SUBSTITUTE(BO253,'Formula Name Creation'!$V62,'HB11 Model'!$B62)</f>
        <v>Parameter</v>
      </c>
      <c r="BP254" t="str">
        <f ca="1">SUBSTITUTE(BP253,'Formula Name Creation'!$V62,'HB11 Model'!$B62)</f>
        <v>Parameter</v>
      </c>
      <c r="BQ254" t="str">
        <f ca="1">SUBSTITUTE(BQ253,'Formula Name Creation'!$V62,'HB11 Model'!$B62)</f>
        <v>Parameter</v>
      </c>
      <c r="BR254" t="str">
        <f ca="1">SUBSTITUTE(BR253,'Formula Name Creation'!$V62,'HB11 Model'!$B62)</f>
        <v>Parameter</v>
      </c>
      <c r="BS254" t="str">
        <f ca="1">SUBSTITUTE(BS253,'Formula Name Creation'!$V62,'HB11 Model'!$B62)</f>
        <v>Parameter</v>
      </c>
      <c r="BT254" t="str">
        <f ca="1">SUBSTITUTE(BT253,'Formula Name Creation'!$V62,'HB11 Model'!$B62)</f>
        <v>Parameter</v>
      </c>
      <c r="BU254" t="str">
        <f ca="1">SUBSTITUTE(BU253,'Formula Name Creation'!$V62,'HB11 Model'!$B62)</f>
        <v>=(Land Cost+Reactor Building Cost+Turbine Building Cost+Cooling Tower System Cost+Power Supply and Energy Storage Cost+Ventilation Stack Cost+Miscellaneous Buildings Cost+Laser Construction Cost)</v>
      </c>
      <c r="BV254" t="str">
        <f ca="1">SUBSTITUTE(BV253,'Formula Name Creation'!$V62,'HB11 Model'!$B62)</f>
        <v>Parameter</v>
      </c>
      <c r="BW254" t="str">
        <f ca="1">SUBSTITUTE(BW253,'Formula Name Creation'!$V62,'HB11 Model'!$B62)</f>
        <v>Parameter</v>
      </c>
      <c r="BX254" t="str">
        <f ca="1">SUBSTITUTE(BX253,'Formula Name Creation'!$V62,'HB11 Model'!$B62)</f>
        <v>=Indirect Construction Cost+Direct Construction Cost</v>
      </c>
      <c r="BY254" t="str">
        <f ca="1">SUBSTITUTE(BY253,'Formula Name Creation'!$V62,'HB11 Model'!$B62)</f>
        <v>Parameter</v>
      </c>
      <c r="BZ254" t="str">
        <f ca="1">SUBSTITUTE(BZ253,'Formula Name Creation'!$V62,'HB11 Model'!$B62)</f>
        <v>=Decommissioning Cost Coefficient*Direct Construction Cost</v>
      </c>
      <c r="CA254" t="str">
        <f ca="1">SUBSTITUTE(CA253,'Formula Name Creation'!$V62,'HB11 Model'!$B62)</f>
        <v>Parameter</v>
      </c>
      <c r="CB254" t="str">
        <f ca="1">SUBSTITUTE(CB253,'Formula Name Creation'!$V62,'HB11 Model'!$B62)</f>
        <v>Parameter</v>
      </c>
      <c r="CC254" t="str">
        <f ca="1">SUBSTITUTE(CC253,'Formula Name Creation'!$V62,'HB11 Model'!$B62)</f>
        <v>Parameter</v>
      </c>
      <c r="CD254" t="str">
        <f ca="1">SUBSTITUTE(CD253,'Formula Name Creation'!$V62,'HB11 Model'!$B62)</f>
        <v>=32*(C9/2605)</v>
      </c>
      <c r="CE254" t="str">
        <f ca="1">SUBSTITUTE(CE253,'Formula Name Creation'!$V62,'HB11 Model'!$B62)</f>
        <v>Parameter</v>
      </c>
      <c r="CF254" t="str">
        <f ca="1">SUBSTITUTE(CF253,'Formula Name Creation'!$V62,'HB11 Model'!$B62)</f>
        <v>Parameter</v>
      </c>
      <c r="CG254" t="str">
        <f ca="1">SUBSTITUTE(CG253,'Formula Name Creation'!$V62,'HB11 Model'!$B62)</f>
        <v>=(Coolant Volume*Coolant Density*Coolant Cost)/10^6</v>
      </c>
      <c r="CH254" t="str">
        <f ca="1">SUBSTITUTE(CH253,'Formula Name Creation'!$V62,'HB11 Model'!$B62)</f>
        <v>=C9*10^6/Mixed-mean Coolant Temperature Rise/Specific Heat of Coolant</v>
      </c>
      <c r="CI254" t="str">
        <f ca="1">SUBSTITUTE(CI253,'Formula Name Creation'!$V62,'HB11 Model'!$B62)</f>
        <v>Parameter</v>
      </c>
      <c r="CJ254" t="str">
        <f ca="1">SUBSTITUTE(CJ253,'Formula Name Creation'!$V62,'HB11 Model'!$B62)</f>
        <v>Parameter</v>
      </c>
      <c r="CK254" t="str">
        <f ca="1">SUBSTITUTE(CK253,'Formula Name Creation'!$V62,'HB11 Model'!$B62)</f>
        <v>Parameter</v>
      </c>
      <c r="CL254" t="str">
        <f ca="1">SUBSTITUTE(CL253,'Formula Name Creation'!$V62,'HB11 Model'!$B62)</f>
        <v>Parameter</v>
      </c>
      <c r="CM254" t="str">
        <f ca="1">SUBSTITUTE(CM253,'Formula Name Creation'!$V62,'HB11 Model'!$B62)</f>
        <v>=Number of Staff*Average Hourly Wage</v>
      </c>
      <c r="CN254" t="str">
        <f ca="1">SUBSTITUTE(CN253,'Formula Name Creation'!$V62,'HB11 Model'!$B62)</f>
        <v>=Hourly Personnel Cost*7.6*7*52.18</v>
      </c>
      <c r="CO254" t="str">
        <f ca="1">SUBSTITUTE(CO253,'Formula Name Creation'!$V62,'HB11 Model'!$B62)</f>
        <v>Parameter</v>
      </c>
      <c r="CP254" t="str">
        <f ca="1">SUBSTITUTE(CP253,'Formula Name Creation'!$V62,'HB11 Model'!$B62)</f>
        <v>Parameter</v>
      </c>
      <c r="CQ254" t="str">
        <f ca="1">SUBSTITUTE(CQ253,'Formula Name Creation'!$V62,'HB11 Model'!$B62)</f>
        <v>Parameter</v>
      </c>
      <c r="CR254" t="str">
        <f ca="1">SUBSTITUTE(CR253,'Formula Name Creation'!$V62,'HB11 Model'!$B62)</f>
        <v>Parameter</v>
      </c>
      <c r="CS254" t="str">
        <f ca="1">SUBSTITUTE(CS253,'Formula Name Creation'!$V62,'HB11 Model'!$B62)</f>
        <v>Parameter</v>
      </c>
      <c r="CT254" t="str">
        <f ca="1">SUBSTITUTE(CT253,'Formula Name Creation'!$V62,'HB11 Model'!$B62)</f>
        <v>Parameter</v>
      </c>
      <c r="CU254" t="str">
        <f ca="1">SUBSTITUTE(CU253,'Formula Name Creation'!$V62,'HB11 Model'!$B62)</f>
        <v>=PI()*Height of Vacuum Vessel*(Radius of Vacuum Vessel^2-(Radius of Vacuum Vessel-Wall Thickness of Vacuum Vessel)^2)*Density of Vacuum Vessel Material</v>
      </c>
      <c r="CV254" t="str">
        <f ca="1">SUBSTITUTE(CV253,'Formula Name Creation'!$V62,'HB11 Model'!$B62)</f>
        <v>Parameter</v>
      </c>
      <c r="CW254" t="str">
        <f ca="1">SUBSTITUTE(CW253,'Formula Name Creation'!$V62,'HB11 Model'!$B62)</f>
        <v>=(90.69*Mass of Vacuum Vessel + Shielding Material Costs for Vacuum Vessel + 13.04*Mass Flow Rate*112.32)/10^6</v>
      </c>
      <c r="CX254" t="str">
        <f ca="1">SUBSTITUTE(CX253,'Formula Name Creation'!$V62,'HB11 Model'!$B62)</f>
        <v>0</v>
      </c>
      <c r="CY254" t="str">
        <f ca="1">SUBSTITUTE(CY253,'Formula Name Creation'!$V62,'HB11 Model'!$B62)</f>
        <v>0</v>
      </c>
      <c r="CZ254" t="str">
        <f ca="1">SUBSTITUTE(CZ253,'Formula Name Creation'!$V62,'HB11 Model'!$B62)</f>
        <v>0</v>
      </c>
      <c r="DA254" t="str">
        <f ca="1">SUBSTITUTE(DA253,'Formula Name Creation'!$V62,'HB11 Model'!$B62)</f>
        <v>0</v>
      </c>
      <c r="DB254" t="str">
        <f ca="1">SUBSTITUTE(DB253,'Formula Name Creation'!$V62,'HB11 Model'!$B62)</f>
        <v>0</v>
      </c>
      <c r="DC254" t="str">
        <f ca="1">SUBSTITUTE(DC253,'Formula Name Creation'!$V62,'HB11 Model'!$B62)</f>
        <v>0</v>
      </c>
      <c r="DD254" t="str">
        <f ca="1">SUBSTITUTE(DD253,'Formula Name Creation'!$V62,'HB11 Model'!$B62)</f>
        <v>0</v>
      </c>
      <c r="DE254" t="str">
        <f ca="1">SUBSTITUTE(DE253,'Formula Name Creation'!$V62,'HB11 Model'!$B62)</f>
        <v>0</v>
      </c>
      <c r="DF254" t="str">
        <f ca="1">SUBSTITUTE(DF253,'Formula Name Creation'!$V62,'HB11 Model'!$B62)</f>
        <v>0</v>
      </c>
      <c r="DG254" t="str">
        <f ca="1">SUBSTITUTE(DG253,'Formula Name Creation'!$V62,'HB11 Model'!$B62)</f>
        <v>0</v>
      </c>
      <c r="DH254" t="str">
        <f ca="1">SUBSTITUTE(DH253,'Formula Name Creation'!$V62,'HB11 Model'!$B62)</f>
        <v>0</v>
      </c>
      <c r="DI254" t="str">
        <f ca="1">SUBSTITUTE(DI253,'Formula Name Creation'!$V62,'HB11 Model'!$B62)</f>
        <v>0</v>
      </c>
      <c r="DJ254" t="str">
        <f ca="1">SUBSTITUTE(DJ253,'Formula Name Creation'!$V62,'HB11 Model'!$B62)</f>
        <v>0</v>
      </c>
      <c r="DK254" t="str">
        <f ca="1">SUBSTITUTE(DK253,'Formula Name Creation'!$V62,'HB11 Model'!$B62)</f>
        <v>0</v>
      </c>
      <c r="DL254" t="str">
        <f ca="1">SUBSTITUTE(DL253,'Formula Name Creation'!$V62,'HB11 Model'!$B62)</f>
        <v>0</v>
      </c>
      <c r="DM254" t="str">
        <f ca="1">SUBSTITUTE(DM253,'Formula Name Creation'!$V62,'HB11 Model'!$B62)</f>
        <v>0</v>
      </c>
      <c r="DN254" t="str">
        <f ca="1">SUBSTITUTE(DN253,'Formula Name Creation'!$V62,'HB11 Model'!$B62)</f>
        <v>0</v>
      </c>
      <c r="DO254" t="str">
        <f ca="1">SUBSTITUTE(DO253,'Formula Name Creation'!$V62,'HB11 Model'!$B62)</f>
        <v>0</v>
      </c>
      <c r="DP254" t="str">
        <f ca="1">SUBSTITUTE(DP253,'Formula Name Creation'!$V62,'HB11 Model'!$B62)</f>
        <v>0</v>
      </c>
      <c r="DQ254" t="str">
        <f ca="1">SUBSTITUTE(DQ253,'Formula Name Creation'!$V62,'HB11 Model'!$B62)</f>
        <v>0</v>
      </c>
      <c r="DR254" t="str">
        <f ca="1">SUBSTITUTE(DR253,'Formula Name Creation'!$V62,'HB11 Model'!$B62)</f>
        <v>0</v>
      </c>
      <c r="DS254" t="str">
        <f ca="1">SUBSTITUTE(DS253,'Formula Name Creation'!$V62,'HB11 Model'!$B62)</f>
        <v>0</v>
      </c>
      <c r="DT254" t="str">
        <f ca="1">SUBSTITUTE(DT253,'Formula Name Creation'!$V62,'HB11 Model'!$B62)</f>
        <v>0</v>
      </c>
      <c r="DU254" t="str">
        <f ca="1">SUBSTITUTE(DU253,'Formula Name Creation'!$V62,'HB11 Model'!$B62)</f>
        <v>0</v>
      </c>
      <c r="DV254" t="str">
        <f ca="1">SUBSTITUTE(DV253,'Formula Name Creation'!$V62,'HB11 Model'!$B62)</f>
        <v>0</v>
      </c>
      <c r="DW254" t="str">
        <f ca="1">SUBSTITUTE(DW253,'Formula Name Creation'!$V62,'HB11 Model'!$B62)</f>
        <v>0</v>
      </c>
      <c r="DX254" t="str">
        <f ca="1">SUBSTITUTE(DX253,'Formula Name Creation'!$V62,'HB11 Model'!$B62)</f>
        <v>0</v>
      </c>
      <c r="DY254" t="str">
        <f ca="1">SUBSTITUTE(DY253,'Formula Name Creation'!$V62,'HB11 Model'!$B62)</f>
        <v>0</v>
      </c>
      <c r="DZ254" t="str">
        <f ca="1">SUBSTITUTE(DZ253,'Formula Name Creation'!$V62,'HB11 Model'!$B62)</f>
        <v>0</v>
      </c>
      <c r="EA254" t="str">
        <f ca="1">SUBSTITUTE(EA253,'Formula Name Creation'!$V62,'HB11 Model'!$B62)</f>
        <v>0</v>
      </c>
      <c r="EB254" t="str">
        <f ca="1">SUBSTITUTE(EB253,'Formula Name Creation'!$V62,'HB11 Model'!$B62)</f>
        <v>0</v>
      </c>
      <c r="EC254" t="str">
        <f ca="1">SUBSTITUTE(EC253,'Formula Name Creation'!$V62,'HB11 Model'!$B62)</f>
        <v>0</v>
      </c>
      <c r="ED254" t="str">
        <f ca="1">SUBSTITUTE(ED253,'Formula Name Creation'!$V62,'HB11 Model'!$B62)</f>
        <v>0</v>
      </c>
      <c r="EE254" t="str">
        <f ca="1">SUBSTITUTE(EE253,'Formula Name Creation'!$V62,'HB11 Model'!$B62)</f>
        <v>0</v>
      </c>
      <c r="EF254" t="str">
        <f ca="1">SUBSTITUTE(EF253,'Formula Name Creation'!$V62,'HB11 Model'!$B62)</f>
        <v>0</v>
      </c>
      <c r="EG254" t="str">
        <f ca="1">SUBSTITUTE(EG253,'Formula Name Creation'!$V62,'HB11 Model'!$B62)</f>
        <v>0</v>
      </c>
      <c r="EH254" t="str">
        <f ca="1">SUBSTITUTE(EH253,'Formula Name Creation'!$V62,'HB11 Model'!$B62)</f>
        <v>0</v>
      </c>
      <c r="EI254" t="str">
        <f ca="1">SUBSTITUTE(EI253,'Formula Name Creation'!$V62,'HB11 Model'!$B62)</f>
        <v>0</v>
      </c>
      <c r="EJ254" t="str">
        <f ca="1">SUBSTITUTE(EJ253,'Formula Name Creation'!$V62,'HB11 Model'!$B62)</f>
        <v>0</v>
      </c>
      <c r="EK254" t="str">
        <f ca="1">SUBSTITUTE(EK253,'Formula Name Creation'!$V62,'HB11 Model'!$B62)</f>
        <v>0</v>
      </c>
      <c r="EL254" t="str">
        <f ca="1">SUBSTITUTE(EL253,'Formula Name Creation'!$V62,'HB11 Model'!$B62)</f>
        <v>0</v>
      </c>
      <c r="EM254" t="str">
        <f ca="1">SUBSTITUTE(EM253,'Formula Name Creation'!$V62,'HB11 Model'!$B62)</f>
        <v>0</v>
      </c>
      <c r="EN254" t="str">
        <f ca="1">SUBSTITUTE(EN253,'Formula Name Creation'!$V62,'HB11 Model'!$B62)</f>
        <v>0</v>
      </c>
      <c r="EO254" t="str">
        <f ca="1">SUBSTITUTE(EO253,'Formula Name Creation'!$V62,'HB11 Model'!$B62)</f>
        <v>0</v>
      </c>
      <c r="EP254" t="str">
        <f ca="1">SUBSTITUTE(EP253,'Formula Name Creation'!$V62,'HB11 Model'!$B62)</f>
        <v>0</v>
      </c>
      <c r="EQ254" t="str">
        <f ca="1">SUBSTITUTE(EQ253,'Formula Name Creation'!$V62,'HB11 Model'!$B62)</f>
        <v>0</v>
      </c>
      <c r="ER254" t="str">
        <f ca="1">SUBSTITUTE(ER253,'Formula Name Creation'!$V62,'HB11 Model'!$B62)</f>
        <v>0</v>
      </c>
      <c r="ES254" t="str">
        <f ca="1">SUBSTITUTE(ES253,'Formula Name Creation'!$V62,'HB11 Model'!$B62)</f>
        <v>0</v>
      </c>
      <c r="ET254" t="str">
        <f ca="1">SUBSTITUTE(ET253,'Formula Name Creation'!$V62,'HB11 Model'!$B62)</f>
        <v>0</v>
      </c>
      <c r="EU254">
        <v>60</v>
      </c>
    </row>
    <row r="255" spans="1:151" x14ac:dyDescent="0.25">
      <c r="A255" t="str">
        <f ca="1">SUBSTITUTE(A254,'Formula Name Creation'!$V61,'HB11 Model'!$B61)</f>
        <v>Parameter</v>
      </c>
      <c r="B255" t="str">
        <f ca="1">SUBSTITUTE(B254,'Formula Name Creation'!$V61,'HB11 Model'!$B61)</f>
        <v>Parameter</v>
      </c>
      <c r="C255" t="str">
        <f ca="1">SUBSTITUTE(C254,'Formula Name Creation'!$V61,'HB11 Model'!$B61)</f>
        <v>=(1400*C22*1000)/10^6</v>
      </c>
      <c r="D255" t="str">
        <f ca="1">SUBSTITUTE(D254,'Formula Name Creation'!$V61,'HB11 Model'!$B61)</f>
        <v>Parameter</v>
      </c>
      <c r="E255" t="str">
        <f ca="1">SUBSTITUTE(E254,'Formula Name Creation'!$V61,'HB11 Model'!$B61)</f>
        <v>=C3*C4</v>
      </c>
      <c r="F255" t="str">
        <f ca="1">SUBSTITUTE(F254,'Formula Name Creation'!$V61,'HB11 Model'!$B61)</f>
        <v>=C7/(C6)</v>
      </c>
      <c r="G255" t="str">
        <f ca="1">SUBSTITUTE(G254,'Formula Name Creation'!$V61,'HB11 Model'!$B61)</f>
        <v>=IF(C36=0,C7*C10,C7*C10*C13)</v>
      </c>
      <c r="H255" t="str">
        <f ca="1">SUBSTITUTE(H254,'Formula Name Creation'!$V61,'HB11 Model'!$B61)</f>
        <v>Parameter</v>
      </c>
      <c r="I255" t="str">
        <f ca="1">SUBSTITUTE(I254,'Formula Name Creation'!$V61,'HB11 Model'!$B61)</f>
        <v>Parameter</v>
      </c>
      <c r="J255" t="str">
        <f ca="1">SUBSTITUTE(J254,'Formula Name Creation'!$V61,'HB11 Model'!$B61)</f>
        <v>Parameter</v>
      </c>
      <c r="K255" t="str">
        <f ca="1">SUBSTITUTE(K254,'Formula Name Creation'!$V61,'HB11 Model'!$B61)</f>
        <v>Parameter</v>
      </c>
      <c r="L255" t="str">
        <f ca="1">SUBSTITUTE(L254,'Formula Name Creation'!$V61,'HB11 Model'!$B61)</f>
        <v>Parameter</v>
      </c>
      <c r="M255" t="str">
        <f ca="1">SUBSTITUTE(M254,'Formula Name Creation'!$V61,'HB11 Model'!$B61)</f>
        <v>=C16/C8</v>
      </c>
      <c r="N255" t="str">
        <f ca="1">SUBSTITUTE(N254,'Formula Name Creation'!$V61,'HB11 Model'!$B61)</f>
        <v>=C9*C17</v>
      </c>
      <c r="O255" t="str">
        <f ca="1">SUBSTITUTE(O254,'Formula Name Creation'!$V61,'HB11 Model'!$B61)</f>
        <v>Parameter</v>
      </c>
      <c r="P255" t="str">
        <f ca="1">SUBSTITUTE(P254,'Formula Name Creation'!$V61,'HB11 Model'!$B61)</f>
        <v>Parameter</v>
      </c>
      <c r="Q255" t="str">
        <f ca="1">SUBSTITUTE(Q254,'Formula Name Creation'!$V61,'HB11 Model'!$B61)</f>
        <v>Parameter</v>
      </c>
      <c r="R255" t="str">
        <f ca="1">SUBSTITUTE(R254,'Formula Name Creation'!$V61,'HB11 Model'!$B61)</f>
        <v>=C8+Cooling System Energy Consumption+Vacuum System Power Usage</v>
      </c>
      <c r="S255" t="str">
        <f ca="1">SUBSTITUTE(S254,'Formula Name Creation'!$V61,'HB11 Model'!$B61)</f>
        <v>=C20*C19</v>
      </c>
      <c r="T255" t="str">
        <f ca="1">SUBSTITUTE(T254,'Formula Name Creation'!$V61,'HB11 Model'!$B61)</f>
        <v>=C16-C20</v>
      </c>
      <c r="U255" t="str">
        <f ca="1">SUBSTITUTE(U254,'Formula Name Creation'!$V61,'HB11 Model'!$B61)</f>
        <v>=365*24*C14</v>
      </c>
      <c r="V255" t="str">
        <f ca="1">SUBSTITUTE(V254,'Formula Name Creation'!$V61,'HB11 Model'!$B61)</f>
        <v>=C22*C23</v>
      </c>
      <c r="W255" t="str">
        <f ca="1">SUBSTITUTE(W254,'Formula Name Creation'!$V61,'HB11 Model'!$B61)</f>
        <v>=C26/(1-C27)</v>
      </c>
      <c r="X255" t="str">
        <f ca="1">SUBSTITUTE(X254,'Formula Name Creation'!$V61,'HB11 Model'!$B61)</f>
        <v>=C4*C14*365*24*3600</v>
      </c>
      <c r="Y255" t="str">
        <f ca="1">SUBSTITUTE(Y254,'Formula Name Creation'!$V61,'HB11 Model'!$B61)</f>
        <v>Parameter</v>
      </c>
      <c r="Z255" t="str">
        <f ca="1">SUBSTITUTE(Z254,'Formula Name Creation'!$V61,'HB11 Model'!$B61)</f>
        <v>=C29+C37+C40+C48</v>
      </c>
      <c r="AA255" t="str">
        <f ca="1">SUBSTITUTE(AA254,'Formula Name Creation'!$V61,'HB11 Model'!$B61)</f>
        <v>=C30*(C33*C34)/(1000)+C35</v>
      </c>
      <c r="AB255" t="str">
        <f ca="1">SUBSTITUTE(AB254,'Formula Name Creation'!$V61,'HB11 Model'!$B61)</f>
        <v>Parameter</v>
      </c>
      <c r="AC255" t="str">
        <f ca="1">SUBSTITUTE(AC254,'Formula Name Creation'!$V61,'HB11 Model'!$B61)</f>
        <v>Parameter</v>
      </c>
      <c r="AD255" t="str">
        <f ca="1">SUBSTITUTE(AD254,'Formula Name Creation'!$V61,'HB11 Model'!$B61)</f>
        <v>Parameter</v>
      </c>
      <c r="AE255" t="str">
        <f ca="1">SUBSTITUTE(AE254,'Formula Name Creation'!$V61,'HB11 Model'!$B61)</f>
        <v>Parameter</v>
      </c>
      <c r="AF255" t="str">
        <f ca="1">SUBSTITUTE(AF254,'Formula Name Creation'!$V61,'HB11 Model'!$B61)</f>
        <v>Parameter</v>
      </c>
      <c r="AG255" t="str">
        <f ca="1">SUBSTITUTE(AG254,'Formula Name Creation'!$V61,'HB11 Model'!$B61)</f>
        <v>Parameter</v>
      </c>
      <c r="AH255" t="str">
        <f ca="1">SUBSTITUTE(AH254,'Formula Name Creation'!$V61,'HB11 Model'!$B61)</f>
        <v>Parameter</v>
      </c>
      <c r="AI255" t="str">
        <f ca="1">SUBSTITUTE(AI254,'Formula Name Creation'!$V61,'HB11 Model'!$B61)</f>
        <v>=C36*(C38)</v>
      </c>
      <c r="AJ255" t="str">
        <f ca="1">SUBSTITUTE(AJ254,'Formula Name Creation'!$V61,'HB11 Model'!$B61)</f>
        <v>Parameter</v>
      </c>
      <c r="AK255" t="str">
        <f ca="1">SUBSTITUTE(AK254,'Formula Name Creation'!$V61,'HB11 Model'!$B61)</f>
        <v>Parameter</v>
      </c>
      <c r="AL255" t="str">
        <f ca="1">SUBSTITUTE(AL254,'Formula Name Creation'!$V61,'HB11 Model'!$B61)</f>
        <v>=C39*(C41+C42)</v>
      </c>
      <c r="AM255" t="str">
        <f ca="1">SUBSTITUTE(AM254,'Formula Name Creation'!$V61,'HB11 Model'!$B61)</f>
        <v>=0.04+(C31*C32)/(1000)</v>
      </c>
      <c r="AN255" t="str">
        <f ca="1">SUBSTITUTE(AN254,'Formula Name Creation'!$V61,'HB11 Model'!$B61)</f>
        <v>Parameter</v>
      </c>
      <c r="AO255" t="str">
        <f ca="1">SUBSTITUTE(AO254,'Formula Name Creation'!$V61,'HB11 Model'!$B61)</f>
        <v>Parameter</v>
      </c>
      <c r="AP255" t="str">
        <f ca="1">SUBSTITUTE(AP254,'Formula Name Creation'!$V61,'HB11 Model'!$B61)</f>
        <v>Parameter</v>
      </c>
      <c r="AQ255" t="str">
        <f ca="1">SUBSTITUTE(AQ254,'Formula Name Creation'!$V61,'HB11 Model'!$B61)</f>
        <v>Parameter</v>
      </c>
      <c r="AR255" t="e">
        <f ca="1">SUBSTITUTE(AR254,'Formula Name Creation'!$V61,'HB11 Model'!$B61)</f>
        <v>#N/A</v>
      </c>
      <c r="AS255" t="str">
        <f ca="1">SUBSTITUTE(AS254,'Formula Name Creation'!$V61,'HB11 Model'!$B61)</f>
        <v>=C45+C25*(C28)</v>
      </c>
      <c r="AT255" t="str">
        <f ca="1">SUBSTITUTE(AT254,'Formula Name Creation'!$V61,'HB11 Model'!$B61)</f>
        <v>Parameter</v>
      </c>
      <c r="AU255" t="str">
        <f ca="1">SUBSTITUTE(AU254,'Formula Name Creation'!$V61,'HB11 Model'!$B61)</f>
        <v>Parameter</v>
      </c>
      <c r="AV255" t="str">
        <f ca="1">SUBSTITUTE(AV254,'Formula Name Creation'!$V61,'HB11 Model'!$B61)</f>
        <v>Parameter</v>
      </c>
      <c r="AW255" t="str">
        <f ca="1">SUBSTITUTE(AW254,'Formula Name Creation'!$V61,'HB11 Model'!$B61)</f>
        <v>Parameter</v>
      </c>
      <c r="AX255" t="str">
        <f ca="1">SUBSTITUTE(AX254,'Formula Name Creation'!$V61,'HB11 Model'!$B61)</f>
        <v>Parameter</v>
      </c>
      <c r="AY255" t="str">
        <f ca="1">SUBSTITUTE(AY254,'Formula Name Creation'!$V61,'HB11 Model'!$B61)</f>
        <v>Parameter</v>
      </c>
      <c r="AZ255" t="str">
        <f ca="1">SUBSTITUTE(AZ254,'Formula Name Creation'!$V61,'HB11 Model'!$B61)</f>
        <v>Parameter</v>
      </c>
      <c r="BA255" t="str">
        <f ca="1">SUBSTITUTE(BA254,'Formula Name Creation'!$V61,'HB11 Model'!$B61)</f>
        <v>=(C54+C53)/10^6</v>
      </c>
      <c r="BB255" t="str">
        <f ca="1">SUBSTITUTE(BB254,'Formula Name Creation'!$V61,'HB11 Model'!$B61)</f>
        <v>=C4*((C14*24)*3600)*C51</v>
      </c>
      <c r="BC255" t="str">
        <f ca="1">SUBSTITUTE(BC254,'Formula Name Creation'!$V61,'HB11 Model'!$B61)</f>
        <v>Parameter</v>
      </c>
      <c r="BD255" t="str">
        <f ca="1">SUBSTITUTE(BD254,'Formula Name Creation'!$V61,'HB11 Model'!$B61)</f>
        <v>Parameter</v>
      </c>
      <c r="BE255" t="str">
        <f ca="1">SUBSTITUTE(BE254,'Formula Name Creation'!$V61,'HB11 Model'!$B61)</f>
        <v>Parameter</v>
      </c>
      <c r="BF255" t="str">
        <f ca="1">SUBSTITUTE(BF254,'Formula Name Creation'!$V61,'HB11 Model'!$B61)</f>
        <v>Parameter</v>
      </c>
      <c r="BG255" t="str">
        <f ca="1">SUBSTITUTE(BG254,'Formula Name Creation'!$V61,'HB11 Model'!$B61)</f>
        <v>=ROUNDDOWN(C60/Turbine Replacement Interval,0)*C58+C57*C3*C4*ROUNDDOWN(C60/Diode Replacement Interval,0)+C59+Total Coolant Cost*10^6*ROUNDDOWN(C60/Coolant Replacement Interval,0)+Yearly Regular Maintenance Cost*C60</v>
      </c>
      <c r="BH255" t="str">
        <f ca="1">SUBSTITUTE(BH254,'Formula Name Creation'!$V61,'HB11 Model'!$B61)</f>
        <v>Parameter</v>
      </c>
      <c r="BI255" t="str">
        <f ca="1">SUBSTITUTE(BI254,'Formula Name Creation'!$V61,'HB11 Model'!$B61)</f>
        <v>=Cost of Maintenance per kWh*1000*C24</v>
      </c>
      <c r="BJ255" t="str">
        <f ca="1">SUBSTITUTE(BJ254,'Formula Name Creation'!$V61,'HB11 Model'!$B61)</f>
        <v>Parameter</v>
      </c>
      <c r="BK255" t="str">
        <f ca="1">SUBSTITUTE(BK254,'Formula Name Creation'!$V61,'HB11 Model'!$B61)</f>
        <v>Parameter</v>
      </c>
      <c r="BL255" t="str">
        <f ca="1">SUBSTITUTE(BL254,'Formula Name Creation'!$V61,'HB11 Model'!$B61)</f>
        <v>Parameter</v>
      </c>
      <c r="BM255" t="str">
        <f ca="1">SUBSTITUTE(BM254,'Formula Name Creation'!$V61,'HB11 Model'!$B61)</f>
        <v>Parameter</v>
      </c>
      <c r="BN255" t="str">
        <f ca="1">SUBSTITUTE(BN254,'Formula Name Creation'!$V61,'HB11 Model'!$B61)</f>
        <v>Parameter</v>
      </c>
      <c r="BO255" t="str">
        <f ca="1">SUBSTITUTE(BO254,'Formula Name Creation'!$V61,'HB11 Model'!$B61)</f>
        <v>Parameter</v>
      </c>
      <c r="BP255" t="str">
        <f ca="1">SUBSTITUTE(BP254,'Formula Name Creation'!$V61,'HB11 Model'!$B61)</f>
        <v>Parameter</v>
      </c>
      <c r="BQ255" t="str">
        <f ca="1">SUBSTITUTE(BQ254,'Formula Name Creation'!$V61,'HB11 Model'!$B61)</f>
        <v>Parameter</v>
      </c>
      <c r="BR255" t="str">
        <f ca="1">SUBSTITUTE(BR254,'Formula Name Creation'!$V61,'HB11 Model'!$B61)</f>
        <v>Parameter</v>
      </c>
      <c r="BS255" t="str">
        <f ca="1">SUBSTITUTE(BS254,'Formula Name Creation'!$V61,'HB11 Model'!$B61)</f>
        <v>Parameter</v>
      </c>
      <c r="BT255" t="str">
        <f ca="1">SUBSTITUTE(BT254,'Formula Name Creation'!$V61,'HB11 Model'!$B61)</f>
        <v>Parameter</v>
      </c>
      <c r="BU255" t="str">
        <f ca="1">SUBSTITUTE(BU254,'Formula Name Creation'!$V61,'HB11 Model'!$B61)</f>
        <v>=(Land Cost+Reactor Building Cost+Turbine Building Cost+Cooling Tower System Cost+Power Supply and Energy Storage Cost+Ventilation Stack Cost+Miscellaneous Buildings Cost+Laser Construction Cost)</v>
      </c>
      <c r="BV255" t="str">
        <f ca="1">SUBSTITUTE(BV254,'Formula Name Creation'!$V61,'HB11 Model'!$B61)</f>
        <v>Parameter</v>
      </c>
      <c r="BW255" t="str">
        <f ca="1">SUBSTITUTE(BW254,'Formula Name Creation'!$V61,'HB11 Model'!$B61)</f>
        <v>Parameter</v>
      </c>
      <c r="BX255" t="str">
        <f ca="1">SUBSTITUTE(BX254,'Formula Name Creation'!$V61,'HB11 Model'!$B61)</f>
        <v>=Indirect Construction Cost+Direct Construction Cost</v>
      </c>
      <c r="BY255" t="str">
        <f ca="1">SUBSTITUTE(BY254,'Formula Name Creation'!$V61,'HB11 Model'!$B61)</f>
        <v>Parameter</v>
      </c>
      <c r="BZ255" t="str">
        <f ca="1">SUBSTITUTE(BZ254,'Formula Name Creation'!$V61,'HB11 Model'!$B61)</f>
        <v>=Decommissioning Cost Coefficient*Direct Construction Cost</v>
      </c>
      <c r="CA255" t="str">
        <f ca="1">SUBSTITUTE(CA254,'Formula Name Creation'!$V61,'HB11 Model'!$B61)</f>
        <v>Parameter</v>
      </c>
      <c r="CB255" t="str">
        <f ca="1">SUBSTITUTE(CB254,'Formula Name Creation'!$V61,'HB11 Model'!$B61)</f>
        <v>Parameter</v>
      </c>
      <c r="CC255" t="str">
        <f ca="1">SUBSTITUTE(CC254,'Formula Name Creation'!$V61,'HB11 Model'!$B61)</f>
        <v>Parameter</v>
      </c>
      <c r="CD255" t="str">
        <f ca="1">SUBSTITUTE(CD254,'Formula Name Creation'!$V61,'HB11 Model'!$B61)</f>
        <v>=32*(C9/2605)</v>
      </c>
      <c r="CE255" t="str">
        <f ca="1">SUBSTITUTE(CE254,'Formula Name Creation'!$V61,'HB11 Model'!$B61)</f>
        <v>Parameter</v>
      </c>
      <c r="CF255" t="str">
        <f ca="1">SUBSTITUTE(CF254,'Formula Name Creation'!$V61,'HB11 Model'!$B61)</f>
        <v>Parameter</v>
      </c>
      <c r="CG255" t="str">
        <f ca="1">SUBSTITUTE(CG254,'Formula Name Creation'!$V61,'HB11 Model'!$B61)</f>
        <v>=(Coolant Volume*Coolant Density*Coolant Cost)/10^6</v>
      </c>
      <c r="CH255" t="str">
        <f ca="1">SUBSTITUTE(CH254,'Formula Name Creation'!$V61,'HB11 Model'!$B61)</f>
        <v>=C9*10^6/Mixed-mean Coolant Temperature Rise/Specific Heat of Coolant</v>
      </c>
      <c r="CI255" t="str">
        <f ca="1">SUBSTITUTE(CI254,'Formula Name Creation'!$V61,'HB11 Model'!$B61)</f>
        <v>Parameter</v>
      </c>
      <c r="CJ255" t="str">
        <f ca="1">SUBSTITUTE(CJ254,'Formula Name Creation'!$V61,'HB11 Model'!$B61)</f>
        <v>Parameter</v>
      </c>
      <c r="CK255" t="str">
        <f ca="1">SUBSTITUTE(CK254,'Formula Name Creation'!$V61,'HB11 Model'!$B61)</f>
        <v>Parameter</v>
      </c>
      <c r="CL255" t="str">
        <f ca="1">SUBSTITUTE(CL254,'Formula Name Creation'!$V61,'HB11 Model'!$B61)</f>
        <v>Parameter</v>
      </c>
      <c r="CM255" t="str">
        <f ca="1">SUBSTITUTE(CM254,'Formula Name Creation'!$V61,'HB11 Model'!$B61)</f>
        <v>=Number of Staff*Average Hourly Wage</v>
      </c>
      <c r="CN255" t="str">
        <f ca="1">SUBSTITUTE(CN254,'Formula Name Creation'!$V61,'HB11 Model'!$B61)</f>
        <v>=Hourly Personnel Cost*7.6*7*52.18</v>
      </c>
      <c r="CO255" t="str">
        <f ca="1">SUBSTITUTE(CO254,'Formula Name Creation'!$V61,'HB11 Model'!$B61)</f>
        <v>Parameter</v>
      </c>
      <c r="CP255" t="str">
        <f ca="1">SUBSTITUTE(CP254,'Formula Name Creation'!$V61,'HB11 Model'!$B61)</f>
        <v>Parameter</v>
      </c>
      <c r="CQ255" t="str">
        <f ca="1">SUBSTITUTE(CQ254,'Formula Name Creation'!$V61,'HB11 Model'!$B61)</f>
        <v>Parameter</v>
      </c>
      <c r="CR255" t="str">
        <f ca="1">SUBSTITUTE(CR254,'Formula Name Creation'!$V61,'HB11 Model'!$B61)</f>
        <v>Parameter</v>
      </c>
      <c r="CS255" t="str">
        <f ca="1">SUBSTITUTE(CS254,'Formula Name Creation'!$V61,'HB11 Model'!$B61)</f>
        <v>Parameter</v>
      </c>
      <c r="CT255" t="str">
        <f ca="1">SUBSTITUTE(CT254,'Formula Name Creation'!$V61,'HB11 Model'!$B61)</f>
        <v>Parameter</v>
      </c>
      <c r="CU255" t="str">
        <f ca="1">SUBSTITUTE(CU254,'Formula Name Creation'!$V61,'HB11 Model'!$B61)</f>
        <v>=PI()*Height of Vacuum Vessel*(Radius of Vacuum Vessel^2-(Radius of Vacuum Vessel-Wall Thickness of Vacuum Vessel)^2)*Density of Vacuum Vessel Material</v>
      </c>
      <c r="CV255" t="str">
        <f ca="1">SUBSTITUTE(CV254,'Formula Name Creation'!$V61,'HB11 Model'!$B61)</f>
        <v>Parameter</v>
      </c>
      <c r="CW255" t="str">
        <f ca="1">SUBSTITUTE(CW254,'Formula Name Creation'!$V61,'HB11 Model'!$B61)</f>
        <v>=(90.69*Mass of Vacuum Vessel + Shielding Material Costs for Vacuum Vessel + 13.04*Mass Flow Rate*112.32)/10^6</v>
      </c>
      <c r="CX255" t="str">
        <f ca="1">SUBSTITUTE(CX254,'Formula Name Creation'!$V61,'HB11 Model'!$B61)</f>
        <v>0</v>
      </c>
      <c r="CY255" t="str">
        <f ca="1">SUBSTITUTE(CY254,'Formula Name Creation'!$V61,'HB11 Model'!$B61)</f>
        <v>0</v>
      </c>
      <c r="CZ255" t="str">
        <f ca="1">SUBSTITUTE(CZ254,'Formula Name Creation'!$V61,'HB11 Model'!$B61)</f>
        <v>0</v>
      </c>
      <c r="DA255" t="str">
        <f ca="1">SUBSTITUTE(DA254,'Formula Name Creation'!$V61,'HB11 Model'!$B61)</f>
        <v>0</v>
      </c>
      <c r="DB255" t="str">
        <f ca="1">SUBSTITUTE(DB254,'Formula Name Creation'!$V61,'HB11 Model'!$B61)</f>
        <v>0</v>
      </c>
      <c r="DC255" t="str">
        <f ca="1">SUBSTITUTE(DC254,'Formula Name Creation'!$V61,'HB11 Model'!$B61)</f>
        <v>0</v>
      </c>
      <c r="DD255" t="str">
        <f ca="1">SUBSTITUTE(DD254,'Formula Name Creation'!$V61,'HB11 Model'!$B61)</f>
        <v>0</v>
      </c>
      <c r="DE255" t="str">
        <f ca="1">SUBSTITUTE(DE254,'Formula Name Creation'!$V61,'HB11 Model'!$B61)</f>
        <v>0</v>
      </c>
      <c r="DF255" t="str">
        <f ca="1">SUBSTITUTE(DF254,'Formula Name Creation'!$V61,'HB11 Model'!$B61)</f>
        <v>0</v>
      </c>
      <c r="DG255" t="str">
        <f ca="1">SUBSTITUTE(DG254,'Formula Name Creation'!$V61,'HB11 Model'!$B61)</f>
        <v>0</v>
      </c>
      <c r="DH255" t="str">
        <f ca="1">SUBSTITUTE(DH254,'Formula Name Creation'!$V61,'HB11 Model'!$B61)</f>
        <v>0</v>
      </c>
      <c r="DI255" t="str">
        <f ca="1">SUBSTITUTE(DI254,'Formula Name Creation'!$V61,'HB11 Model'!$B61)</f>
        <v>0</v>
      </c>
      <c r="DJ255" t="str">
        <f ca="1">SUBSTITUTE(DJ254,'Formula Name Creation'!$V61,'HB11 Model'!$B61)</f>
        <v>0</v>
      </c>
      <c r="DK255" t="str">
        <f ca="1">SUBSTITUTE(DK254,'Formula Name Creation'!$V61,'HB11 Model'!$B61)</f>
        <v>0</v>
      </c>
      <c r="DL255" t="str">
        <f ca="1">SUBSTITUTE(DL254,'Formula Name Creation'!$V61,'HB11 Model'!$B61)</f>
        <v>0</v>
      </c>
      <c r="DM255" t="str">
        <f ca="1">SUBSTITUTE(DM254,'Formula Name Creation'!$V61,'HB11 Model'!$B61)</f>
        <v>0</v>
      </c>
      <c r="DN255" t="str">
        <f ca="1">SUBSTITUTE(DN254,'Formula Name Creation'!$V61,'HB11 Model'!$B61)</f>
        <v>0</v>
      </c>
      <c r="DO255" t="str">
        <f ca="1">SUBSTITUTE(DO254,'Formula Name Creation'!$V61,'HB11 Model'!$B61)</f>
        <v>0</v>
      </c>
      <c r="DP255" t="str">
        <f ca="1">SUBSTITUTE(DP254,'Formula Name Creation'!$V61,'HB11 Model'!$B61)</f>
        <v>0</v>
      </c>
      <c r="DQ255" t="str">
        <f ca="1">SUBSTITUTE(DQ254,'Formula Name Creation'!$V61,'HB11 Model'!$B61)</f>
        <v>0</v>
      </c>
      <c r="DR255" t="str">
        <f ca="1">SUBSTITUTE(DR254,'Formula Name Creation'!$V61,'HB11 Model'!$B61)</f>
        <v>0</v>
      </c>
      <c r="DS255" t="str">
        <f ca="1">SUBSTITUTE(DS254,'Formula Name Creation'!$V61,'HB11 Model'!$B61)</f>
        <v>0</v>
      </c>
      <c r="DT255" t="str">
        <f ca="1">SUBSTITUTE(DT254,'Formula Name Creation'!$V61,'HB11 Model'!$B61)</f>
        <v>0</v>
      </c>
      <c r="DU255" t="str">
        <f ca="1">SUBSTITUTE(DU254,'Formula Name Creation'!$V61,'HB11 Model'!$B61)</f>
        <v>0</v>
      </c>
      <c r="DV255" t="str">
        <f ca="1">SUBSTITUTE(DV254,'Formula Name Creation'!$V61,'HB11 Model'!$B61)</f>
        <v>0</v>
      </c>
      <c r="DW255" t="str">
        <f ca="1">SUBSTITUTE(DW254,'Formula Name Creation'!$V61,'HB11 Model'!$B61)</f>
        <v>0</v>
      </c>
      <c r="DX255" t="str">
        <f ca="1">SUBSTITUTE(DX254,'Formula Name Creation'!$V61,'HB11 Model'!$B61)</f>
        <v>0</v>
      </c>
      <c r="DY255" t="str">
        <f ca="1">SUBSTITUTE(DY254,'Formula Name Creation'!$V61,'HB11 Model'!$B61)</f>
        <v>0</v>
      </c>
      <c r="DZ255" t="str">
        <f ca="1">SUBSTITUTE(DZ254,'Formula Name Creation'!$V61,'HB11 Model'!$B61)</f>
        <v>0</v>
      </c>
      <c r="EA255" t="str">
        <f ca="1">SUBSTITUTE(EA254,'Formula Name Creation'!$V61,'HB11 Model'!$B61)</f>
        <v>0</v>
      </c>
      <c r="EB255" t="str">
        <f ca="1">SUBSTITUTE(EB254,'Formula Name Creation'!$V61,'HB11 Model'!$B61)</f>
        <v>0</v>
      </c>
      <c r="EC255" t="str">
        <f ca="1">SUBSTITUTE(EC254,'Formula Name Creation'!$V61,'HB11 Model'!$B61)</f>
        <v>0</v>
      </c>
      <c r="ED255" t="str">
        <f ca="1">SUBSTITUTE(ED254,'Formula Name Creation'!$V61,'HB11 Model'!$B61)</f>
        <v>0</v>
      </c>
      <c r="EE255" t="str">
        <f ca="1">SUBSTITUTE(EE254,'Formula Name Creation'!$V61,'HB11 Model'!$B61)</f>
        <v>0</v>
      </c>
      <c r="EF255" t="str">
        <f ca="1">SUBSTITUTE(EF254,'Formula Name Creation'!$V61,'HB11 Model'!$B61)</f>
        <v>0</v>
      </c>
      <c r="EG255" t="str">
        <f ca="1">SUBSTITUTE(EG254,'Formula Name Creation'!$V61,'HB11 Model'!$B61)</f>
        <v>0</v>
      </c>
      <c r="EH255" t="str">
        <f ca="1">SUBSTITUTE(EH254,'Formula Name Creation'!$V61,'HB11 Model'!$B61)</f>
        <v>0</v>
      </c>
      <c r="EI255" t="str">
        <f ca="1">SUBSTITUTE(EI254,'Formula Name Creation'!$V61,'HB11 Model'!$B61)</f>
        <v>0</v>
      </c>
      <c r="EJ255" t="str">
        <f ca="1">SUBSTITUTE(EJ254,'Formula Name Creation'!$V61,'HB11 Model'!$B61)</f>
        <v>0</v>
      </c>
      <c r="EK255" t="str">
        <f ca="1">SUBSTITUTE(EK254,'Formula Name Creation'!$V61,'HB11 Model'!$B61)</f>
        <v>0</v>
      </c>
      <c r="EL255" t="str">
        <f ca="1">SUBSTITUTE(EL254,'Formula Name Creation'!$V61,'HB11 Model'!$B61)</f>
        <v>0</v>
      </c>
      <c r="EM255" t="str">
        <f ca="1">SUBSTITUTE(EM254,'Formula Name Creation'!$V61,'HB11 Model'!$B61)</f>
        <v>0</v>
      </c>
      <c r="EN255" t="str">
        <f ca="1">SUBSTITUTE(EN254,'Formula Name Creation'!$V61,'HB11 Model'!$B61)</f>
        <v>0</v>
      </c>
      <c r="EO255" t="str">
        <f ca="1">SUBSTITUTE(EO254,'Formula Name Creation'!$V61,'HB11 Model'!$B61)</f>
        <v>0</v>
      </c>
      <c r="EP255" t="str">
        <f ca="1">SUBSTITUTE(EP254,'Formula Name Creation'!$V61,'HB11 Model'!$B61)</f>
        <v>0</v>
      </c>
      <c r="EQ255" t="str">
        <f ca="1">SUBSTITUTE(EQ254,'Formula Name Creation'!$V61,'HB11 Model'!$B61)</f>
        <v>0</v>
      </c>
      <c r="ER255" t="str">
        <f ca="1">SUBSTITUTE(ER254,'Formula Name Creation'!$V61,'HB11 Model'!$B61)</f>
        <v>0</v>
      </c>
      <c r="ES255" t="str">
        <f ca="1">SUBSTITUTE(ES254,'Formula Name Creation'!$V61,'HB11 Model'!$B61)</f>
        <v>0</v>
      </c>
      <c r="ET255" t="str">
        <f ca="1">SUBSTITUTE(ET254,'Formula Name Creation'!$V61,'HB11 Model'!$B61)</f>
        <v>0</v>
      </c>
      <c r="EU255">
        <v>59</v>
      </c>
    </row>
    <row r="256" spans="1:151" x14ac:dyDescent="0.25">
      <c r="A256" t="str">
        <f ca="1">SUBSTITUTE(A255,'Formula Name Creation'!$V60,'HB11 Model'!$B60)</f>
        <v>Parameter</v>
      </c>
      <c r="B256" t="str">
        <f ca="1">SUBSTITUTE(B255,'Formula Name Creation'!$V60,'HB11 Model'!$B60)</f>
        <v>Parameter</v>
      </c>
      <c r="C256" t="str">
        <f ca="1">SUBSTITUTE(C255,'Formula Name Creation'!$V60,'HB11 Model'!$B60)</f>
        <v>=(1400*C22*1000)/10^6</v>
      </c>
      <c r="D256" t="str">
        <f ca="1">SUBSTITUTE(D255,'Formula Name Creation'!$V60,'HB11 Model'!$B60)</f>
        <v>Parameter</v>
      </c>
      <c r="E256" t="str">
        <f ca="1">SUBSTITUTE(E255,'Formula Name Creation'!$V60,'HB11 Model'!$B60)</f>
        <v>=C3*C4</v>
      </c>
      <c r="F256" t="str">
        <f ca="1">SUBSTITUTE(F255,'Formula Name Creation'!$V60,'HB11 Model'!$B60)</f>
        <v>=C7/(C6)</v>
      </c>
      <c r="G256" t="str">
        <f ca="1">SUBSTITUTE(G255,'Formula Name Creation'!$V60,'HB11 Model'!$B60)</f>
        <v>=IF(C36=0,C7*C10,C7*C10*C13)</v>
      </c>
      <c r="H256" t="str">
        <f ca="1">SUBSTITUTE(H255,'Formula Name Creation'!$V60,'HB11 Model'!$B60)</f>
        <v>Parameter</v>
      </c>
      <c r="I256" t="str">
        <f ca="1">SUBSTITUTE(I255,'Formula Name Creation'!$V60,'HB11 Model'!$B60)</f>
        <v>Parameter</v>
      </c>
      <c r="J256" t="str">
        <f ca="1">SUBSTITUTE(J255,'Formula Name Creation'!$V60,'HB11 Model'!$B60)</f>
        <v>Parameter</v>
      </c>
      <c r="K256" t="str">
        <f ca="1">SUBSTITUTE(K255,'Formula Name Creation'!$V60,'HB11 Model'!$B60)</f>
        <v>Parameter</v>
      </c>
      <c r="L256" t="str">
        <f ca="1">SUBSTITUTE(L255,'Formula Name Creation'!$V60,'HB11 Model'!$B60)</f>
        <v>Parameter</v>
      </c>
      <c r="M256" t="str">
        <f ca="1">SUBSTITUTE(M255,'Formula Name Creation'!$V60,'HB11 Model'!$B60)</f>
        <v>=C16/C8</v>
      </c>
      <c r="N256" t="str">
        <f ca="1">SUBSTITUTE(N255,'Formula Name Creation'!$V60,'HB11 Model'!$B60)</f>
        <v>=C9*C17</v>
      </c>
      <c r="O256" t="str">
        <f ca="1">SUBSTITUTE(O255,'Formula Name Creation'!$V60,'HB11 Model'!$B60)</f>
        <v>Parameter</v>
      </c>
      <c r="P256" t="str">
        <f ca="1">SUBSTITUTE(P255,'Formula Name Creation'!$V60,'HB11 Model'!$B60)</f>
        <v>Parameter</v>
      </c>
      <c r="Q256" t="str">
        <f ca="1">SUBSTITUTE(Q255,'Formula Name Creation'!$V60,'HB11 Model'!$B60)</f>
        <v>Parameter</v>
      </c>
      <c r="R256" t="str">
        <f ca="1">SUBSTITUTE(R255,'Formula Name Creation'!$V60,'HB11 Model'!$B60)</f>
        <v>=C8+Cooling System Energy Consumption+Vacuum System Power Usage</v>
      </c>
      <c r="S256" t="str">
        <f ca="1">SUBSTITUTE(S255,'Formula Name Creation'!$V60,'HB11 Model'!$B60)</f>
        <v>=C20*C19</v>
      </c>
      <c r="T256" t="str">
        <f ca="1">SUBSTITUTE(T255,'Formula Name Creation'!$V60,'HB11 Model'!$B60)</f>
        <v>=C16-C20</v>
      </c>
      <c r="U256" t="str">
        <f ca="1">SUBSTITUTE(U255,'Formula Name Creation'!$V60,'HB11 Model'!$B60)</f>
        <v>=365*24*C14</v>
      </c>
      <c r="V256" t="str">
        <f ca="1">SUBSTITUTE(V255,'Formula Name Creation'!$V60,'HB11 Model'!$B60)</f>
        <v>=C22*C23</v>
      </c>
      <c r="W256" t="str">
        <f ca="1">SUBSTITUTE(W255,'Formula Name Creation'!$V60,'HB11 Model'!$B60)</f>
        <v>=C26/(1-C27)</v>
      </c>
      <c r="X256" t="str">
        <f ca="1">SUBSTITUTE(X255,'Formula Name Creation'!$V60,'HB11 Model'!$B60)</f>
        <v>=C4*C14*365*24*3600</v>
      </c>
      <c r="Y256" t="str">
        <f ca="1">SUBSTITUTE(Y255,'Formula Name Creation'!$V60,'HB11 Model'!$B60)</f>
        <v>Parameter</v>
      </c>
      <c r="Z256" t="str">
        <f ca="1">SUBSTITUTE(Z255,'Formula Name Creation'!$V60,'HB11 Model'!$B60)</f>
        <v>=C29+C37+C40+C48</v>
      </c>
      <c r="AA256" t="str">
        <f ca="1">SUBSTITUTE(AA255,'Formula Name Creation'!$V60,'HB11 Model'!$B60)</f>
        <v>=C30*(C33*C34)/(1000)+C35</v>
      </c>
      <c r="AB256" t="str">
        <f ca="1">SUBSTITUTE(AB255,'Formula Name Creation'!$V60,'HB11 Model'!$B60)</f>
        <v>Parameter</v>
      </c>
      <c r="AC256" t="str">
        <f ca="1">SUBSTITUTE(AC255,'Formula Name Creation'!$V60,'HB11 Model'!$B60)</f>
        <v>Parameter</v>
      </c>
      <c r="AD256" t="str">
        <f ca="1">SUBSTITUTE(AD255,'Formula Name Creation'!$V60,'HB11 Model'!$B60)</f>
        <v>Parameter</v>
      </c>
      <c r="AE256" t="str">
        <f ca="1">SUBSTITUTE(AE255,'Formula Name Creation'!$V60,'HB11 Model'!$B60)</f>
        <v>Parameter</v>
      </c>
      <c r="AF256" t="str">
        <f ca="1">SUBSTITUTE(AF255,'Formula Name Creation'!$V60,'HB11 Model'!$B60)</f>
        <v>Parameter</v>
      </c>
      <c r="AG256" t="str">
        <f ca="1">SUBSTITUTE(AG255,'Formula Name Creation'!$V60,'HB11 Model'!$B60)</f>
        <v>Parameter</v>
      </c>
      <c r="AH256" t="str">
        <f ca="1">SUBSTITUTE(AH255,'Formula Name Creation'!$V60,'HB11 Model'!$B60)</f>
        <v>Parameter</v>
      </c>
      <c r="AI256" t="str">
        <f ca="1">SUBSTITUTE(AI255,'Formula Name Creation'!$V60,'HB11 Model'!$B60)</f>
        <v>=C36*(C38)</v>
      </c>
      <c r="AJ256" t="str">
        <f ca="1">SUBSTITUTE(AJ255,'Formula Name Creation'!$V60,'HB11 Model'!$B60)</f>
        <v>Parameter</v>
      </c>
      <c r="AK256" t="str">
        <f ca="1">SUBSTITUTE(AK255,'Formula Name Creation'!$V60,'HB11 Model'!$B60)</f>
        <v>Parameter</v>
      </c>
      <c r="AL256" t="str">
        <f ca="1">SUBSTITUTE(AL255,'Formula Name Creation'!$V60,'HB11 Model'!$B60)</f>
        <v>=C39*(C41+C42)</v>
      </c>
      <c r="AM256" t="str">
        <f ca="1">SUBSTITUTE(AM255,'Formula Name Creation'!$V60,'HB11 Model'!$B60)</f>
        <v>=0.04+(C31*C32)/(1000)</v>
      </c>
      <c r="AN256" t="str">
        <f ca="1">SUBSTITUTE(AN255,'Formula Name Creation'!$V60,'HB11 Model'!$B60)</f>
        <v>Parameter</v>
      </c>
      <c r="AO256" t="str">
        <f ca="1">SUBSTITUTE(AO255,'Formula Name Creation'!$V60,'HB11 Model'!$B60)</f>
        <v>Parameter</v>
      </c>
      <c r="AP256" t="str">
        <f ca="1">SUBSTITUTE(AP255,'Formula Name Creation'!$V60,'HB11 Model'!$B60)</f>
        <v>Parameter</v>
      </c>
      <c r="AQ256" t="str">
        <f ca="1">SUBSTITUTE(AQ255,'Formula Name Creation'!$V60,'HB11 Model'!$B60)</f>
        <v>Parameter</v>
      </c>
      <c r="AR256" t="e">
        <f ca="1">SUBSTITUTE(AR255,'Formula Name Creation'!$V60,'HB11 Model'!$B60)</f>
        <v>#N/A</v>
      </c>
      <c r="AS256" t="str">
        <f ca="1">SUBSTITUTE(AS255,'Formula Name Creation'!$V60,'HB11 Model'!$B60)</f>
        <v>=C45+C25*(C28)</v>
      </c>
      <c r="AT256" t="str">
        <f ca="1">SUBSTITUTE(AT255,'Formula Name Creation'!$V60,'HB11 Model'!$B60)</f>
        <v>Parameter</v>
      </c>
      <c r="AU256" t="str">
        <f ca="1">SUBSTITUTE(AU255,'Formula Name Creation'!$V60,'HB11 Model'!$B60)</f>
        <v>Parameter</v>
      </c>
      <c r="AV256" t="str">
        <f ca="1">SUBSTITUTE(AV255,'Formula Name Creation'!$V60,'HB11 Model'!$B60)</f>
        <v>Parameter</v>
      </c>
      <c r="AW256" t="str">
        <f ca="1">SUBSTITUTE(AW255,'Formula Name Creation'!$V60,'HB11 Model'!$B60)</f>
        <v>Parameter</v>
      </c>
      <c r="AX256" t="str">
        <f ca="1">SUBSTITUTE(AX255,'Formula Name Creation'!$V60,'HB11 Model'!$B60)</f>
        <v>Parameter</v>
      </c>
      <c r="AY256" t="str">
        <f ca="1">SUBSTITUTE(AY255,'Formula Name Creation'!$V60,'HB11 Model'!$B60)</f>
        <v>Parameter</v>
      </c>
      <c r="AZ256" t="str">
        <f ca="1">SUBSTITUTE(AZ255,'Formula Name Creation'!$V60,'HB11 Model'!$B60)</f>
        <v>Parameter</v>
      </c>
      <c r="BA256" t="str">
        <f ca="1">SUBSTITUTE(BA255,'Formula Name Creation'!$V60,'HB11 Model'!$B60)</f>
        <v>=(C54+C53)/10^6</v>
      </c>
      <c r="BB256" t="str">
        <f ca="1">SUBSTITUTE(BB255,'Formula Name Creation'!$V60,'HB11 Model'!$B60)</f>
        <v>=C4*((C14*24)*3600)*C51</v>
      </c>
      <c r="BC256" t="str">
        <f ca="1">SUBSTITUTE(BC255,'Formula Name Creation'!$V60,'HB11 Model'!$B60)</f>
        <v>Parameter</v>
      </c>
      <c r="BD256" t="str">
        <f ca="1">SUBSTITUTE(BD255,'Formula Name Creation'!$V60,'HB11 Model'!$B60)</f>
        <v>Parameter</v>
      </c>
      <c r="BE256" t="str">
        <f ca="1">SUBSTITUTE(BE255,'Formula Name Creation'!$V60,'HB11 Model'!$B60)</f>
        <v>Parameter</v>
      </c>
      <c r="BF256" t="str">
        <f ca="1">SUBSTITUTE(BF255,'Formula Name Creation'!$V60,'HB11 Model'!$B60)</f>
        <v>Parameter</v>
      </c>
      <c r="BG256" t="str">
        <f ca="1">SUBSTITUTE(BG255,'Formula Name Creation'!$V60,'HB11 Model'!$B60)</f>
        <v>=ROUNDDOWN(Number of Years in Service/Turbine Replacement Interval,0)*C58+C57*C3*C4*ROUNDDOWN(Number of Years in Service/Diode Replacement Interval,0)+C59+Total Coolant Cost*10^6*ROUNDDOWN(Number of Years in Service/Coolant Replacement Interval,0)+Yearly Regular Maintenance Cost*Number of Years in Service</v>
      </c>
      <c r="BH256" t="str">
        <f ca="1">SUBSTITUTE(BH255,'Formula Name Creation'!$V60,'HB11 Model'!$B60)</f>
        <v>Parameter</v>
      </c>
      <c r="BI256" t="str">
        <f ca="1">SUBSTITUTE(BI255,'Formula Name Creation'!$V60,'HB11 Model'!$B60)</f>
        <v>=Cost of Maintenance per kWh*1000*C24</v>
      </c>
      <c r="BJ256" t="str">
        <f ca="1">SUBSTITUTE(BJ255,'Formula Name Creation'!$V60,'HB11 Model'!$B60)</f>
        <v>Parameter</v>
      </c>
      <c r="BK256" t="str">
        <f ca="1">SUBSTITUTE(BK255,'Formula Name Creation'!$V60,'HB11 Model'!$B60)</f>
        <v>Parameter</v>
      </c>
      <c r="BL256" t="str">
        <f ca="1">SUBSTITUTE(BL255,'Formula Name Creation'!$V60,'HB11 Model'!$B60)</f>
        <v>Parameter</v>
      </c>
      <c r="BM256" t="str">
        <f ca="1">SUBSTITUTE(BM255,'Formula Name Creation'!$V60,'HB11 Model'!$B60)</f>
        <v>Parameter</v>
      </c>
      <c r="BN256" t="str">
        <f ca="1">SUBSTITUTE(BN255,'Formula Name Creation'!$V60,'HB11 Model'!$B60)</f>
        <v>Parameter</v>
      </c>
      <c r="BO256" t="str">
        <f ca="1">SUBSTITUTE(BO255,'Formula Name Creation'!$V60,'HB11 Model'!$B60)</f>
        <v>Parameter</v>
      </c>
      <c r="BP256" t="str">
        <f ca="1">SUBSTITUTE(BP255,'Formula Name Creation'!$V60,'HB11 Model'!$B60)</f>
        <v>Parameter</v>
      </c>
      <c r="BQ256" t="str">
        <f ca="1">SUBSTITUTE(BQ255,'Formula Name Creation'!$V60,'HB11 Model'!$B60)</f>
        <v>Parameter</v>
      </c>
      <c r="BR256" t="str">
        <f ca="1">SUBSTITUTE(BR255,'Formula Name Creation'!$V60,'HB11 Model'!$B60)</f>
        <v>Parameter</v>
      </c>
      <c r="BS256" t="str">
        <f ca="1">SUBSTITUTE(BS255,'Formula Name Creation'!$V60,'HB11 Model'!$B60)</f>
        <v>Parameter</v>
      </c>
      <c r="BT256" t="str">
        <f ca="1">SUBSTITUTE(BT255,'Formula Name Creation'!$V60,'HB11 Model'!$B60)</f>
        <v>Parameter</v>
      </c>
      <c r="BU256" t="str">
        <f ca="1">SUBSTITUTE(BU255,'Formula Name Creation'!$V60,'HB11 Model'!$B60)</f>
        <v>=(Land Cost+Reactor Building Cost+Turbine Building Cost+Cooling Tower System Cost+Power Supply and Energy Storage Cost+Ventilation Stack Cost+Miscellaneous Buildings Cost+Laser Construction Cost)</v>
      </c>
      <c r="BV256" t="str">
        <f ca="1">SUBSTITUTE(BV255,'Formula Name Creation'!$V60,'HB11 Model'!$B60)</f>
        <v>Parameter</v>
      </c>
      <c r="BW256" t="str">
        <f ca="1">SUBSTITUTE(BW255,'Formula Name Creation'!$V60,'HB11 Model'!$B60)</f>
        <v>Parameter</v>
      </c>
      <c r="BX256" t="str">
        <f ca="1">SUBSTITUTE(BX255,'Formula Name Creation'!$V60,'HB11 Model'!$B60)</f>
        <v>=Indirect Construction Cost+Direct Construction Cost</v>
      </c>
      <c r="BY256" t="str">
        <f ca="1">SUBSTITUTE(BY255,'Formula Name Creation'!$V60,'HB11 Model'!$B60)</f>
        <v>Parameter</v>
      </c>
      <c r="BZ256" t="str">
        <f ca="1">SUBSTITUTE(BZ255,'Formula Name Creation'!$V60,'HB11 Model'!$B60)</f>
        <v>=Decommissioning Cost Coefficient*Direct Construction Cost</v>
      </c>
      <c r="CA256" t="str">
        <f ca="1">SUBSTITUTE(CA255,'Formula Name Creation'!$V60,'HB11 Model'!$B60)</f>
        <v>Parameter</v>
      </c>
      <c r="CB256" t="str">
        <f ca="1">SUBSTITUTE(CB255,'Formula Name Creation'!$V60,'HB11 Model'!$B60)</f>
        <v>Parameter</v>
      </c>
      <c r="CC256" t="str">
        <f ca="1">SUBSTITUTE(CC255,'Formula Name Creation'!$V60,'HB11 Model'!$B60)</f>
        <v>Parameter</v>
      </c>
      <c r="CD256" t="str">
        <f ca="1">SUBSTITUTE(CD255,'Formula Name Creation'!$V60,'HB11 Model'!$B60)</f>
        <v>=32*(C9/2605)</v>
      </c>
      <c r="CE256" t="str">
        <f ca="1">SUBSTITUTE(CE255,'Formula Name Creation'!$V60,'HB11 Model'!$B60)</f>
        <v>Parameter</v>
      </c>
      <c r="CF256" t="str">
        <f ca="1">SUBSTITUTE(CF255,'Formula Name Creation'!$V60,'HB11 Model'!$B60)</f>
        <v>Parameter</v>
      </c>
      <c r="CG256" t="str">
        <f ca="1">SUBSTITUTE(CG255,'Formula Name Creation'!$V60,'HB11 Model'!$B60)</f>
        <v>=(Coolant Volume*Coolant Density*Coolant Cost)/10^6</v>
      </c>
      <c r="CH256" t="str">
        <f ca="1">SUBSTITUTE(CH255,'Formula Name Creation'!$V60,'HB11 Model'!$B60)</f>
        <v>=C9*10^6/Mixed-mean Coolant Temperature Rise/Specific Heat of Coolant</v>
      </c>
      <c r="CI256" t="str">
        <f ca="1">SUBSTITUTE(CI255,'Formula Name Creation'!$V60,'HB11 Model'!$B60)</f>
        <v>Parameter</v>
      </c>
      <c r="CJ256" t="str">
        <f ca="1">SUBSTITUTE(CJ255,'Formula Name Creation'!$V60,'HB11 Model'!$B60)</f>
        <v>Parameter</v>
      </c>
      <c r="CK256" t="str">
        <f ca="1">SUBSTITUTE(CK255,'Formula Name Creation'!$V60,'HB11 Model'!$B60)</f>
        <v>Parameter</v>
      </c>
      <c r="CL256" t="str">
        <f ca="1">SUBSTITUTE(CL255,'Formula Name Creation'!$V60,'HB11 Model'!$B60)</f>
        <v>Parameter</v>
      </c>
      <c r="CM256" t="str">
        <f ca="1">SUBSTITUTE(CM255,'Formula Name Creation'!$V60,'HB11 Model'!$B60)</f>
        <v>=Number of Staff*Average Hourly Wage</v>
      </c>
      <c r="CN256" t="str">
        <f ca="1">SUBSTITUTE(CN255,'Formula Name Creation'!$V60,'HB11 Model'!$B60)</f>
        <v>=Hourly Personnel Cost*7.6*7*52.18</v>
      </c>
      <c r="CO256" t="str">
        <f ca="1">SUBSTITUTE(CO255,'Formula Name Creation'!$V60,'HB11 Model'!$B60)</f>
        <v>Parameter</v>
      </c>
      <c r="CP256" t="str">
        <f ca="1">SUBSTITUTE(CP255,'Formula Name Creation'!$V60,'HB11 Model'!$B60)</f>
        <v>Parameter</v>
      </c>
      <c r="CQ256" t="str">
        <f ca="1">SUBSTITUTE(CQ255,'Formula Name Creation'!$V60,'HB11 Model'!$B60)</f>
        <v>Parameter</v>
      </c>
      <c r="CR256" t="str">
        <f ca="1">SUBSTITUTE(CR255,'Formula Name Creation'!$V60,'HB11 Model'!$B60)</f>
        <v>Parameter</v>
      </c>
      <c r="CS256" t="str">
        <f ca="1">SUBSTITUTE(CS255,'Formula Name Creation'!$V60,'HB11 Model'!$B60)</f>
        <v>Parameter</v>
      </c>
      <c r="CT256" t="str">
        <f ca="1">SUBSTITUTE(CT255,'Formula Name Creation'!$V60,'HB11 Model'!$B60)</f>
        <v>Parameter</v>
      </c>
      <c r="CU256" t="str">
        <f ca="1">SUBSTITUTE(CU255,'Formula Name Creation'!$V60,'HB11 Model'!$B60)</f>
        <v>=PI()*Height of Vacuum Vessel*(Radius of Vacuum Vessel^2-(Radius of Vacuum Vessel-Wall Thickness of Vacuum Vessel)^2)*Density of Vacuum Vessel Material</v>
      </c>
      <c r="CV256" t="str">
        <f ca="1">SUBSTITUTE(CV255,'Formula Name Creation'!$V60,'HB11 Model'!$B60)</f>
        <v>Parameter</v>
      </c>
      <c r="CW256" t="str">
        <f ca="1">SUBSTITUTE(CW255,'Formula Name Creation'!$V60,'HB11 Model'!$B60)</f>
        <v>=(90.69*Mass of Vacuum Vessel + Shielding Material Costs for Vacuum Vessel + 13.04*Mass Flow Rate*112.32)/10^6</v>
      </c>
      <c r="CX256" t="str">
        <f ca="1">SUBSTITUTE(CX255,'Formula Name Creation'!$V60,'HB11 Model'!$B60)</f>
        <v>0</v>
      </c>
      <c r="CY256" t="str">
        <f ca="1">SUBSTITUTE(CY255,'Formula Name Creation'!$V60,'HB11 Model'!$B60)</f>
        <v>0</v>
      </c>
      <c r="CZ256" t="str">
        <f ca="1">SUBSTITUTE(CZ255,'Formula Name Creation'!$V60,'HB11 Model'!$B60)</f>
        <v>0</v>
      </c>
      <c r="DA256" t="str">
        <f ca="1">SUBSTITUTE(DA255,'Formula Name Creation'!$V60,'HB11 Model'!$B60)</f>
        <v>0</v>
      </c>
      <c r="DB256" t="str">
        <f ca="1">SUBSTITUTE(DB255,'Formula Name Creation'!$V60,'HB11 Model'!$B60)</f>
        <v>0</v>
      </c>
      <c r="DC256" t="str">
        <f ca="1">SUBSTITUTE(DC255,'Formula Name Creation'!$V60,'HB11 Model'!$B60)</f>
        <v>0</v>
      </c>
      <c r="DD256" t="str">
        <f ca="1">SUBSTITUTE(DD255,'Formula Name Creation'!$V60,'HB11 Model'!$B60)</f>
        <v>0</v>
      </c>
      <c r="DE256" t="str">
        <f ca="1">SUBSTITUTE(DE255,'Formula Name Creation'!$V60,'HB11 Model'!$B60)</f>
        <v>0</v>
      </c>
      <c r="DF256" t="str">
        <f ca="1">SUBSTITUTE(DF255,'Formula Name Creation'!$V60,'HB11 Model'!$B60)</f>
        <v>0</v>
      </c>
      <c r="DG256" t="str">
        <f ca="1">SUBSTITUTE(DG255,'Formula Name Creation'!$V60,'HB11 Model'!$B60)</f>
        <v>0</v>
      </c>
      <c r="DH256" t="str">
        <f ca="1">SUBSTITUTE(DH255,'Formula Name Creation'!$V60,'HB11 Model'!$B60)</f>
        <v>0</v>
      </c>
      <c r="DI256" t="str">
        <f ca="1">SUBSTITUTE(DI255,'Formula Name Creation'!$V60,'HB11 Model'!$B60)</f>
        <v>0</v>
      </c>
      <c r="DJ256" t="str">
        <f ca="1">SUBSTITUTE(DJ255,'Formula Name Creation'!$V60,'HB11 Model'!$B60)</f>
        <v>0</v>
      </c>
      <c r="DK256" t="str">
        <f ca="1">SUBSTITUTE(DK255,'Formula Name Creation'!$V60,'HB11 Model'!$B60)</f>
        <v>0</v>
      </c>
      <c r="DL256" t="str">
        <f ca="1">SUBSTITUTE(DL255,'Formula Name Creation'!$V60,'HB11 Model'!$B60)</f>
        <v>0</v>
      </c>
      <c r="DM256" t="str">
        <f ca="1">SUBSTITUTE(DM255,'Formula Name Creation'!$V60,'HB11 Model'!$B60)</f>
        <v>0</v>
      </c>
      <c r="DN256" t="str">
        <f ca="1">SUBSTITUTE(DN255,'Formula Name Creation'!$V60,'HB11 Model'!$B60)</f>
        <v>0</v>
      </c>
      <c r="DO256" t="str">
        <f ca="1">SUBSTITUTE(DO255,'Formula Name Creation'!$V60,'HB11 Model'!$B60)</f>
        <v>0</v>
      </c>
      <c r="DP256" t="str">
        <f ca="1">SUBSTITUTE(DP255,'Formula Name Creation'!$V60,'HB11 Model'!$B60)</f>
        <v>0</v>
      </c>
      <c r="DQ256" t="str">
        <f ca="1">SUBSTITUTE(DQ255,'Formula Name Creation'!$V60,'HB11 Model'!$B60)</f>
        <v>0</v>
      </c>
      <c r="DR256" t="str">
        <f ca="1">SUBSTITUTE(DR255,'Formula Name Creation'!$V60,'HB11 Model'!$B60)</f>
        <v>0</v>
      </c>
      <c r="DS256" t="str">
        <f ca="1">SUBSTITUTE(DS255,'Formula Name Creation'!$V60,'HB11 Model'!$B60)</f>
        <v>0</v>
      </c>
      <c r="DT256" t="str">
        <f ca="1">SUBSTITUTE(DT255,'Formula Name Creation'!$V60,'HB11 Model'!$B60)</f>
        <v>0</v>
      </c>
      <c r="DU256" t="str">
        <f ca="1">SUBSTITUTE(DU255,'Formula Name Creation'!$V60,'HB11 Model'!$B60)</f>
        <v>0</v>
      </c>
      <c r="DV256" t="str">
        <f ca="1">SUBSTITUTE(DV255,'Formula Name Creation'!$V60,'HB11 Model'!$B60)</f>
        <v>0</v>
      </c>
      <c r="DW256" t="str">
        <f ca="1">SUBSTITUTE(DW255,'Formula Name Creation'!$V60,'HB11 Model'!$B60)</f>
        <v>0</v>
      </c>
      <c r="DX256" t="str">
        <f ca="1">SUBSTITUTE(DX255,'Formula Name Creation'!$V60,'HB11 Model'!$B60)</f>
        <v>0</v>
      </c>
      <c r="DY256" t="str">
        <f ca="1">SUBSTITUTE(DY255,'Formula Name Creation'!$V60,'HB11 Model'!$B60)</f>
        <v>0</v>
      </c>
      <c r="DZ256" t="str">
        <f ca="1">SUBSTITUTE(DZ255,'Formula Name Creation'!$V60,'HB11 Model'!$B60)</f>
        <v>0</v>
      </c>
      <c r="EA256" t="str">
        <f ca="1">SUBSTITUTE(EA255,'Formula Name Creation'!$V60,'HB11 Model'!$B60)</f>
        <v>0</v>
      </c>
      <c r="EB256" t="str">
        <f ca="1">SUBSTITUTE(EB255,'Formula Name Creation'!$V60,'HB11 Model'!$B60)</f>
        <v>0</v>
      </c>
      <c r="EC256" t="str">
        <f ca="1">SUBSTITUTE(EC255,'Formula Name Creation'!$V60,'HB11 Model'!$B60)</f>
        <v>0</v>
      </c>
      <c r="ED256" t="str">
        <f ca="1">SUBSTITUTE(ED255,'Formula Name Creation'!$V60,'HB11 Model'!$B60)</f>
        <v>0</v>
      </c>
      <c r="EE256" t="str">
        <f ca="1">SUBSTITUTE(EE255,'Formula Name Creation'!$V60,'HB11 Model'!$B60)</f>
        <v>0</v>
      </c>
      <c r="EF256" t="str">
        <f ca="1">SUBSTITUTE(EF255,'Formula Name Creation'!$V60,'HB11 Model'!$B60)</f>
        <v>0</v>
      </c>
      <c r="EG256" t="str">
        <f ca="1">SUBSTITUTE(EG255,'Formula Name Creation'!$V60,'HB11 Model'!$B60)</f>
        <v>0</v>
      </c>
      <c r="EH256" t="str">
        <f ca="1">SUBSTITUTE(EH255,'Formula Name Creation'!$V60,'HB11 Model'!$B60)</f>
        <v>0</v>
      </c>
      <c r="EI256" t="str">
        <f ca="1">SUBSTITUTE(EI255,'Formula Name Creation'!$V60,'HB11 Model'!$B60)</f>
        <v>0</v>
      </c>
      <c r="EJ256" t="str">
        <f ca="1">SUBSTITUTE(EJ255,'Formula Name Creation'!$V60,'HB11 Model'!$B60)</f>
        <v>0</v>
      </c>
      <c r="EK256" t="str">
        <f ca="1">SUBSTITUTE(EK255,'Formula Name Creation'!$V60,'HB11 Model'!$B60)</f>
        <v>0</v>
      </c>
      <c r="EL256" t="str">
        <f ca="1">SUBSTITUTE(EL255,'Formula Name Creation'!$V60,'HB11 Model'!$B60)</f>
        <v>0</v>
      </c>
      <c r="EM256" t="str">
        <f ca="1">SUBSTITUTE(EM255,'Formula Name Creation'!$V60,'HB11 Model'!$B60)</f>
        <v>0</v>
      </c>
      <c r="EN256" t="str">
        <f ca="1">SUBSTITUTE(EN255,'Formula Name Creation'!$V60,'HB11 Model'!$B60)</f>
        <v>0</v>
      </c>
      <c r="EO256" t="str">
        <f ca="1">SUBSTITUTE(EO255,'Formula Name Creation'!$V60,'HB11 Model'!$B60)</f>
        <v>0</v>
      </c>
      <c r="EP256" t="str">
        <f ca="1">SUBSTITUTE(EP255,'Formula Name Creation'!$V60,'HB11 Model'!$B60)</f>
        <v>0</v>
      </c>
      <c r="EQ256" t="str">
        <f ca="1">SUBSTITUTE(EQ255,'Formula Name Creation'!$V60,'HB11 Model'!$B60)</f>
        <v>0</v>
      </c>
      <c r="ER256" t="str">
        <f ca="1">SUBSTITUTE(ER255,'Formula Name Creation'!$V60,'HB11 Model'!$B60)</f>
        <v>0</v>
      </c>
      <c r="ES256" t="str">
        <f ca="1">SUBSTITUTE(ES255,'Formula Name Creation'!$V60,'HB11 Model'!$B60)</f>
        <v>0</v>
      </c>
      <c r="ET256" t="str">
        <f ca="1">SUBSTITUTE(ET255,'Formula Name Creation'!$V60,'HB11 Model'!$B60)</f>
        <v>0</v>
      </c>
      <c r="EU256">
        <v>58</v>
      </c>
    </row>
    <row r="257" spans="1:151" x14ac:dyDescent="0.25">
      <c r="A257" t="str">
        <f ca="1">SUBSTITUTE(A256,'Formula Name Creation'!$V59,'HB11 Model'!$B59)</f>
        <v>Parameter</v>
      </c>
      <c r="B257" t="str">
        <f ca="1">SUBSTITUTE(B256,'Formula Name Creation'!$V59,'HB11 Model'!$B59)</f>
        <v>Parameter</v>
      </c>
      <c r="C257" t="str">
        <f ca="1">SUBSTITUTE(C256,'Formula Name Creation'!$V59,'HB11 Model'!$B59)</f>
        <v>=(1400*C22*1000)/10^6</v>
      </c>
      <c r="D257" t="str">
        <f ca="1">SUBSTITUTE(D256,'Formula Name Creation'!$V59,'HB11 Model'!$B59)</f>
        <v>Parameter</v>
      </c>
      <c r="E257" t="str">
        <f ca="1">SUBSTITUTE(E256,'Formula Name Creation'!$V59,'HB11 Model'!$B59)</f>
        <v>=C3*C4</v>
      </c>
      <c r="F257" t="str">
        <f ca="1">SUBSTITUTE(F256,'Formula Name Creation'!$V59,'HB11 Model'!$B59)</f>
        <v>=C7/(C6)</v>
      </c>
      <c r="G257" t="str">
        <f ca="1">SUBSTITUTE(G256,'Formula Name Creation'!$V59,'HB11 Model'!$B59)</f>
        <v>=IF(C36=0,C7*C10,C7*C10*C13)</v>
      </c>
      <c r="H257" t="str">
        <f ca="1">SUBSTITUTE(H256,'Formula Name Creation'!$V59,'HB11 Model'!$B59)</f>
        <v>Parameter</v>
      </c>
      <c r="I257" t="str">
        <f ca="1">SUBSTITUTE(I256,'Formula Name Creation'!$V59,'HB11 Model'!$B59)</f>
        <v>Parameter</v>
      </c>
      <c r="J257" t="str">
        <f ca="1">SUBSTITUTE(J256,'Formula Name Creation'!$V59,'HB11 Model'!$B59)</f>
        <v>Parameter</v>
      </c>
      <c r="K257" t="str">
        <f ca="1">SUBSTITUTE(K256,'Formula Name Creation'!$V59,'HB11 Model'!$B59)</f>
        <v>Parameter</v>
      </c>
      <c r="L257" t="str">
        <f ca="1">SUBSTITUTE(L256,'Formula Name Creation'!$V59,'HB11 Model'!$B59)</f>
        <v>Parameter</v>
      </c>
      <c r="M257" t="str">
        <f ca="1">SUBSTITUTE(M256,'Formula Name Creation'!$V59,'HB11 Model'!$B59)</f>
        <v>=C16/C8</v>
      </c>
      <c r="N257" t="str">
        <f ca="1">SUBSTITUTE(N256,'Formula Name Creation'!$V59,'HB11 Model'!$B59)</f>
        <v>=C9*C17</v>
      </c>
      <c r="O257" t="str">
        <f ca="1">SUBSTITUTE(O256,'Formula Name Creation'!$V59,'HB11 Model'!$B59)</f>
        <v>Parameter</v>
      </c>
      <c r="P257" t="str">
        <f ca="1">SUBSTITUTE(P256,'Formula Name Creation'!$V59,'HB11 Model'!$B59)</f>
        <v>Parameter</v>
      </c>
      <c r="Q257" t="str">
        <f ca="1">SUBSTITUTE(Q256,'Formula Name Creation'!$V59,'HB11 Model'!$B59)</f>
        <v>Parameter</v>
      </c>
      <c r="R257" t="str">
        <f ca="1">SUBSTITUTE(R256,'Formula Name Creation'!$V59,'HB11 Model'!$B59)</f>
        <v>=C8+Cooling System Energy Consumption+Vacuum System Power Usage</v>
      </c>
      <c r="S257" t="str">
        <f ca="1">SUBSTITUTE(S256,'Formula Name Creation'!$V59,'HB11 Model'!$B59)</f>
        <v>=C20*C19</v>
      </c>
      <c r="T257" t="str">
        <f ca="1">SUBSTITUTE(T256,'Formula Name Creation'!$V59,'HB11 Model'!$B59)</f>
        <v>=C16-C20</v>
      </c>
      <c r="U257" t="str">
        <f ca="1">SUBSTITUTE(U256,'Formula Name Creation'!$V59,'HB11 Model'!$B59)</f>
        <v>=365*24*C14</v>
      </c>
      <c r="V257" t="str">
        <f ca="1">SUBSTITUTE(V256,'Formula Name Creation'!$V59,'HB11 Model'!$B59)</f>
        <v>=C22*C23</v>
      </c>
      <c r="W257" t="str">
        <f ca="1">SUBSTITUTE(W256,'Formula Name Creation'!$V59,'HB11 Model'!$B59)</f>
        <v>=C26/(1-C27)</v>
      </c>
      <c r="X257" t="str">
        <f ca="1">SUBSTITUTE(X256,'Formula Name Creation'!$V59,'HB11 Model'!$B59)</f>
        <v>=C4*C14*365*24*3600</v>
      </c>
      <c r="Y257" t="str">
        <f ca="1">SUBSTITUTE(Y256,'Formula Name Creation'!$V59,'HB11 Model'!$B59)</f>
        <v>Parameter</v>
      </c>
      <c r="Z257" t="str">
        <f ca="1">SUBSTITUTE(Z256,'Formula Name Creation'!$V59,'HB11 Model'!$B59)</f>
        <v>=C29+C37+C40+C48</v>
      </c>
      <c r="AA257" t="str">
        <f ca="1">SUBSTITUTE(AA256,'Formula Name Creation'!$V59,'HB11 Model'!$B59)</f>
        <v>=C30*(C33*C34)/(1000)+C35</v>
      </c>
      <c r="AB257" t="str">
        <f ca="1">SUBSTITUTE(AB256,'Formula Name Creation'!$V59,'HB11 Model'!$B59)</f>
        <v>Parameter</v>
      </c>
      <c r="AC257" t="str">
        <f ca="1">SUBSTITUTE(AC256,'Formula Name Creation'!$V59,'HB11 Model'!$B59)</f>
        <v>Parameter</v>
      </c>
      <c r="AD257" t="str">
        <f ca="1">SUBSTITUTE(AD256,'Formula Name Creation'!$V59,'HB11 Model'!$B59)</f>
        <v>Parameter</v>
      </c>
      <c r="AE257" t="str">
        <f ca="1">SUBSTITUTE(AE256,'Formula Name Creation'!$V59,'HB11 Model'!$B59)</f>
        <v>Parameter</v>
      </c>
      <c r="AF257" t="str">
        <f ca="1">SUBSTITUTE(AF256,'Formula Name Creation'!$V59,'HB11 Model'!$B59)</f>
        <v>Parameter</v>
      </c>
      <c r="AG257" t="str">
        <f ca="1">SUBSTITUTE(AG256,'Formula Name Creation'!$V59,'HB11 Model'!$B59)</f>
        <v>Parameter</v>
      </c>
      <c r="AH257" t="str">
        <f ca="1">SUBSTITUTE(AH256,'Formula Name Creation'!$V59,'HB11 Model'!$B59)</f>
        <v>Parameter</v>
      </c>
      <c r="AI257" t="str">
        <f ca="1">SUBSTITUTE(AI256,'Formula Name Creation'!$V59,'HB11 Model'!$B59)</f>
        <v>=C36*(C38)</v>
      </c>
      <c r="AJ257" t="str">
        <f ca="1">SUBSTITUTE(AJ256,'Formula Name Creation'!$V59,'HB11 Model'!$B59)</f>
        <v>Parameter</v>
      </c>
      <c r="AK257" t="str">
        <f ca="1">SUBSTITUTE(AK256,'Formula Name Creation'!$V59,'HB11 Model'!$B59)</f>
        <v>Parameter</v>
      </c>
      <c r="AL257" t="str">
        <f ca="1">SUBSTITUTE(AL256,'Formula Name Creation'!$V59,'HB11 Model'!$B59)</f>
        <v>=C39*(C41+C42)</v>
      </c>
      <c r="AM257" t="str">
        <f ca="1">SUBSTITUTE(AM256,'Formula Name Creation'!$V59,'HB11 Model'!$B59)</f>
        <v>=0.04+(C31*C32)/(1000)</v>
      </c>
      <c r="AN257" t="str">
        <f ca="1">SUBSTITUTE(AN256,'Formula Name Creation'!$V59,'HB11 Model'!$B59)</f>
        <v>Parameter</v>
      </c>
      <c r="AO257" t="str">
        <f ca="1">SUBSTITUTE(AO256,'Formula Name Creation'!$V59,'HB11 Model'!$B59)</f>
        <v>Parameter</v>
      </c>
      <c r="AP257" t="str">
        <f ca="1">SUBSTITUTE(AP256,'Formula Name Creation'!$V59,'HB11 Model'!$B59)</f>
        <v>Parameter</v>
      </c>
      <c r="AQ257" t="str">
        <f ca="1">SUBSTITUTE(AQ256,'Formula Name Creation'!$V59,'HB11 Model'!$B59)</f>
        <v>Parameter</v>
      </c>
      <c r="AR257" t="e">
        <f ca="1">SUBSTITUTE(AR256,'Formula Name Creation'!$V59,'HB11 Model'!$B59)</f>
        <v>#N/A</v>
      </c>
      <c r="AS257" t="str">
        <f ca="1">SUBSTITUTE(AS256,'Formula Name Creation'!$V59,'HB11 Model'!$B59)</f>
        <v>=C45+C25*(C28)</v>
      </c>
      <c r="AT257" t="str">
        <f ca="1">SUBSTITUTE(AT256,'Formula Name Creation'!$V59,'HB11 Model'!$B59)</f>
        <v>Parameter</v>
      </c>
      <c r="AU257" t="str">
        <f ca="1">SUBSTITUTE(AU256,'Formula Name Creation'!$V59,'HB11 Model'!$B59)</f>
        <v>Parameter</v>
      </c>
      <c r="AV257" t="str">
        <f ca="1">SUBSTITUTE(AV256,'Formula Name Creation'!$V59,'HB11 Model'!$B59)</f>
        <v>Parameter</v>
      </c>
      <c r="AW257" t="str">
        <f ca="1">SUBSTITUTE(AW256,'Formula Name Creation'!$V59,'HB11 Model'!$B59)</f>
        <v>Parameter</v>
      </c>
      <c r="AX257" t="str">
        <f ca="1">SUBSTITUTE(AX256,'Formula Name Creation'!$V59,'HB11 Model'!$B59)</f>
        <v>Parameter</v>
      </c>
      <c r="AY257" t="str">
        <f ca="1">SUBSTITUTE(AY256,'Formula Name Creation'!$V59,'HB11 Model'!$B59)</f>
        <v>Parameter</v>
      </c>
      <c r="AZ257" t="str">
        <f ca="1">SUBSTITUTE(AZ256,'Formula Name Creation'!$V59,'HB11 Model'!$B59)</f>
        <v>Parameter</v>
      </c>
      <c r="BA257" t="str">
        <f ca="1">SUBSTITUTE(BA256,'Formula Name Creation'!$V59,'HB11 Model'!$B59)</f>
        <v>=(C54+C53)/10^6</v>
      </c>
      <c r="BB257" t="str">
        <f ca="1">SUBSTITUTE(BB256,'Formula Name Creation'!$V59,'HB11 Model'!$B59)</f>
        <v>=C4*((C14*24)*3600)*C51</v>
      </c>
      <c r="BC257" t="str">
        <f ca="1">SUBSTITUTE(BC256,'Formula Name Creation'!$V59,'HB11 Model'!$B59)</f>
        <v>Parameter</v>
      </c>
      <c r="BD257" t="str">
        <f ca="1">SUBSTITUTE(BD256,'Formula Name Creation'!$V59,'HB11 Model'!$B59)</f>
        <v>Parameter</v>
      </c>
      <c r="BE257" t="str">
        <f ca="1">SUBSTITUTE(BE256,'Formula Name Creation'!$V59,'HB11 Model'!$B59)</f>
        <v>Parameter</v>
      </c>
      <c r="BF257" t="str">
        <f ca="1">SUBSTITUTE(BF256,'Formula Name Creation'!$V59,'HB11 Model'!$B59)</f>
        <v>Parameter</v>
      </c>
      <c r="BG257" t="str">
        <f ca="1">SUBSTITUTE(BG256,'Formula Name Creation'!$V59,'HB11 Model'!$B59)</f>
        <v>=ROUNDDOWN(Number of Years in Service/Turbine Replacement Interval,0)*C58+C57*C3*C4*ROUNDDOWN(Number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57" t="str">
        <f ca="1">SUBSTITUTE(BH256,'Formula Name Creation'!$V59,'HB11 Model'!$B59)</f>
        <v>Parameter</v>
      </c>
      <c r="BI257" t="str">
        <f ca="1">SUBSTITUTE(BI256,'Formula Name Creation'!$V59,'HB11 Model'!$B59)</f>
        <v>=Cost of Maintenance per kWh*1000*C24</v>
      </c>
      <c r="BJ257" t="str">
        <f ca="1">SUBSTITUTE(BJ256,'Formula Name Creation'!$V59,'HB11 Model'!$B59)</f>
        <v>Parameter</v>
      </c>
      <c r="BK257" t="str">
        <f ca="1">SUBSTITUTE(BK256,'Formula Name Creation'!$V59,'HB11 Model'!$B59)</f>
        <v>Parameter</v>
      </c>
      <c r="BL257" t="str">
        <f ca="1">SUBSTITUTE(BL256,'Formula Name Creation'!$V59,'HB11 Model'!$B59)</f>
        <v>Parameter</v>
      </c>
      <c r="BM257" t="str">
        <f ca="1">SUBSTITUTE(BM256,'Formula Name Creation'!$V59,'HB11 Model'!$B59)</f>
        <v>Parameter</v>
      </c>
      <c r="BN257" t="str">
        <f ca="1">SUBSTITUTE(BN256,'Formula Name Creation'!$V59,'HB11 Model'!$B59)</f>
        <v>Parameter</v>
      </c>
      <c r="BO257" t="str">
        <f ca="1">SUBSTITUTE(BO256,'Formula Name Creation'!$V59,'HB11 Model'!$B59)</f>
        <v>Parameter</v>
      </c>
      <c r="BP257" t="str">
        <f ca="1">SUBSTITUTE(BP256,'Formula Name Creation'!$V59,'HB11 Model'!$B59)</f>
        <v>Parameter</v>
      </c>
      <c r="BQ257" t="str">
        <f ca="1">SUBSTITUTE(BQ256,'Formula Name Creation'!$V59,'HB11 Model'!$B59)</f>
        <v>Parameter</v>
      </c>
      <c r="BR257" t="str">
        <f ca="1">SUBSTITUTE(BR256,'Formula Name Creation'!$V59,'HB11 Model'!$B59)</f>
        <v>Parameter</v>
      </c>
      <c r="BS257" t="str">
        <f ca="1">SUBSTITUTE(BS256,'Formula Name Creation'!$V59,'HB11 Model'!$B59)</f>
        <v>Parameter</v>
      </c>
      <c r="BT257" t="str">
        <f ca="1">SUBSTITUTE(BT256,'Formula Name Creation'!$V59,'HB11 Model'!$B59)</f>
        <v>Parameter</v>
      </c>
      <c r="BU257" t="str">
        <f ca="1">SUBSTITUTE(BU256,'Formula Name Creation'!$V59,'HB11 Model'!$B59)</f>
        <v>=(Land Cost+Reactor Building Cost+Turbine Building Cost+Cooling Tower System Cost+Power Supply and Energy Storage Cost+Ventilation Stack Cost+Miscellaneous Buildings Cost+Laser Construction Cost)</v>
      </c>
      <c r="BV257" t="str">
        <f ca="1">SUBSTITUTE(BV256,'Formula Name Creation'!$V59,'HB11 Model'!$B59)</f>
        <v>Parameter</v>
      </c>
      <c r="BW257" t="str">
        <f ca="1">SUBSTITUTE(BW256,'Formula Name Creation'!$V59,'HB11 Model'!$B59)</f>
        <v>Parameter</v>
      </c>
      <c r="BX257" t="str">
        <f ca="1">SUBSTITUTE(BX256,'Formula Name Creation'!$V59,'HB11 Model'!$B59)</f>
        <v>=Indirect Construction Cost+Direct Construction Cost</v>
      </c>
      <c r="BY257" t="str">
        <f ca="1">SUBSTITUTE(BY256,'Formula Name Creation'!$V59,'HB11 Model'!$B59)</f>
        <v>Parameter</v>
      </c>
      <c r="BZ257" t="str">
        <f ca="1">SUBSTITUTE(BZ256,'Formula Name Creation'!$V59,'HB11 Model'!$B59)</f>
        <v>=Decommissioning Cost Coefficient*Direct Construction Cost</v>
      </c>
      <c r="CA257" t="str">
        <f ca="1">SUBSTITUTE(CA256,'Formula Name Creation'!$V59,'HB11 Model'!$B59)</f>
        <v>Parameter</v>
      </c>
      <c r="CB257" t="str">
        <f ca="1">SUBSTITUTE(CB256,'Formula Name Creation'!$V59,'HB11 Model'!$B59)</f>
        <v>Parameter</v>
      </c>
      <c r="CC257" t="str">
        <f ca="1">SUBSTITUTE(CC256,'Formula Name Creation'!$V59,'HB11 Model'!$B59)</f>
        <v>Parameter</v>
      </c>
      <c r="CD257" t="str">
        <f ca="1">SUBSTITUTE(CD256,'Formula Name Creation'!$V59,'HB11 Model'!$B59)</f>
        <v>=32*(C9/2605)</v>
      </c>
      <c r="CE257" t="str">
        <f ca="1">SUBSTITUTE(CE256,'Formula Name Creation'!$V59,'HB11 Model'!$B59)</f>
        <v>Parameter</v>
      </c>
      <c r="CF257" t="str">
        <f ca="1">SUBSTITUTE(CF256,'Formula Name Creation'!$V59,'HB11 Model'!$B59)</f>
        <v>Parameter</v>
      </c>
      <c r="CG257" t="str">
        <f ca="1">SUBSTITUTE(CG256,'Formula Name Creation'!$V59,'HB11 Model'!$B59)</f>
        <v>=(Coolant Volume*Coolant Density*Coolant Cost)/10^6</v>
      </c>
      <c r="CH257" t="str">
        <f ca="1">SUBSTITUTE(CH256,'Formula Name Creation'!$V59,'HB11 Model'!$B59)</f>
        <v>=C9*10^6/Mixed-mean Coolant Temperature Rise/Specific Heat of Coolant</v>
      </c>
      <c r="CI257" t="str">
        <f ca="1">SUBSTITUTE(CI256,'Formula Name Creation'!$V59,'HB11 Model'!$B59)</f>
        <v>Parameter</v>
      </c>
      <c r="CJ257" t="str">
        <f ca="1">SUBSTITUTE(CJ256,'Formula Name Creation'!$V59,'HB11 Model'!$B59)</f>
        <v>Parameter</v>
      </c>
      <c r="CK257" t="str">
        <f ca="1">SUBSTITUTE(CK256,'Formula Name Creation'!$V59,'HB11 Model'!$B59)</f>
        <v>Parameter</v>
      </c>
      <c r="CL257" t="str">
        <f ca="1">SUBSTITUTE(CL256,'Formula Name Creation'!$V59,'HB11 Model'!$B59)</f>
        <v>Parameter</v>
      </c>
      <c r="CM257" t="str">
        <f ca="1">SUBSTITUTE(CM256,'Formula Name Creation'!$V59,'HB11 Model'!$B59)</f>
        <v>=Number of Staff*Average Hourly Wage</v>
      </c>
      <c r="CN257" t="str">
        <f ca="1">SUBSTITUTE(CN256,'Formula Name Creation'!$V59,'HB11 Model'!$B59)</f>
        <v>=Hourly Personnel Cost*7.6*7*52.18</v>
      </c>
      <c r="CO257" t="str">
        <f ca="1">SUBSTITUTE(CO256,'Formula Name Creation'!$V59,'HB11 Model'!$B59)</f>
        <v>Parameter</v>
      </c>
      <c r="CP257" t="str">
        <f ca="1">SUBSTITUTE(CP256,'Formula Name Creation'!$V59,'HB11 Model'!$B59)</f>
        <v>Parameter</v>
      </c>
      <c r="CQ257" t="str">
        <f ca="1">SUBSTITUTE(CQ256,'Formula Name Creation'!$V59,'HB11 Model'!$B59)</f>
        <v>Parameter</v>
      </c>
      <c r="CR257" t="str">
        <f ca="1">SUBSTITUTE(CR256,'Formula Name Creation'!$V59,'HB11 Model'!$B59)</f>
        <v>Parameter</v>
      </c>
      <c r="CS257" t="str">
        <f ca="1">SUBSTITUTE(CS256,'Formula Name Creation'!$V59,'HB11 Model'!$B59)</f>
        <v>Parameter</v>
      </c>
      <c r="CT257" t="str">
        <f ca="1">SUBSTITUTE(CT256,'Formula Name Creation'!$V59,'HB11 Model'!$B59)</f>
        <v>Parameter</v>
      </c>
      <c r="CU257" t="str">
        <f ca="1">SUBSTITUTE(CU256,'Formula Name Creation'!$V59,'HB11 Model'!$B59)</f>
        <v>=PI()*Height of Vacuum Vessel*(Radius of Vacuum Vessel^2-(Radius of Vacuum Vessel-Wall Thickness of Vacuum Vessel)^2)*Density of Vacuum Vessel Material</v>
      </c>
      <c r="CV257" t="str">
        <f ca="1">SUBSTITUTE(CV256,'Formula Name Creation'!$V59,'HB11 Model'!$B59)</f>
        <v>Parameter</v>
      </c>
      <c r="CW257" t="str">
        <f ca="1">SUBSTITUTE(CW256,'Formula Name Creation'!$V59,'HB11 Model'!$B59)</f>
        <v>=(90.69*Mass of Vacuum Vessel + Shielding Material Costs for Vacuum Vessel + 13.04*Mass Flow Rate*112.32)/10^6</v>
      </c>
      <c r="CX257" t="str">
        <f ca="1">SUBSTITUTE(CX256,'Formula Name Creation'!$V59,'HB11 Model'!$B59)</f>
        <v>0</v>
      </c>
      <c r="CY257" t="str">
        <f ca="1">SUBSTITUTE(CY256,'Formula Name Creation'!$V59,'HB11 Model'!$B59)</f>
        <v>0</v>
      </c>
      <c r="CZ257" t="str">
        <f ca="1">SUBSTITUTE(CZ256,'Formula Name Creation'!$V59,'HB11 Model'!$B59)</f>
        <v>0</v>
      </c>
      <c r="DA257" t="str">
        <f ca="1">SUBSTITUTE(DA256,'Formula Name Creation'!$V59,'HB11 Model'!$B59)</f>
        <v>0</v>
      </c>
      <c r="DB257" t="str">
        <f ca="1">SUBSTITUTE(DB256,'Formula Name Creation'!$V59,'HB11 Model'!$B59)</f>
        <v>0</v>
      </c>
      <c r="DC257" t="str">
        <f ca="1">SUBSTITUTE(DC256,'Formula Name Creation'!$V59,'HB11 Model'!$B59)</f>
        <v>0</v>
      </c>
      <c r="DD257" t="str">
        <f ca="1">SUBSTITUTE(DD256,'Formula Name Creation'!$V59,'HB11 Model'!$B59)</f>
        <v>0</v>
      </c>
      <c r="DE257" t="str">
        <f ca="1">SUBSTITUTE(DE256,'Formula Name Creation'!$V59,'HB11 Model'!$B59)</f>
        <v>0</v>
      </c>
      <c r="DF257" t="str">
        <f ca="1">SUBSTITUTE(DF256,'Formula Name Creation'!$V59,'HB11 Model'!$B59)</f>
        <v>0</v>
      </c>
      <c r="DG257" t="str">
        <f ca="1">SUBSTITUTE(DG256,'Formula Name Creation'!$V59,'HB11 Model'!$B59)</f>
        <v>0</v>
      </c>
      <c r="DH257" t="str">
        <f ca="1">SUBSTITUTE(DH256,'Formula Name Creation'!$V59,'HB11 Model'!$B59)</f>
        <v>0</v>
      </c>
      <c r="DI257" t="str">
        <f ca="1">SUBSTITUTE(DI256,'Formula Name Creation'!$V59,'HB11 Model'!$B59)</f>
        <v>0</v>
      </c>
      <c r="DJ257" t="str">
        <f ca="1">SUBSTITUTE(DJ256,'Formula Name Creation'!$V59,'HB11 Model'!$B59)</f>
        <v>0</v>
      </c>
      <c r="DK257" t="str">
        <f ca="1">SUBSTITUTE(DK256,'Formula Name Creation'!$V59,'HB11 Model'!$B59)</f>
        <v>0</v>
      </c>
      <c r="DL257" t="str">
        <f ca="1">SUBSTITUTE(DL256,'Formula Name Creation'!$V59,'HB11 Model'!$B59)</f>
        <v>0</v>
      </c>
      <c r="DM257" t="str">
        <f ca="1">SUBSTITUTE(DM256,'Formula Name Creation'!$V59,'HB11 Model'!$B59)</f>
        <v>0</v>
      </c>
      <c r="DN257" t="str">
        <f ca="1">SUBSTITUTE(DN256,'Formula Name Creation'!$V59,'HB11 Model'!$B59)</f>
        <v>0</v>
      </c>
      <c r="DO257" t="str">
        <f ca="1">SUBSTITUTE(DO256,'Formula Name Creation'!$V59,'HB11 Model'!$B59)</f>
        <v>0</v>
      </c>
      <c r="DP257" t="str">
        <f ca="1">SUBSTITUTE(DP256,'Formula Name Creation'!$V59,'HB11 Model'!$B59)</f>
        <v>0</v>
      </c>
      <c r="DQ257" t="str">
        <f ca="1">SUBSTITUTE(DQ256,'Formula Name Creation'!$V59,'HB11 Model'!$B59)</f>
        <v>0</v>
      </c>
      <c r="DR257" t="str">
        <f ca="1">SUBSTITUTE(DR256,'Formula Name Creation'!$V59,'HB11 Model'!$B59)</f>
        <v>0</v>
      </c>
      <c r="DS257" t="str">
        <f ca="1">SUBSTITUTE(DS256,'Formula Name Creation'!$V59,'HB11 Model'!$B59)</f>
        <v>0</v>
      </c>
      <c r="DT257" t="str">
        <f ca="1">SUBSTITUTE(DT256,'Formula Name Creation'!$V59,'HB11 Model'!$B59)</f>
        <v>0</v>
      </c>
      <c r="DU257" t="str">
        <f ca="1">SUBSTITUTE(DU256,'Formula Name Creation'!$V59,'HB11 Model'!$B59)</f>
        <v>0</v>
      </c>
      <c r="DV257" t="str">
        <f ca="1">SUBSTITUTE(DV256,'Formula Name Creation'!$V59,'HB11 Model'!$B59)</f>
        <v>0</v>
      </c>
      <c r="DW257" t="str">
        <f ca="1">SUBSTITUTE(DW256,'Formula Name Creation'!$V59,'HB11 Model'!$B59)</f>
        <v>0</v>
      </c>
      <c r="DX257" t="str">
        <f ca="1">SUBSTITUTE(DX256,'Formula Name Creation'!$V59,'HB11 Model'!$B59)</f>
        <v>0</v>
      </c>
      <c r="DY257" t="str">
        <f ca="1">SUBSTITUTE(DY256,'Formula Name Creation'!$V59,'HB11 Model'!$B59)</f>
        <v>0</v>
      </c>
      <c r="DZ257" t="str">
        <f ca="1">SUBSTITUTE(DZ256,'Formula Name Creation'!$V59,'HB11 Model'!$B59)</f>
        <v>0</v>
      </c>
      <c r="EA257" t="str">
        <f ca="1">SUBSTITUTE(EA256,'Formula Name Creation'!$V59,'HB11 Model'!$B59)</f>
        <v>0</v>
      </c>
      <c r="EB257" t="str">
        <f ca="1">SUBSTITUTE(EB256,'Formula Name Creation'!$V59,'HB11 Model'!$B59)</f>
        <v>0</v>
      </c>
      <c r="EC257" t="str">
        <f ca="1">SUBSTITUTE(EC256,'Formula Name Creation'!$V59,'HB11 Model'!$B59)</f>
        <v>0</v>
      </c>
      <c r="ED257" t="str">
        <f ca="1">SUBSTITUTE(ED256,'Formula Name Creation'!$V59,'HB11 Model'!$B59)</f>
        <v>0</v>
      </c>
      <c r="EE257" t="str">
        <f ca="1">SUBSTITUTE(EE256,'Formula Name Creation'!$V59,'HB11 Model'!$B59)</f>
        <v>0</v>
      </c>
      <c r="EF257" t="str">
        <f ca="1">SUBSTITUTE(EF256,'Formula Name Creation'!$V59,'HB11 Model'!$B59)</f>
        <v>0</v>
      </c>
      <c r="EG257" t="str">
        <f ca="1">SUBSTITUTE(EG256,'Formula Name Creation'!$V59,'HB11 Model'!$B59)</f>
        <v>0</v>
      </c>
      <c r="EH257" t="str">
        <f ca="1">SUBSTITUTE(EH256,'Formula Name Creation'!$V59,'HB11 Model'!$B59)</f>
        <v>0</v>
      </c>
      <c r="EI257" t="str">
        <f ca="1">SUBSTITUTE(EI256,'Formula Name Creation'!$V59,'HB11 Model'!$B59)</f>
        <v>0</v>
      </c>
      <c r="EJ257" t="str">
        <f ca="1">SUBSTITUTE(EJ256,'Formula Name Creation'!$V59,'HB11 Model'!$B59)</f>
        <v>0</v>
      </c>
      <c r="EK257" t="str">
        <f ca="1">SUBSTITUTE(EK256,'Formula Name Creation'!$V59,'HB11 Model'!$B59)</f>
        <v>0</v>
      </c>
      <c r="EL257" t="str">
        <f ca="1">SUBSTITUTE(EL256,'Formula Name Creation'!$V59,'HB11 Model'!$B59)</f>
        <v>0</v>
      </c>
      <c r="EM257" t="str">
        <f ca="1">SUBSTITUTE(EM256,'Formula Name Creation'!$V59,'HB11 Model'!$B59)</f>
        <v>0</v>
      </c>
      <c r="EN257" t="str">
        <f ca="1">SUBSTITUTE(EN256,'Formula Name Creation'!$V59,'HB11 Model'!$B59)</f>
        <v>0</v>
      </c>
      <c r="EO257" t="str">
        <f ca="1">SUBSTITUTE(EO256,'Formula Name Creation'!$V59,'HB11 Model'!$B59)</f>
        <v>0</v>
      </c>
      <c r="EP257" t="str">
        <f ca="1">SUBSTITUTE(EP256,'Formula Name Creation'!$V59,'HB11 Model'!$B59)</f>
        <v>0</v>
      </c>
      <c r="EQ257" t="str">
        <f ca="1">SUBSTITUTE(EQ256,'Formula Name Creation'!$V59,'HB11 Model'!$B59)</f>
        <v>0</v>
      </c>
      <c r="ER257" t="str">
        <f ca="1">SUBSTITUTE(ER256,'Formula Name Creation'!$V59,'HB11 Model'!$B59)</f>
        <v>0</v>
      </c>
      <c r="ES257" t="str">
        <f ca="1">SUBSTITUTE(ES256,'Formula Name Creation'!$V59,'HB11 Model'!$B59)</f>
        <v>0</v>
      </c>
      <c r="ET257" t="str">
        <f ca="1">SUBSTITUTE(ET256,'Formula Name Creation'!$V59,'HB11 Model'!$B59)</f>
        <v>0</v>
      </c>
      <c r="EU257">
        <v>57</v>
      </c>
    </row>
    <row r="258" spans="1:151" x14ac:dyDescent="0.25">
      <c r="A258" t="str">
        <f ca="1">SUBSTITUTE(A257,'Formula Name Creation'!$V58,'HB11 Model'!$B58)</f>
        <v>Parameter</v>
      </c>
      <c r="B258" t="str">
        <f ca="1">SUBSTITUTE(B257,'Formula Name Creation'!$V58,'HB11 Model'!$B58)</f>
        <v>Parameter</v>
      </c>
      <c r="C258" t="str">
        <f ca="1">SUBSTITUTE(C257,'Formula Name Creation'!$V58,'HB11 Model'!$B58)</f>
        <v>=(1400*C22*1000)/10^6</v>
      </c>
      <c r="D258" t="str">
        <f ca="1">SUBSTITUTE(D257,'Formula Name Creation'!$V58,'HB11 Model'!$B58)</f>
        <v>Parameter</v>
      </c>
      <c r="E258" t="str">
        <f ca="1">SUBSTITUTE(E257,'Formula Name Creation'!$V58,'HB11 Model'!$B58)</f>
        <v>=C3*C4</v>
      </c>
      <c r="F258" t="str">
        <f ca="1">SUBSTITUTE(F257,'Formula Name Creation'!$V58,'HB11 Model'!$B58)</f>
        <v>=C7/(C6)</v>
      </c>
      <c r="G258" t="str">
        <f ca="1">SUBSTITUTE(G257,'Formula Name Creation'!$V58,'HB11 Model'!$B58)</f>
        <v>=IF(C36=0,C7*C10,C7*C10*C13)</v>
      </c>
      <c r="H258" t="str">
        <f ca="1">SUBSTITUTE(H257,'Formula Name Creation'!$V58,'HB11 Model'!$B58)</f>
        <v>Parameter</v>
      </c>
      <c r="I258" t="str">
        <f ca="1">SUBSTITUTE(I257,'Formula Name Creation'!$V58,'HB11 Model'!$B58)</f>
        <v>Parameter</v>
      </c>
      <c r="J258" t="str">
        <f ca="1">SUBSTITUTE(J257,'Formula Name Creation'!$V58,'HB11 Model'!$B58)</f>
        <v>Parameter</v>
      </c>
      <c r="K258" t="str">
        <f ca="1">SUBSTITUTE(K257,'Formula Name Creation'!$V58,'HB11 Model'!$B58)</f>
        <v>Parameter</v>
      </c>
      <c r="L258" t="str">
        <f ca="1">SUBSTITUTE(L257,'Formula Name Creation'!$V58,'HB11 Model'!$B58)</f>
        <v>Parameter</v>
      </c>
      <c r="M258" t="str">
        <f ca="1">SUBSTITUTE(M257,'Formula Name Creation'!$V58,'HB11 Model'!$B58)</f>
        <v>=C16/C8</v>
      </c>
      <c r="N258" t="str">
        <f ca="1">SUBSTITUTE(N257,'Formula Name Creation'!$V58,'HB11 Model'!$B58)</f>
        <v>=C9*C17</v>
      </c>
      <c r="O258" t="str">
        <f ca="1">SUBSTITUTE(O257,'Formula Name Creation'!$V58,'HB11 Model'!$B58)</f>
        <v>Parameter</v>
      </c>
      <c r="P258" t="str">
        <f ca="1">SUBSTITUTE(P257,'Formula Name Creation'!$V58,'HB11 Model'!$B58)</f>
        <v>Parameter</v>
      </c>
      <c r="Q258" t="str">
        <f ca="1">SUBSTITUTE(Q257,'Formula Name Creation'!$V58,'HB11 Model'!$B58)</f>
        <v>Parameter</v>
      </c>
      <c r="R258" t="str">
        <f ca="1">SUBSTITUTE(R257,'Formula Name Creation'!$V58,'HB11 Model'!$B58)</f>
        <v>=C8+Cooling System Energy Consumption+Vacuum System Power Usage</v>
      </c>
      <c r="S258" t="str">
        <f ca="1">SUBSTITUTE(S257,'Formula Name Creation'!$V58,'HB11 Model'!$B58)</f>
        <v>=C20*C19</v>
      </c>
      <c r="T258" t="str">
        <f ca="1">SUBSTITUTE(T257,'Formula Name Creation'!$V58,'HB11 Model'!$B58)</f>
        <v>=C16-C20</v>
      </c>
      <c r="U258" t="str">
        <f ca="1">SUBSTITUTE(U257,'Formula Name Creation'!$V58,'HB11 Model'!$B58)</f>
        <v>=365*24*C14</v>
      </c>
      <c r="V258" t="str">
        <f ca="1">SUBSTITUTE(V257,'Formula Name Creation'!$V58,'HB11 Model'!$B58)</f>
        <v>=C22*C23</v>
      </c>
      <c r="W258" t="str">
        <f ca="1">SUBSTITUTE(W257,'Formula Name Creation'!$V58,'HB11 Model'!$B58)</f>
        <v>=C26/(1-C27)</v>
      </c>
      <c r="X258" t="str">
        <f ca="1">SUBSTITUTE(X257,'Formula Name Creation'!$V58,'HB11 Model'!$B58)</f>
        <v>=C4*C14*365*24*3600</v>
      </c>
      <c r="Y258" t="str">
        <f ca="1">SUBSTITUTE(Y257,'Formula Name Creation'!$V58,'HB11 Model'!$B58)</f>
        <v>Parameter</v>
      </c>
      <c r="Z258" t="str">
        <f ca="1">SUBSTITUTE(Z257,'Formula Name Creation'!$V58,'HB11 Model'!$B58)</f>
        <v>=C29+C37+C40+C48</v>
      </c>
      <c r="AA258" t="str">
        <f ca="1">SUBSTITUTE(AA257,'Formula Name Creation'!$V58,'HB11 Model'!$B58)</f>
        <v>=C30*(C33*C34)/(1000)+C35</v>
      </c>
      <c r="AB258" t="str">
        <f ca="1">SUBSTITUTE(AB257,'Formula Name Creation'!$V58,'HB11 Model'!$B58)</f>
        <v>Parameter</v>
      </c>
      <c r="AC258" t="str">
        <f ca="1">SUBSTITUTE(AC257,'Formula Name Creation'!$V58,'HB11 Model'!$B58)</f>
        <v>Parameter</v>
      </c>
      <c r="AD258" t="str">
        <f ca="1">SUBSTITUTE(AD257,'Formula Name Creation'!$V58,'HB11 Model'!$B58)</f>
        <v>Parameter</v>
      </c>
      <c r="AE258" t="str">
        <f ca="1">SUBSTITUTE(AE257,'Formula Name Creation'!$V58,'HB11 Model'!$B58)</f>
        <v>Parameter</v>
      </c>
      <c r="AF258" t="str">
        <f ca="1">SUBSTITUTE(AF257,'Formula Name Creation'!$V58,'HB11 Model'!$B58)</f>
        <v>Parameter</v>
      </c>
      <c r="AG258" t="str">
        <f ca="1">SUBSTITUTE(AG257,'Formula Name Creation'!$V58,'HB11 Model'!$B58)</f>
        <v>Parameter</v>
      </c>
      <c r="AH258" t="str">
        <f ca="1">SUBSTITUTE(AH257,'Formula Name Creation'!$V58,'HB11 Model'!$B58)</f>
        <v>Parameter</v>
      </c>
      <c r="AI258" t="str">
        <f ca="1">SUBSTITUTE(AI257,'Formula Name Creation'!$V58,'HB11 Model'!$B58)</f>
        <v>=C36*(C38)</v>
      </c>
      <c r="AJ258" t="str">
        <f ca="1">SUBSTITUTE(AJ257,'Formula Name Creation'!$V58,'HB11 Model'!$B58)</f>
        <v>Parameter</v>
      </c>
      <c r="AK258" t="str">
        <f ca="1">SUBSTITUTE(AK257,'Formula Name Creation'!$V58,'HB11 Model'!$B58)</f>
        <v>Parameter</v>
      </c>
      <c r="AL258" t="str">
        <f ca="1">SUBSTITUTE(AL257,'Formula Name Creation'!$V58,'HB11 Model'!$B58)</f>
        <v>=C39*(C41+C42)</v>
      </c>
      <c r="AM258" t="str">
        <f ca="1">SUBSTITUTE(AM257,'Formula Name Creation'!$V58,'HB11 Model'!$B58)</f>
        <v>=0.04+(C31*C32)/(1000)</v>
      </c>
      <c r="AN258" t="str">
        <f ca="1">SUBSTITUTE(AN257,'Formula Name Creation'!$V58,'HB11 Model'!$B58)</f>
        <v>Parameter</v>
      </c>
      <c r="AO258" t="str">
        <f ca="1">SUBSTITUTE(AO257,'Formula Name Creation'!$V58,'HB11 Model'!$B58)</f>
        <v>Parameter</v>
      </c>
      <c r="AP258" t="str">
        <f ca="1">SUBSTITUTE(AP257,'Formula Name Creation'!$V58,'HB11 Model'!$B58)</f>
        <v>Parameter</v>
      </c>
      <c r="AQ258" t="str">
        <f ca="1">SUBSTITUTE(AQ257,'Formula Name Creation'!$V58,'HB11 Model'!$B58)</f>
        <v>Parameter</v>
      </c>
      <c r="AR258" t="e">
        <f ca="1">SUBSTITUTE(AR257,'Formula Name Creation'!$V58,'HB11 Model'!$B58)</f>
        <v>#N/A</v>
      </c>
      <c r="AS258" t="str">
        <f ca="1">SUBSTITUTE(AS257,'Formula Name Creation'!$V58,'HB11 Model'!$B58)</f>
        <v>=C45+C25*(C28)</v>
      </c>
      <c r="AT258" t="str">
        <f ca="1">SUBSTITUTE(AT257,'Formula Name Creation'!$V58,'HB11 Model'!$B58)</f>
        <v>Parameter</v>
      </c>
      <c r="AU258" t="str">
        <f ca="1">SUBSTITUTE(AU257,'Formula Name Creation'!$V58,'HB11 Model'!$B58)</f>
        <v>Parameter</v>
      </c>
      <c r="AV258" t="str">
        <f ca="1">SUBSTITUTE(AV257,'Formula Name Creation'!$V58,'HB11 Model'!$B58)</f>
        <v>Parameter</v>
      </c>
      <c r="AW258" t="str">
        <f ca="1">SUBSTITUTE(AW257,'Formula Name Creation'!$V58,'HB11 Model'!$B58)</f>
        <v>Parameter</v>
      </c>
      <c r="AX258" t="str">
        <f ca="1">SUBSTITUTE(AX257,'Formula Name Creation'!$V58,'HB11 Model'!$B58)</f>
        <v>Parameter</v>
      </c>
      <c r="AY258" t="str">
        <f ca="1">SUBSTITUTE(AY257,'Formula Name Creation'!$V58,'HB11 Model'!$B58)</f>
        <v>Parameter</v>
      </c>
      <c r="AZ258" t="str">
        <f ca="1">SUBSTITUTE(AZ257,'Formula Name Creation'!$V58,'HB11 Model'!$B58)</f>
        <v>Parameter</v>
      </c>
      <c r="BA258" t="str">
        <f ca="1">SUBSTITUTE(BA257,'Formula Name Creation'!$V58,'HB11 Model'!$B58)</f>
        <v>=(C54+C53)/10^6</v>
      </c>
      <c r="BB258" t="str">
        <f ca="1">SUBSTITUTE(BB257,'Formula Name Creation'!$V58,'HB11 Model'!$B58)</f>
        <v>=C4*((C14*24)*3600)*C51</v>
      </c>
      <c r="BC258" t="str">
        <f ca="1">SUBSTITUTE(BC257,'Formula Name Creation'!$V58,'HB11 Model'!$B58)</f>
        <v>Parameter</v>
      </c>
      <c r="BD258" t="str">
        <f ca="1">SUBSTITUTE(BD257,'Formula Name Creation'!$V58,'HB11 Model'!$B58)</f>
        <v>Parameter</v>
      </c>
      <c r="BE258" t="str">
        <f ca="1">SUBSTITUTE(BE257,'Formula Name Creation'!$V58,'HB11 Model'!$B58)</f>
        <v>Parameter</v>
      </c>
      <c r="BF258" t="str">
        <f ca="1">SUBSTITUTE(BF257,'Formula Name Creation'!$V58,'HB11 Model'!$B58)</f>
        <v>Parameter</v>
      </c>
      <c r="BG258" t="str">
        <f ca="1">SUBSTITUTE(BG257,'Formula Name Creation'!$V58,'HB11 Model'!$B58)</f>
        <v>=ROUNDDOWN(Number of Years in Service/Turbine Replacement Interval,0)*Turbine Generators Replacement Cost+C57*C3*C4*ROUNDDOWN(Number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58" t="str">
        <f ca="1">SUBSTITUTE(BH257,'Formula Name Creation'!$V58,'HB11 Model'!$B58)</f>
        <v>Parameter</v>
      </c>
      <c r="BI258" t="str">
        <f ca="1">SUBSTITUTE(BI257,'Formula Name Creation'!$V58,'HB11 Model'!$B58)</f>
        <v>=Cost of Maintenance per kWh*1000*C24</v>
      </c>
      <c r="BJ258" t="str">
        <f ca="1">SUBSTITUTE(BJ257,'Formula Name Creation'!$V58,'HB11 Model'!$B58)</f>
        <v>Parameter</v>
      </c>
      <c r="BK258" t="str">
        <f ca="1">SUBSTITUTE(BK257,'Formula Name Creation'!$V58,'HB11 Model'!$B58)</f>
        <v>Parameter</v>
      </c>
      <c r="BL258" t="str">
        <f ca="1">SUBSTITUTE(BL257,'Formula Name Creation'!$V58,'HB11 Model'!$B58)</f>
        <v>Parameter</v>
      </c>
      <c r="BM258" t="str">
        <f ca="1">SUBSTITUTE(BM257,'Formula Name Creation'!$V58,'HB11 Model'!$B58)</f>
        <v>Parameter</v>
      </c>
      <c r="BN258" t="str">
        <f ca="1">SUBSTITUTE(BN257,'Formula Name Creation'!$V58,'HB11 Model'!$B58)</f>
        <v>Parameter</v>
      </c>
      <c r="BO258" t="str">
        <f ca="1">SUBSTITUTE(BO257,'Formula Name Creation'!$V58,'HB11 Model'!$B58)</f>
        <v>Parameter</v>
      </c>
      <c r="BP258" t="str">
        <f ca="1">SUBSTITUTE(BP257,'Formula Name Creation'!$V58,'HB11 Model'!$B58)</f>
        <v>Parameter</v>
      </c>
      <c r="BQ258" t="str">
        <f ca="1">SUBSTITUTE(BQ257,'Formula Name Creation'!$V58,'HB11 Model'!$B58)</f>
        <v>Parameter</v>
      </c>
      <c r="BR258" t="str">
        <f ca="1">SUBSTITUTE(BR257,'Formula Name Creation'!$V58,'HB11 Model'!$B58)</f>
        <v>Parameter</v>
      </c>
      <c r="BS258" t="str">
        <f ca="1">SUBSTITUTE(BS257,'Formula Name Creation'!$V58,'HB11 Model'!$B58)</f>
        <v>Parameter</v>
      </c>
      <c r="BT258" t="str">
        <f ca="1">SUBSTITUTE(BT257,'Formula Name Creation'!$V58,'HB11 Model'!$B58)</f>
        <v>Parameter</v>
      </c>
      <c r="BU258" t="str">
        <f ca="1">SUBSTITUTE(BU257,'Formula Name Creation'!$V58,'HB11 Model'!$B58)</f>
        <v>=(Land Cost+Reactor Building Cost+Turbine Building Cost+Cooling Tower System Cost+Power Supply and Energy Storage Cost+Ventilation Stack Cost+Miscellaneous Buildings Cost+Laser Construction Cost)</v>
      </c>
      <c r="BV258" t="str">
        <f ca="1">SUBSTITUTE(BV257,'Formula Name Creation'!$V58,'HB11 Model'!$B58)</f>
        <v>Parameter</v>
      </c>
      <c r="BW258" t="str">
        <f ca="1">SUBSTITUTE(BW257,'Formula Name Creation'!$V58,'HB11 Model'!$B58)</f>
        <v>Parameter</v>
      </c>
      <c r="BX258" t="str">
        <f ca="1">SUBSTITUTE(BX257,'Formula Name Creation'!$V58,'HB11 Model'!$B58)</f>
        <v>=Indirect Construction Cost+Direct Construction Cost</v>
      </c>
      <c r="BY258" t="str">
        <f ca="1">SUBSTITUTE(BY257,'Formula Name Creation'!$V58,'HB11 Model'!$B58)</f>
        <v>Parameter</v>
      </c>
      <c r="BZ258" t="str">
        <f ca="1">SUBSTITUTE(BZ257,'Formula Name Creation'!$V58,'HB11 Model'!$B58)</f>
        <v>=Decommissioning Cost Coefficient*Direct Construction Cost</v>
      </c>
      <c r="CA258" t="str">
        <f ca="1">SUBSTITUTE(CA257,'Formula Name Creation'!$V58,'HB11 Model'!$B58)</f>
        <v>Parameter</v>
      </c>
      <c r="CB258" t="str">
        <f ca="1">SUBSTITUTE(CB257,'Formula Name Creation'!$V58,'HB11 Model'!$B58)</f>
        <v>Parameter</v>
      </c>
      <c r="CC258" t="str">
        <f ca="1">SUBSTITUTE(CC257,'Formula Name Creation'!$V58,'HB11 Model'!$B58)</f>
        <v>Parameter</v>
      </c>
      <c r="CD258" t="str">
        <f ca="1">SUBSTITUTE(CD257,'Formula Name Creation'!$V58,'HB11 Model'!$B58)</f>
        <v>=32*(C9/2605)</v>
      </c>
      <c r="CE258" t="str">
        <f ca="1">SUBSTITUTE(CE257,'Formula Name Creation'!$V58,'HB11 Model'!$B58)</f>
        <v>Parameter</v>
      </c>
      <c r="CF258" t="str">
        <f ca="1">SUBSTITUTE(CF257,'Formula Name Creation'!$V58,'HB11 Model'!$B58)</f>
        <v>Parameter</v>
      </c>
      <c r="CG258" t="str">
        <f ca="1">SUBSTITUTE(CG257,'Formula Name Creation'!$V58,'HB11 Model'!$B58)</f>
        <v>=(Coolant Volume*Coolant Density*Coolant Cost)/10^6</v>
      </c>
      <c r="CH258" t="str">
        <f ca="1">SUBSTITUTE(CH257,'Formula Name Creation'!$V58,'HB11 Model'!$B58)</f>
        <v>=C9*10^6/Mixed-mean Coolant Temperature Rise/Specific Heat of Coolant</v>
      </c>
      <c r="CI258" t="str">
        <f ca="1">SUBSTITUTE(CI257,'Formula Name Creation'!$V58,'HB11 Model'!$B58)</f>
        <v>Parameter</v>
      </c>
      <c r="CJ258" t="str">
        <f ca="1">SUBSTITUTE(CJ257,'Formula Name Creation'!$V58,'HB11 Model'!$B58)</f>
        <v>Parameter</v>
      </c>
      <c r="CK258" t="str">
        <f ca="1">SUBSTITUTE(CK257,'Formula Name Creation'!$V58,'HB11 Model'!$B58)</f>
        <v>Parameter</v>
      </c>
      <c r="CL258" t="str">
        <f ca="1">SUBSTITUTE(CL257,'Formula Name Creation'!$V58,'HB11 Model'!$B58)</f>
        <v>Parameter</v>
      </c>
      <c r="CM258" t="str">
        <f ca="1">SUBSTITUTE(CM257,'Formula Name Creation'!$V58,'HB11 Model'!$B58)</f>
        <v>=Number of Staff*Average Hourly Wage</v>
      </c>
      <c r="CN258" t="str">
        <f ca="1">SUBSTITUTE(CN257,'Formula Name Creation'!$V58,'HB11 Model'!$B58)</f>
        <v>=Hourly Personnel Cost*7.6*7*52.18</v>
      </c>
      <c r="CO258" t="str">
        <f ca="1">SUBSTITUTE(CO257,'Formula Name Creation'!$V58,'HB11 Model'!$B58)</f>
        <v>Parameter</v>
      </c>
      <c r="CP258" t="str">
        <f ca="1">SUBSTITUTE(CP257,'Formula Name Creation'!$V58,'HB11 Model'!$B58)</f>
        <v>Parameter</v>
      </c>
      <c r="CQ258" t="str">
        <f ca="1">SUBSTITUTE(CQ257,'Formula Name Creation'!$V58,'HB11 Model'!$B58)</f>
        <v>Parameter</v>
      </c>
      <c r="CR258" t="str">
        <f ca="1">SUBSTITUTE(CR257,'Formula Name Creation'!$V58,'HB11 Model'!$B58)</f>
        <v>Parameter</v>
      </c>
      <c r="CS258" t="str">
        <f ca="1">SUBSTITUTE(CS257,'Formula Name Creation'!$V58,'HB11 Model'!$B58)</f>
        <v>Parameter</v>
      </c>
      <c r="CT258" t="str">
        <f ca="1">SUBSTITUTE(CT257,'Formula Name Creation'!$V58,'HB11 Model'!$B58)</f>
        <v>Parameter</v>
      </c>
      <c r="CU258" t="str">
        <f ca="1">SUBSTITUTE(CU257,'Formula Name Creation'!$V58,'HB11 Model'!$B58)</f>
        <v>=PI()*Height of Vacuum Vessel*(Radius of Vacuum Vessel^2-(Radius of Vacuum Vessel-Wall Thickness of Vacuum Vessel)^2)*Density of Vacuum Vessel Material</v>
      </c>
      <c r="CV258" t="str">
        <f ca="1">SUBSTITUTE(CV257,'Formula Name Creation'!$V58,'HB11 Model'!$B58)</f>
        <v>Parameter</v>
      </c>
      <c r="CW258" t="str">
        <f ca="1">SUBSTITUTE(CW257,'Formula Name Creation'!$V58,'HB11 Model'!$B58)</f>
        <v>=(90.69*Mass of Vacuum Vessel + Shielding Material Costs for Vacuum Vessel + 13.04*Mass Flow Rate*112.32)/10^6</v>
      </c>
      <c r="CX258" t="str">
        <f ca="1">SUBSTITUTE(CX257,'Formula Name Creation'!$V58,'HB11 Model'!$B58)</f>
        <v>0</v>
      </c>
      <c r="CY258" t="str">
        <f ca="1">SUBSTITUTE(CY257,'Formula Name Creation'!$V58,'HB11 Model'!$B58)</f>
        <v>0</v>
      </c>
      <c r="CZ258" t="str">
        <f ca="1">SUBSTITUTE(CZ257,'Formula Name Creation'!$V58,'HB11 Model'!$B58)</f>
        <v>0</v>
      </c>
      <c r="DA258" t="str">
        <f ca="1">SUBSTITUTE(DA257,'Formula Name Creation'!$V58,'HB11 Model'!$B58)</f>
        <v>0</v>
      </c>
      <c r="DB258" t="str">
        <f ca="1">SUBSTITUTE(DB257,'Formula Name Creation'!$V58,'HB11 Model'!$B58)</f>
        <v>0</v>
      </c>
      <c r="DC258" t="str">
        <f ca="1">SUBSTITUTE(DC257,'Formula Name Creation'!$V58,'HB11 Model'!$B58)</f>
        <v>0</v>
      </c>
      <c r="DD258" t="str">
        <f ca="1">SUBSTITUTE(DD257,'Formula Name Creation'!$V58,'HB11 Model'!$B58)</f>
        <v>0</v>
      </c>
      <c r="DE258" t="str">
        <f ca="1">SUBSTITUTE(DE257,'Formula Name Creation'!$V58,'HB11 Model'!$B58)</f>
        <v>0</v>
      </c>
      <c r="DF258" t="str">
        <f ca="1">SUBSTITUTE(DF257,'Formula Name Creation'!$V58,'HB11 Model'!$B58)</f>
        <v>0</v>
      </c>
      <c r="DG258" t="str">
        <f ca="1">SUBSTITUTE(DG257,'Formula Name Creation'!$V58,'HB11 Model'!$B58)</f>
        <v>0</v>
      </c>
      <c r="DH258" t="str">
        <f ca="1">SUBSTITUTE(DH257,'Formula Name Creation'!$V58,'HB11 Model'!$B58)</f>
        <v>0</v>
      </c>
      <c r="DI258" t="str">
        <f ca="1">SUBSTITUTE(DI257,'Formula Name Creation'!$V58,'HB11 Model'!$B58)</f>
        <v>0</v>
      </c>
      <c r="DJ258" t="str">
        <f ca="1">SUBSTITUTE(DJ257,'Formula Name Creation'!$V58,'HB11 Model'!$B58)</f>
        <v>0</v>
      </c>
      <c r="DK258" t="str">
        <f ca="1">SUBSTITUTE(DK257,'Formula Name Creation'!$V58,'HB11 Model'!$B58)</f>
        <v>0</v>
      </c>
      <c r="DL258" t="str">
        <f ca="1">SUBSTITUTE(DL257,'Formula Name Creation'!$V58,'HB11 Model'!$B58)</f>
        <v>0</v>
      </c>
      <c r="DM258" t="str">
        <f ca="1">SUBSTITUTE(DM257,'Formula Name Creation'!$V58,'HB11 Model'!$B58)</f>
        <v>0</v>
      </c>
      <c r="DN258" t="str">
        <f ca="1">SUBSTITUTE(DN257,'Formula Name Creation'!$V58,'HB11 Model'!$B58)</f>
        <v>0</v>
      </c>
      <c r="DO258" t="str">
        <f ca="1">SUBSTITUTE(DO257,'Formula Name Creation'!$V58,'HB11 Model'!$B58)</f>
        <v>0</v>
      </c>
      <c r="DP258" t="str">
        <f ca="1">SUBSTITUTE(DP257,'Formula Name Creation'!$V58,'HB11 Model'!$B58)</f>
        <v>0</v>
      </c>
      <c r="DQ258" t="str">
        <f ca="1">SUBSTITUTE(DQ257,'Formula Name Creation'!$V58,'HB11 Model'!$B58)</f>
        <v>0</v>
      </c>
      <c r="DR258" t="str">
        <f ca="1">SUBSTITUTE(DR257,'Formula Name Creation'!$V58,'HB11 Model'!$B58)</f>
        <v>0</v>
      </c>
      <c r="DS258" t="str">
        <f ca="1">SUBSTITUTE(DS257,'Formula Name Creation'!$V58,'HB11 Model'!$B58)</f>
        <v>0</v>
      </c>
      <c r="DT258" t="str">
        <f ca="1">SUBSTITUTE(DT257,'Formula Name Creation'!$V58,'HB11 Model'!$B58)</f>
        <v>0</v>
      </c>
      <c r="DU258" t="str">
        <f ca="1">SUBSTITUTE(DU257,'Formula Name Creation'!$V58,'HB11 Model'!$B58)</f>
        <v>0</v>
      </c>
      <c r="DV258" t="str">
        <f ca="1">SUBSTITUTE(DV257,'Formula Name Creation'!$V58,'HB11 Model'!$B58)</f>
        <v>0</v>
      </c>
      <c r="DW258" t="str">
        <f ca="1">SUBSTITUTE(DW257,'Formula Name Creation'!$V58,'HB11 Model'!$B58)</f>
        <v>0</v>
      </c>
      <c r="DX258" t="str">
        <f ca="1">SUBSTITUTE(DX257,'Formula Name Creation'!$V58,'HB11 Model'!$B58)</f>
        <v>0</v>
      </c>
      <c r="DY258" t="str">
        <f ca="1">SUBSTITUTE(DY257,'Formula Name Creation'!$V58,'HB11 Model'!$B58)</f>
        <v>0</v>
      </c>
      <c r="DZ258" t="str">
        <f ca="1">SUBSTITUTE(DZ257,'Formula Name Creation'!$V58,'HB11 Model'!$B58)</f>
        <v>0</v>
      </c>
      <c r="EA258" t="str">
        <f ca="1">SUBSTITUTE(EA257,'Formula Name Creation'!$V58,'HB11 Model'!$B58)</f>
        <v>0</v>
      </c>
      <c r="EB258" t="str">
        <f ca="1">SUBSTITUTE(EB257,'Formula Name Creation'!$V58,'HB11 Model'!$B58)</f>
        <v>0</v>
      </c>
      <c r="EC258" t="str">
        <f ca="1">SUBSTITUTE(EC257,'Formula Name Creation'!$V58,'HB11 Model'!$B58)</f>
        <v>0</v>
      </c>
      <c r="ED258" t="str">
        <f ca="1">SUBSTITUTE(ED257,'Formula Name Creation'!$V58,'HB11 Model'!$B58)</f>
        <v>0</v>
      </c>
      <c r="EE258" t="str">
        <f ca="1">SUBSTITUTE(EE257,'Formula Name Creation'!$V58,'HB11 Model'!$B58)</f>
        <v>0</v>
      </c>
      <c r="EF258" t="str">
        <f ca="1">SUBSTITUTE(EF257,'Formula Name Creation'!$V58,'HB11 Model'!$B58)</f>
        <v>0</v>
      </c>
      <c r="EG258" t="str">
        <f ca="1">SUBSTITUTE(EG257,'Formula Name Creation'!$V58,'HB11 Model'!$B58)</f>
        <v>0</v>
      </c>
      <c r="EH258" t="str">
        <f ca="1">SUBSTITUTE(EH257,'Formula Name Creation'!$V58,'HB11 Model'!$B58)</f>
        <v>0</v>
      </c>
      <c r="EI258" t="str">
        <f ca="1">SUBSTITUTE(EI257,'Formula Name Creation'!$V58,'HB11 Model'!$B58)</f>
        <v>0</v>
      </c>
      <c r="EJ258" t="str">
        <f ca="1">SUBSTITUTE(EJ257,'Formula Name Creation'!$V58,'HB11 Model'!$B58)</f>
        <v>0</v>
      </c>
      <c r="EK258" t="str">
        <f ca="1">SUBSTITUTE(EK257,'Formula Name Creation'!$V58,'HB11 Model'!$B58)</f>
        <v>0</v>
      </c>
      <c r="EL258" t="str">
        <f ca="1">SUBSTITUTE(EL257,'Formula Name Creation'!$V58,'HB11 Model'!$B58)</f>
        <v>0</v>
      </c>
      <c r="EM258" t="str">
        <f ca="1">SUBSTITUTE(EM257,'Formula Name Creation'!$V58,'HB11 Model'!$B58)</f>
        <v>0</v>
      </c>
      <c r="EN258" t="str">
        <f ca="1">SUBSTITUTE(EN257,'Formula Name Creation'!$V58,'HB11 Model'!$B58)</f>
        <v>0</v>
      </c>
      <c r="EO258" t="str">
        <f ca="1">SUBSTITUTE(EO257,'Formula Name Creation'!$V58,'HB11 Model'!$B58)</f>
        <v>0</v>
      </c>
      <c r="EP258" t="str">
        <f ca="1">SUBSTITUTE(EP257,'Formula Name Creation'!$V58,'HB11 Model'!$B58)</f>
        <v>0</v>
      </c>
      <c r="EQ258" t="str">
        <f ca="1">SUBSTITUTE(EQ257,'Formula Name Creation'!$V58,'HB11 Model'!$B58)</f>
        <v>0</v>
      </c>
      <c r="ER258" t="str">
        <f ca="1">SUBSTITUTE(ER257,'Formula Name Creation'!$V58,'HB11 Model'!$B58)</f>
        <v>0</v>
      </c>
      <c r="ES258" t="str">
        <f ca="1">SUBSTITUTE(ES257,'Formula Name Creation'!$V58,'HB11 Model'!$B58)</f>
        <v>0</v>
      </c>
      <c r="ET258" t="str">
        <f ca="1">SUBSTITUTE(ET257,'Formula Name Creation'!$V58,'HB11 Model'!$B58)</f>
        <v>0</v>
      </c>
      <c r="EU258">
        <v>56</v>
      </c>
    </row>
    <row r="259" spans="1:151" x14ac:dyDescent="0.25">
      <c r="A259" t="str">
        <f ca="1">SUBSTITUTE(A258,'Formula Name Creation'!$V57,'HB11 Model'!$B57)</f>
        <v>Parameter</v>
      </c>
      <c r="B259" t="str">
        <f ca="1">SUBSTITUTE(B258,'Formula Name Creation'!$V57,'HB11 Model'!$B57)</f>
        <v>Parameter</v>
      </c>
      <c r="C259" t="str">
        <f ca="1">SUBSTITUTE(C258,'Formula Name Creation'!$V57,'HB11 Model'!$B57)</f>
        <v>=(1400*C22*1000)/10^6</v>
      </c>
      <c r="D259" t="str">
        <f ca="1">SUBSTITUTE(D258,'Formula Name Creation'!$V57,'HB11 Model'!$B57)</f>
        <v>Parameter</v>
      </c>
      <c r="E259" t="str">
        <f ca="1">SUBSTITUTE(E258,'Formula Name Creation'!$V57,'HB11 Model'!$B57)</f>
        <v>=C3*C4</v>
      </c>
      <c r="F259" t="str">
        <f ca="1">SUBSTITUTE(F258,'Formula Name Creation'!$V57,'HB11 Model'!$B57)</f>
        <v>=C7/(C6)</v>
      </c>
      <c r="G259" t="str">
        <f ca="1">SUBSTITUTE(G258,'Formula Name Creation'!$V57,'HB11 Model'!$B57)</f>
        <v>=IF(C36=0,C7*C10,C7*C10*C13)</v>
      </c>
      <c r="H259" t="str">
        <f ca="1">SUBSTITUTE(H258,'Formula Name Creation'!$V57,'HB11 Model'!$B57)</f>
        <v>Parameter</v>
      </c>
      <c r="I259" t="str">
        <f ca="1">SUBSTITUTE(I258,'Formula Name Creation'!$V57,'HB11 Model'!$B57)</f>
        <v>Parameter</v>
      </c>
      <c r="J259" t="str">
        <f ca="1">SUBSTITUTE(J258,'Formula Name Creation'!$V57,'HB11 Model'!$B57)</f>
        <v>Parameter</v>
      </c>
      <c r="K259" t="str">
        <f ca="1">SUBSTITUTE(K258,'Formula Name Creation'!$V57,'HB11 Model'!$B57)</f>
        <v>Parameter</v>
      </c>
      <c r="L259" t="str">
        <f ca="1">SUBSTITUTE(L258,'Formula Name Creation'!$V57,'HB11 Model'!$B57)</f>
        <v>Parameter</v>
      </c>
      <c r="M259" t="str">
        <f ca="1">SUBSTITUTE(M258,'Formula Name Creation'!$V57,'HB11 Model'!$B57)</f>
        <v>=C16/C8</v>
      </c>
      <c r="N259" t="str">
        <f ca="1">SUBSTITUTE(N258,'Formula Name Creation'!$V57,'HB11 Model'!$B57)</f>
        <v>=C9*C17</v>
      </c>
      <c r="O259" t="str">
        <f ca="1">SUBSTITUTE(O258,'Formula Name Creation'!$V57,'HB11 Model'!$B57)</f>
        <v>Parameter</v>
      </c>
      <c r="P259" t="str">
        <f ca="1">SUBSTITUTE(P258,'Formula Name Creation'!$V57,'HB11 Model'!$B57)</f>
        <v>Parameter</v>
      </c>
      <c r="Q259" t="str">
        <f ca="1">SUBSTITUTE(Q258,'Formula Name Creation'!$V57,'HB11 Model'!$B57)</f>
        <v>Parameter</v>
      </c>
      <c r="R259" t="str">
        <f ca="1">SUBSTITUTE(R258,'Formula Name Creation'!$V57,'HB11 Model'!$B57)</f>
        <v>=C8+Cooling System Energy Consumption+Vacuum System Power Usage</v>
      </c>
      <c r="S259" t="str">
        <f ca="1">SUBSTITUTE(S258,'Formula Name Creation'!$V57,'HB11 Model'!$B57)</f>
        <v>=C20*C19</v>
      </c>
      <c r="T259" t="str">
        <f ca="1">SUBSTITUTE(T258,'Formula Name Creation'!$V57,'HB11 Model'!$B57)</f>
        <v>=C16-C20</v>
      </c>
      <c r="U259" t="str">
        <f ca="1">SUBSTITUTE(U258,'Formula Name Creation'!$V57,'HB11 Model'!$B57)</f>
        <v>=365*24*C14</v>
      </c>
      <c r="V259" t="str">
        <f ca="1">SUBSTITUTE(V258,'Formula Name Creation'!$V57,'HB11 Model'!$B57)</f>
        <v>=C22*C23</v>
      </c>
      <c r="W259" t="str">
        <f ca="1">SUBSTITUTE(W258,'Formula Name Creation'!$V57,'HB11 Model'!$B57)</f>
        <v>=C26/(1-C27)</v>
      </c>
      <c r="X259" t="str">
        <f ca="1">SUBSTITUTE(X258,'Formula Name Creation'!$V57,'HB11 Model'!$B57)</f>
        <v>=C4*C14*365*24*3600</v>
      </c>
      <c r="Y259" t="str">
        <f ca="1">SUBSTITUTE(Y258,'Formula Name Creation'!$V57,'HB11 Model'!$B57)</f>
        <v>Parameter</v>
      </c>
      <c r="Z259" t="str">
        <f ca="1">SUBSTITUTE(Z258,'Formula Name Creation'!$V57,'HB11 Model'!$B57)</f>
        <v>=C29+C37+C40+C48</v>
      </c>
      <c r="AA259" t="str">
        <f ca="1">SUBSTITUTE(AA258,'Formula Name Creation'!$V57,'HB11 Model'!$B57)</f>
        <v>=C30*(C33*C34)/(1000)+C35</v>
      </c>
      <c r="AB259" t="str">
        <f ca="1">SUBSTITUTE(AB258,'Formula Name Creation'!$V57,'HB11 Model'!$B57)</f>
        <v>Parameter</v>
      </c>
      <c r="AC259" t="str">
        <f ca="1">SUBSTITUTE(AC258,'Formula Name Creation'!$V57,'HB11 Model'!$B57)</f>
        <v>Parameter</v>
      </c>
      <c r="AD259" t="str">
        <f ca="1">SUBSTITUTE(AD258,'Formula Name Creation'!$V57,'HB11 Model'!$B57)</f>
        <v>Parameter</v>
      </c>
      <c r="AE259" t="str">
        <f ca="1">SUBSTITUTE(AE258,'Formula Name Creation'!$V57,'HB11 Model'!$B57)</f>
        <v>Parameter</v>
      </c>
      <c r="AF259" t="str">
        <f ca="1">SUBSTITUTE(AF258,'Formula Name Creation'!$V57,'HB11 Model'!$B57)</f>
        <v>Parameter</v>
      </c>
      <c r="AG259" t="str">
        <f ca="1">SUBSTITUTE(AG258,'Formula Name Creation'!$V57,'HB11 Model'!$B57)</f>
        <v>Parameter</v>
      </c>
      <c r="AH259" t="str">
        <f ca="1">SUBSTITUTE(AH258,'Formula Name Creation'!$V57,'HB11 Model'!$B57)</f>
        <v>Parameter</v>
      </c>
      <c r="AI259" t="str">
        <f ca="1">SUBSTITUTE(AI258,'Formula Name Creation'!$V57,'HB11 Model'!$B57)</f>
        <v>=C36*(C38)</v>
      </c>
      <c r="AJ259" t="str">
        <f ca="1">SUBSTITUTE(AJ258,'Formula Name Creation'!$V57,'HB11 Model'!$B57)</f>
        <v>Parameter</v>
      </c>
      <c r="AK259" t="str">
        <f ca="1">SUBSTITUTE(AK258,'Formula Name Creation'!$V57,'HB11 Model'!$B57)</f>
        <v>Parameter</v>
      </c>
      <c r="AL259" t="str">
        <f ca="1">SUBSTITUTE(AL258,'Formula Name Creation'!$V57,'HB11 Model'!$B57)</f>
        <v>=C39*(C41+C42)</v>
      </c>
      <c r="AM259" t="str">
        <f ca="1">SUBSTITUTE(AM258,'Formula Name Creation'!$V57,'HB11 Model'!$B57)</f>
        <v>=0.04+(C31*C32)/(1000)</v>
      </c>
      <c r="AN259" t="str">
        <f ca="1">SUBSTITUTE(AN258,'Formula Name Creation'!$V57,'HB11 Model'!$B57)</f>
        <v>Parameter</v>
      </c>
      <c r="AO259" t="str">
        <f ca="1">SUBSTITUTE(AO258,'Formula Name Creation'!$V57,'HB11 Model'!$B57)</f>
        <v>Parameter</v>
      </c>
      <c r="AP259" t="str">
        <f ca="1">SUBSTITUTE(AP258,'Formula Name Creation'!$V57,'HB11 Model'!$B57)</f>
        <v>Parameter</v>
      </c>
      <c r="AQ259" t="str">
        <f ca="1">SUBSTITUTE(AQ258,'Formula Name Creation'!$V57,'HB11 Model'!$B57)</f>
        <v>Parameter</v>
      </c>
      <c r="AR259" t="e">
        <f ca="1">SUBSTITUTE(AR258,'Formula Name Creation'!$V57,'HB11 Model'!$B57)</f>
        <v>#N/A</v>
      </c>
      <c r="AS259" t="str">
        <f ca="1">SUBSTITUTE(AS258,'Formula Name Creation'!$V57,'HB11 Model'!$B57)</f>
        <v>=C45+C25*(C28)</v>
      </c>
      <c r="AT259" t="str">
        <f ca="1">SUBSTITUTE(AT258,'Formula Name Creation'!$V57,'HB11 Model'!$B57)</f>
        <v>Parameter</v>
      </c>
      <c r="AU259" t="str">
        <f ca="1">SUBSTITUTE(AU258,'Formula Name Creation'!$V57,'HB11 Model'!$B57)</f>
        <v>Parameter</v>
      </c>
      <c r="AV259" t="str">
        <f ca="1">SUBSTITUTE(AV258,'Formula Name Creation'!$V57,'HB11 Model'!$B57)</f>
        <v>Parameter</v>
      </c>
      <c r="AW259" t="str">
        <f ca="1">SUBSTITUTE(AW258,'Formula Name Creation'!$V57,'HB11 Model'!$B57)</f>
        <v>Parameter</v>
      </c>
      <c r="AX259" t="str">
        <f ca="1">SUBSTITUTE(AX258,'Formula Name Creation'!$V57,'HB11 Model'!$B57)</f>
        <v>Parameter</v>
      </c>
      <c r="AY259" t="str">
        <f ca="1">SUBSTITUTE(AY258,'Formula Name Creation'!$V57,'HB11 Model'!$B57)</f>
        <v>Parameter</v>
      </c>
      <c r="AZ259" t="str">
        <f ca="1">SUBSTITUTE(AZ258,'Formula Name Creation'!$V57,'HB11 Model'!$B57)</f>
        <v>Parameter</v>
      </c>
      <c r="BA259" t="str">
        <f ca="1">SUBSTITUTE(BA258,'Formula Name Creation'!$V57,'HB11 Model'!$B57)</f>
        <v>=(C54+C53)/10^6</v>
      </c>
      <c r="BB259" t="str">
        <f ca="1">SUBSTITUTE(BB258,'Formula Name Creation'!$V57,'HB11 Model'!$B57)</f>
        <v>=C4*((C14*24)*3600)*C51</v>
      </c>
      <c r="BC259" t="str">
        <f ca="1">SUBSTITUTE(BC258,'Formula Name Creation'!$V57,'HB11 Model'!$B57)</f>
        <v>Parameter</v>
      </c>
      <c r="BD259" t="str">
        <f ca="1">SUBSTITUTE(BD258,'Formula Name Creation'!$V57,'HB11 Model'!$B57)</f>
        <v>Parameter</v>
      </c>
      <c r="BE259" t="str">
        <f ca="1">SUBSTITUTE(BE258,'Formula Name Creation'!$V57,'HB11 Model'!$B57)</f>
        <v>Parameter</v>
      </c>
      <c r="BF259" t="str">
        <f ca="1">SUBSTITUTE(BF258,'Formula Name Creation'!$V57,'HB11 Model'!$B57)</f>
        <v>Parameter</v>
      </c>
      <c r="BG259" t="str">
        <f ca="1">SUBSTITUTE(BG258,'Formula Name Creation'!$V57,'HB11 Model'!$B57)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59" t="str">
        <f ca="1">SUBSTITUTE(BH258,'Formula Name Creation'!$V57,'HB11 Model'!$B57)</f>
        <v>Parameter</v>
      </c>
      <c r="BI259" t="str">
        <f ca="1">SUBSTITUTE(BI258,'Formula Name Creation'!$V57,'HB11 Model'!$B57)</f>
        <v>=Cost of Maintenance per kWh*1000*C24</v>
      </c>
      <c r="BJ259" t="str">
        <f ca="1">SUBSTITUTE(BJ258,'Formula Name Creation'!$V57,'HB11 Model'!$B57)</f>
        <v>Parameter</v>
      </c>
      <c r="BK259" t="str">
        <f ca="1">SUBSTITUTE(BK258,'Formula Name Creation'!$V57,'HB11 Model'!$B57)</f>
        <v>Parameter</v>
      </c>
      <c r="BL259" t="str">
        <f ca="1">SUBSTITUTE(BL258,'Formula Name Creation'!$V57,'HB11 Model'!$B57)</f>
        <v>Parameter</v>
      </c>
      <c r="BM259" t="str">
        <f ca="1">SUBSTITUTE(BM258,'Formula Name Creation'!$V57,'HB11 Model'!$B57)</f>
        <v>Parameter</v>
      </c>
      <c r="BN259" t="str">
        <f ca="1">SUBSTITUTE(BN258,'Formula Name Creation'!$V57,'HB11 Model'!$B57)</f>
        <v>Parameter</v>
      </c>
      <c r="BO259" t="str">
        <f ca="1">SUBSTITUTE(BO258,'Formula Name Creation'!$V57,'HB11 Model'!$B57)</f>
        <v>Parameter</v>
      </c>
      <c r="BP259" t="str">
        <f ca="1">SUBSTITUTE(BP258,'Formula Name Creation'!$V57,'HB11 Model'!$B57)</f>
        <v>Parameter</v>
      </c>
      <c r="BQ259" t="str">
        <f ca="1">SUBSTITUTE(BQ258,'Formula Name Creation'!$V57,'HB11 Model'!$B57)</f>
        <v>Parameter</v>
      </c>
      <c r="BR259" t="str">
        <f ca="1">SUBSTITUTE(BR258,'Formula Name Creation'!$V57,'HB11 Model'!$B57)</f>
        <v>Parameter</v>
      </c>
      <c r="BS259" t="str">
        <f ca="1">SUBSTITUTE(BS258,'Formula Name Creation'!$V57,'HB11 Model'!$B57)</f>
        <v>Parameter</v>
      </c>
      <c r="BT259" t="str">
        <f ca="1">SUBSTITUTE(BT258,'Formula Name Creation'!$V57,'HB11 Model'!$B57)</f>
        <v>Parameter</v>
      </c>
      <c r="BU259" t="str">
        <f ca="1">SUBSTITUTE(BU258,'Formula Name Creation'!$V57,'HB11 Model'!$B57)</f>
        <v>=(Land Cost+Reactor Building Cost+Turbine Building Cost+Cooling Tower System Cost+Power Supply and Energy Storage Cost+Ventilation Stack Cost+Miscellaneous Buildings Cost+Laser Construction Cost)</v>
      </c>
      <c r="BV259" t="str">
        <f ca="1">SUBSTITUTE(BV258,'Formula Name Creation'!$V57,'HB11 Model'!$B57)</f>
        <v>Parameter</v>
      </c>
      <c r="BW259" t="str">
        <f ca="1">SUBSTITUTE(BW258,'Formula Name Creation'!$V57,'HB11 Model'!$B57)</f>
        <v>Parameter</v>
      </c>
      <c r="BX259" t="str">
        <f ca="1">SUBSTITUTE(BX258,'Formula Name Creation'!$V57,'HB11 Model'!$B57)</f>
        <v>=Indirect Construction Cost+Direct Construction Cost</v>
      </c>
      <c r="BY259" t="str">
        <f ca="1">SUBSTITUTE(BY258,'Formula Name Creation'!$V57,'HB11 Model'!$B57)</f>
        <v>Parameter</v>
      </c>
      <c r="BZ259" t="str">
        <f ca="1">SUBSTITUTE(BZ258,'Formula Name Creation'!$V57,'HB11 Model'!$B57)</f>
        <v>=Decommissioning Cost Coefficient*Direct Construction Cost</v>
      </c>
      <c r="CA259" t="str">
        <f ca="1">SUBSTITUTE(CA258,'Formula Name Creation'!$V57,'HB11 Model'!$B57)</f>
        <v>Parameter</v>
      </c>
      <c r="CB259" t="str">
        <f ca="1">SUBSTITUTE(CB258,'Formula Name Creation'!$V57,'HB11 Model'!$B57)</f>
        <v>Parameter</v>
      </c>
      <c r="CC259" t="str">
        <f ca="1">SUBSTITUTE(CC258,'Formula Name Creation'!$V57,'HB11 Model'!$B57)</f>
        <v>Parameter</v>
      </c>
      <c r="CD259" t="str">
        <f ca="1">SUBSTITUTE(CD258,'Formula Name Creation'!$V57,'HB11 Model'!$B57)</f>
        <v>=32*(C9/2605)</v>
      </c>
      <c r="CE259" t="str">
        <f ca="1">SUBSTITUTE(CE258,'Formula Name Creation'!$V57,'HB11 Model'!$B57)</f>
        <v>Parameter</v>
      </c>
      <c r="CF259" t="str">
        <f ca="1">SUBSTITUTE(CF258,'Formula Name Creation'!$V57,'HB11 Model'!$B57)</f>
        <v>Parameter</v>
      </c>
      <c r="CG259" t="str">
        <f ca="1">SUBSTITUTE(CG258,'Formula Name Creation'!$V57,'HB11 Model'!$B57)</f>
        <v>=(Coolant Volume*Coolant Density*Coolant Cost)/10^6</v>
      </c>
      <c r="CH259" t="str">
        <f ca="1">SUBSTITUTE(CH258,'Formula Name Creation'!$V57,'HB11 Model'!$B57)</f>
        <v>=C9*10^6/Mixed-mean Coolant Temperature Rise/Specific Heat of Coolant</v>
      </c>
      <c r="CI259" t="str">
        <f ca="1">SUBSTITUTE(CI258,'Formula Name Creation'!$V57,'HB11 Model'!$B57)</f>
        <v>Parameter</v>
      </c>
      <c r="CJ259" t="str">
        <f ca="1">SUBSTITUTE(CJ258,'Formula Name Creation'!$V57,'HB11 Model'!$B57)</f>
        <v>Parameter</v>
      </c>
      <c r="CK259" t="str">
        <f ca="1">SUBSTITUTE(CK258,'Formula Name Creation'!$V57,'HB11 Model'!$B57)</f>
        <v>Parameter</v>
      </c>
      <c r="CL259" t="str">
        <f ca="1">SUBSTITUTE(CL258,'Formula Name Creation'!$V57,'HB11 Model'!$B57)</f>
        <v>Parameter</v>
      </c>
      <c r="CM259" t="str">
        <f ca="1">SUBSTITUTE(CM258,'Formula Name Creation'!$V57,'HB11 Model'!$B57)</f>
        <v>=Number of Staff*Average Hourly Wage</v>
      </c>
      <c r="CN259" t="str">
        <f ca="1">SUBSTITUTE(CN258,'Formula Name Creation'!$V57,'HB11 Model'!$B57)</f>
        <v>=Hourly Personnel Cost*7.6*7*52.18</v>
      </c>
      <c r="CO259" t="str">
        <f ca="1">SUBSTITUTE(CO258,'Formula Name Creation'!$V57,'HB11 Model'!$B57)</f>
        <v>Parameter</v>
      </c>
      <c r="CP259" t="str">
        <f ca="1">SUBSTITUTE(CP258,'Formula Name Creation'!$V57,'HB11 Model'!$B57)</f>
        <v>Parameter</v>
      </c>
      <c r="CQ259" t="str">
        <f ca="1">SUBSTITUTE(CQ258,'Formula Name Creation'!$V57,'HB11 Model'!$B57)</f>
        <v>Parameter</v>
      </c>
      <c r="CR259" t="str">
        <f ca="1">SUBSTITUTE(CR258,'Formula Name Creation'!$V57,'HB11 Model'!$B57)</f>
        <v>Parameter</v>
      </c>
      <c r="CS259" t="str">
        <f ca="1">SUBSTITUTE(CS258,'Formula Name Creation'!$V57,'HB11 Model'!$B57)</f>
        <v>Parameter</v>
      </c>
      <c r="CT259" t="str">
        <f ca="1">SUBSTITUTE(CT258,'Formula Name Creation'!$V57,'HB11 Model'!$B57)</f>
        <v>Parameter</v>
      </c>
      <c r="CU259" t="str">
        <f ca="1">SUBSTITUTE(CU258,'Formula Name Creation'!$V57,'HB11 Model'!$B57)</f>
        <v>=PI()*Height of Vacuum Vessel*(Radius of Vacuum Vessel^2-(Radius of Vacuum Vessel-Wall Thickness of Vacuum Vessel)^2)*Density of Vacuum Vessel Material</v>
      </c>
      <c r="CV259" t="str">
        <f ca="1">SUBSTITUTE(CV258,'Formula Name Creation'!$V57,'HB11 Model'!$B57)</f>
        <v>Parameter</v>
      </c>
      <c r="CW259" t="str">
        <f ca="1">SUBSTITUTE(CW258,'Formula Name Creation'!$V57,'HB11 Model'!$B57)</f>
        <v>=(90.69*Mass of Vacuum Vessel + Shielding Material Costs for Vacuum Vessel + 13.04*Mass Flow Rate*112.32)/10^6</v>
      </c>
      <c r="CX259" t="str">
        <f ca="1">SUBSTITUTE(CX258,'Formula Name Creation'!$V57,'HB11 Model'!$B57)</f>
        <v>0</v>
      </c>
      <c r="CY259" t="str">
        <f ca="1">SUBSTITUTE(CY258,'Formula Name Creation'!$V57,'HB11 Model'!$B57)</f>
        <v>0</v>
      </c>
      <c r="CZ259" t="str">
        <f ca="1">SUBSTITUTE(CZ258,'Formula Name Creation'!$V57,'HB11 Model'!$B57)</f>
        <v>0</v>
      </c>
      <c r="DA259" t="str">
        <f ca="1">SUBSTITUTE(DA258,'Formula Name Creation'!$V57,'HB11 Model'!$B57)</f>
        <v>0</v>
      </c>
      <c r="DB259" t="str">
        <f ca="1">SUBSTITUTE(DB258,'Formula Name Creation'!$V57,'HB11 Model'!$B57)</f>
        <v>0</v>
      </c>
      <c r="DC259" t="str">
        <f ca="1">SUBSTITUTE(DC258,'Formula Name Creation'!$V57,'HB11 Model'!$B57)</f>
        <v>0</v>
      </c>
      <c r="DD259" t="str">
        <f ca="1">SUBSTITUTE(DD258,'Formula Name Creation'!$V57,'HB11 Model'!$B57)</f>
        <v>0</v>
      </c>
      <c r="DE259" t="str">
        <f ca="1">SUBSTITUTE(DE258,'Formula Name Creation'!$V57,'HB11 Model'!$B57)</f>
        <v>0</v>
      </c>
      <c r="DF259" t="str">
        <f ca="1">SUBSTITUTE(DF258,'Formula Name Creation'!$V57,'HB11 Model'!$B57)</f>
        <v>0</v>
      </c>
      <c r="DG259" t="str">
        <f ca="1">SUBSTITUTE(DG258,'Formula Name Creation'!$V57,'HB11 Model'!$B57)</f>
        <v>0</v>
      </c>
      <c r="DH259" t="str">
        <f ca="1">SUBSTITUTE(DH258,'Formula Name Creation'!$V57,'HB11 Model'!$B57)</f>
        <v>0</v>
      </c>
      <c r="DI259" t="str">
        <f ca="1">SUBSTITUTE(DI258,'Formula Name Creation'!$V57,'HB11 Model'!$B57)</f>
        <v>0</v>
      </c>
      <c r="DJ259" t="str">
        <f ca="1">SUBSTITUTE(DJ258,'Formula Name Creation'!$V57,'HB11 Model'!$B57)</f>
        <v>0</v>
      </c>
      <c r="DK259" t="str">
        <f ca="1">SUBSTITUTE(DK258,'Formula Name Creation'!$V57,'HB11 Model'!$B57)</f>
        <v>0</v>
      </c>
      <c r="DL259" t="str">
        <f ca="1">SUBSTITUTE(DL258,'Formula Name Creation'!$V57,'HB11 Model'!$B57)</f>
        <v>0</v>
      </c>
      <c r="DM259" t="str">
        <f ca="1">SUBSTITUTE(DM258,'Formula Name Creation'!$V57,'HB11 Model'!$B57)</f>
        <v>0</v>
      </c>
      <c r="DN259" t="str">
        <f ca="1">SUBSTITUTE(DN258,'Formula Name Creation'!$V57,'HB11 Model'!$B57)</f>
        <v>0</v>
      </c>
      <c r="DO259" t="str">
        <f ca="1">SUBSTITUTE(DO258,'Formula Name Creation'!$V57,'HB11 Model'!$B57)</f>
        <v>0</v>
      </c>
      <c r="DP259" t="str">
        <f ca="1">SUBSTITUTE(DP258,'Formula Name Creation'!$V57,'HB11 Model'!$B57)</f>
        <v>0</v>
      </c>
      <c r="DQ259" t="str">
        <f ca="1">SUBSTITUTE(DQ258,'Formula Name Creation'!$V57,'HB11 Model'!$B57)</f>
        <v>0</v>
      </c>
      <c r="DR259" t="str">
        <f ca="1">SUBSTITUTE(DR258,'Formula Name Creation'!$V57,'HB11 Model'!$B57)</f>
        <v>0</v>
      </c>
      <c r="DS259" t="str">
        <f ca="1">SUBSTITUTE(DS258,'Formula Name Creation'!$V57,'HB11 Model'!$B57)</f>
        <v>0</v>
      </c>
      <c r="DT259" t="str">
        <f ca="1">SUBSTITUTE(DT258,'Formula Name Creation'!$V57,'HB11 Model'!$B57)</f>
        <v>0</v>
      </c>
      <c r="DU259" t="str">
        <f ca="1">SUBSTITUTE(DU258,'Formula Name Creation'!$V57,'HB11 Model'!$B57)</f>
        <v>0</v>
      </c>
      <c r="DV259" t="str">
        <f ca="1">SUBSTITUTE(DV258,'Formula Name Creation'!$V57,'HB11 Model'!$B57)</f>
        <v>0</v>
      </c>
      <c r="DW259" t="str">
        <f ca="1">SUBSTITUTE(DW258,'Formula Name Creation'!$V57,'HB11 Model'!$B57)</f>
        <v>0</v>
      </c>
      <c r="DX259" t="str">
        <f ca="1">SUBSTITUTE(DX258,'Formula Name Creation'!$V57,'HB11 Model'!$B57)</f>
        <v>0</v>
      </c>
      <c r="DY259" t="str">
        <f ca="1">SUBSTITUTE(DY258,'Formula Name Creation'!$V57,'HB11 Model'!$B57)</f>
        <v>0</v>
      </c>
      <c r="DZ259" t="str">
        <f ca="1">SUBSTITUTE(DZ258,'Formula Name Creation'!$V57,'HB11 Model'!$B57)</f>
        <v>0</v>
      </c>
      <c r="EA259" t="str">
        <f ca="1">SUBSTITUTE(EA258,'Formula Name Creation'!$V57,'HB11 Model'!$B57)</f>
        <v>0</v>
      </c>
      <c r="EB259" t="str">
        <f ca="1">SUBSTITUTE(EB258,'Formula Name Creation'!$V57,'HB11 Model'!$B57)</f>
        <v>0</v>
      </c>
      <c r="EC259" t="str">
        <f ca="1">SUBSTITUTE(EC258,'Formula Name Creation'!$V57,'HB11 Model'!$B57)</f>
        <v>0</v>
      </c>
      <c r="ED259" t="str">
        <f ca="1">SUBSTITUTE(ED258,'Formula Name Creation'!$V57,'HB11 Model'!$B57)</f>
        <v>0</v>
      </c>
      <c r="EE259" t="str">
        <f ca="1">SUBSTITUTE(EE258,'Formula Name Creation'!$V57,'HB11 Model'!$B57)</f>
        <v>0</v>
      </c>
      <c r="EF259" t="str">
        <f ca="1">SUBSTITUTE(EF258,'Formula Name Creation'!$V57,'HB11 Model'!$B57)</f>
        <v>0</v>
      </c>
      <c r="EG259" t="str">
        <f ca="1">SUBSTITUTE(EG258,'Formula Name Creation'!$V57,'HB11 Model'!$B57)</f>
        <v>0</v>
      </c>
      <c r="EH259" t="str">
        <f ca="1">SUBSTITUTE(EH258,'Formula Name Creation'!$V57,'HB11 Model'!$B57)</f>
        <v>0</v>
      </c>
      <c r="EI259" t="str">
        <f ca="1">SUBSTITUTE(EI258,'Formula Name Creation'!$V57,'HB11 Model'!$B57)</f>
        <v>0</v>
      </c>
      <c r="EJ259" t="str">
        <f ca="1">SUBSTITUTE(EJ258,'Formula Name Creation'!$V57,'HB11 Model'!$B57)</f>
        <v>0</v>
      </c>
      <c r="EK259" t="str">
        <f ca="1">SUBSTITUTE(EK258,'Formula Name Creation'!$V57,'HB11 Model'!$B57)</f>
        <v>0</v>
      </c>
      <c r="EL259" t="str">
        <f ca="1">SUBSTITUTE(EL258,'Formula Name Creation'!$V57,'HB11 Model'!$B57)</f>
        <v>0</v>
      </c>
      <c r="EM259" t="str">
        <f ca="1">SUBSTITUTE(EM258,'Formula Name Creation'!$V57,'HB11 Model'!$B57)</f>
        <v>0</v>
      </c>
      <c r="EN259" t="str">
        <f ca="1">SUBSTITUTE(EN258,'Formula Name Creation'!$V57,'HB11 Model'!$B57)</f>
        <v>0</v>
      </c>
      <c r="EO259" t="str">
        <f ca="1">SUBSTITUTE(EO258,'Formula Name Creation'!$V57,'HB11 Model'!$B57)</f>
        <v>0</v>
      </c>
      <c r="EP259" t="str">
        <f ca="1">SUBSTITUTE(EP258,'Formula Name Creation'!$V57,'HB11 Model'!$B57)</f>
        <v>0</v>
      </c>
      <c r="EQ259" t="str">
        <f ca="1">SUBSTITUTE(EQ258,'Formula Name Creation'!$V57,'HB11 Model'!$B57)</f>
        <v>0</v>
      </c>
      <c r="ER259" t="str">
        <f ca="1">SUBSTITUTE(ER258,'Formula Name Creation'!$V57,'HB11 Model'!$B57)</f>
        <v>0</v>
      </c>
      <c r="ES259" t="str">
        <f ca="1">SUBSTITUTE(ES258,'Formula Name Creation'!$V57,'HB11 Model'!$B57)</f>
        <v>0</v>
      </c>
      <c r="ET259" t="str">
        <f ca="1">SUBSTITUTE(ET258,'Formula Name Creation'!$V57,'HB11 Model'!$B57)</f>
        <v>0</v>
      </c>
      <c r="EU259">
        <v>55</v>
      </c>
    </row>
    <row r="260" spans="1:151" x14ac:dyDescent="0.25">
      <c r="A260" t="str">
        <f ca="1">SUBSTITUTE(A259,'Formula Name Creation'!$V56,'HB11 Model'!$B56)</f>
        <v>Parameter</v>
      </c>
      <c r="B260" t="str">
        <f ca="1">SUBSTITUTE(B259,'Formula Name Creation'!$V56,'HB11 Model'!$B56)</f>
        <v>Parameter</v>
      </c>
      <c r="C260" t="str">
        <f ca="1">SUBSTITUTE(C259,'Formula Name Creation'!$V56,'HB11 Model'!$B56)</f>
        <v>=(1400*C22*1000)/10^6</v>
      </c>
      <c r="D260" t="str">
        <f ca="1">SUBSTITUTE(D259,'Formula Name Creation'!$V56,'HB11 Model'!$B56)</f>
        <v>Parameter</v>
      </c>
      <c r="E260" t="str">
        <f ca="1">SUBSTITUTE(E259,'Formula Name Creation'!$V56,'HB11 Model'!$B56)</f>
        <v>=C3*C4</v>
      </c>
      <c r="F260" t="str">
        <f ca="1">SUBSTITUTE(F259,'Formula Name Creation'!$V56,'HB11 Model'!$B56)</f>
        <v>=C7/(C6)</v>
      </c>
      <c r="G260" t="str">
        <f ca="1">SUBSTITUTE(G259,'Formula Name Creation'!$V56,'HB11 Model'!$B56)</f>
        <v>=IF(C36=0,C7*C10,C7*C10*C13)</v>
      </c>
      <c r="H260" t="str">
        <f ca="1">SUBSTITUTE(H259,'Formula Name Creation'!$V56,'HB11 Model'!$B56)</f>
        <v>Parameter</v>
      </c>
      <c r="I260" t="str">
        <f ca="1">SUBSTITUTE(I259,'Formula Name Creation'!$V56,'HB11 Model'!$B56)</f>
        <v>Parameter</v>
      </c>
      <c r="J260" t="str">
        <f ca="1">SUBSTITUTE(J259,'Formula Name Creation'!$V56,'HB11 Model'!$B56)</f>
        <v>Parameter</v>
      </c>
      <c r="K260" t="str">
        <f ca="1">SUBSTITUTE(K259,'Formula Name Creation'!$V56,'HB11 Model'!$B56)</f>
        <v>Parameter</v>
      </c>
      <c r="L260" t="str">
        <f ca="1">SUBSTITUTE(L259,'Formula Name Creation'!$V56,'HB11 Model'!$B56)</f>
        <v>Parameter</v>
      </c>
      <c r="M260" t="str">
        <f ca="1">SUBSTITUTE(M259,'Formula Name Creation'!$V56,'HB11 Model'!$B56)</f>
        <v>=C16/C8</v>
      </c>
      <c r="N260" t="str">
        <f ca="1">SUBSTITUTE(N259,'Formula Name Creation'!$V56,'HB11 Model'!$B56)</f>
        <v>=C9*C17</v>
      </c>
      <c r="O260" t="str">
        <f ca="1">SUBSTITUTE(O259,'Formula Name Creation'!$V56,'HB11 Model'!$B56)</f>
        <v>Parameter</v>
      </c>
      <c r="P260" t="str">
        <f ca="1">SUBSTITUTE(P259,'Formula Name Creation'!$V56,'HB11 Model'!$B56)</f>
        <v>Parameter</v>
      </c>
      <c r="Q260" t="str">
        <f ca="1">SUBSTITUTE(Q259,'Formula Name Creation'!$V56,'HB11 Model'!$B56)</f>
        <v>Parameter</v>
      </c>
      <c r="R260" t="str">
        <f ca="1">SUBSTITUTE(R259,'Formula Name Creation'!$V56,'HB11 Model'!$B56)</f>
        <v>=C8+Cooling System Energy Consumption+Vacuum System Power Usage</v>
      </c>
      <c r="S260" t="str">
        <f ca="1">SUBSTITUTE(S259,'Formula Name Creation'!$V56,'HB11 Model'!$B56)</f>
        <v>=C20*C19</v>
      </c>
      <c r="T260" t="str">
        <f ca="1">SUBSTITUTE(T259,'Formula Name Creation'!$V56,'HB11 Model'!$B56)</f>
        <v>=C16-C20</v>
      </c>
      <c r="U260" t="str">
        <f ca="1">SUBSTITUTE(U259,'Formula Name Creation'!$V56,'HB11 Model'!$B56)</f>
        <v>=365*24*C14</v>
      </c>
      <c r="V260" t="str">
        <f ca="1">SUBSTITUTE(V259,'Formula Name Creation'!$V56,'HB11 Model'!$B56)</f>
        <v>=C22*C23</v>
      </c>
      <c r="W260" t="str">
        <f ca="1">SUBSTITUTE(W259,'Formula Name Creation'!$V56,'HB11 Model'!$B56)</f>
        <v>=C26/(1-C27)</v>
      </c>
      <c r="X260" t="str">
        <f ca="1">SUBSTITUTE(X259,'Formula Name Creation'!$V56,'HB11 Model'!$B56)</f>
        <v>=C4*C14*365*24*3600</v>
      </c>
      <c r="Y260" t="str">
        <f ca="1">SUBSTITUTE(Y259,'Formula Name Creation'!$V56,'HB11 Model'!$B56)</f>
        <v>Parameter</v>
      </c>
      <c r="Z260" t="str">
        <f ca="1">SUBSTITUTE(Z259,'Formula Name Creation'!$V56,'HB11 Model'!$B56)</f>
        <v>=C29+C37+C40+C48</v>
      </c>
      <c r="AA260" t="str">
        <f ca="1">SUBSTITUTE(AA259,'Formula Name Creation'!$V56,'HB11 Model'!$B56)</f>
        <v>=C30*(C33*C34)/(1000)+C35</v>
      </c>
      <c r="AB260" t="str">
        <f ca="1">SUBSTITUTE(AB259,'Formula Name Creation'!$V56,'HB11 Model'!$B56)</f>
        <v>Parameter</v>
      </c>
      <c r="AC260" t="str">
        <f ca="1">SUBSTITUTE(AC259,'Formula Name Creation'!$V56,'HB11 Model'!$B56)</f>
        <v>Parameter</v>
      </c>
      <c r="AD260" t="str">
        <f ca="1">SUBSTITUTE(AD259,'Formula Name Creation'!$V56,'HB11 Model'!$B56)</f>
        <v>Parameter</v>
      </c>
      <c r="AE260" t="str">
        <f ca="1">SUBSTITUTE(AE259,'Formula Name Creation'!$V56,'HB11 Model'!$B56)</f>
        <v>Parameter</v>
      </c>
      <c r="AF260" t="str">
        <f ca="1">SUBSTITUTE(AF259,'Formula Name Creation'!$V56,'HB11 Model'!$B56)</f>
        <v>Parameter</v>
      </c>
      <c r="AG260" t="str">
        <f ca="1">SUBSTITUTE(AG259,'Formula Name Creation'!$V56,'HB11 Model'!$B56)</f>
        <v>Parameter</v>
      </c>
      <c r="AH260" t="str">
        <f ca="1">SUBSTITUTE(AH259,'Formula Name Creation'!$V56,'HB11 Model'!$B56)</f>
        <v>Parameter</v>
      </c>
      <c r="AI260" t="str">
        <f ca="1">SUBSTITUTE(AI259,'Formula Name Creation'!$V56,'HB11 Model'!$B56)</f>
        <v>=C36*(C38)</v>
      </c>
      <c r="AJ260" t="str">
        <f ca="1">SUBSTITUTE(AJ259,'Formula Name Creation'!$V56,'HB11 Model'!$B56)</f>
        <v>Parameter</v>
      </c>
      <c r="AK260" t="str">
        <f ca="1">SUBSTITUTE(AK259,'Formula Name Creation'!$V56,'HB11 Model'!$B56)</f>
        <v>Parameter</v>
      </c>
      <c r="AL260" t="str">
        <f ca="1">SUBSTITUTE(AL259,'Formula Name Creation'!$V56,'HB11 Model'!$B56)</f>
        <v>=C39*(C41+C42)</v>
      </c>
      <c r="AM260" t="str">
        <f ca="1">SUBSTITUTE(AM259,'Formula Name Creation'!$V56,'HB11 Model'!$B56)</f>
        <v>=0.04+(C31*C32)/(1000)</v>
      </c>
      <c r="AN260" t="str">
        <f ca="1">SUBSTITUTE(AN259,'Formula Name Creation'!$V56,'HB11 Model'!$B56)</f>
        <v>Parameter</v>
      </c>
      <c r="AO260" t="str">
        <f ca="1">SUBSTITUTE(AO259,'Formula Name Creation'!$V56,'HB11 Model'!$B56)</f>
        <v>Parameter</v>
      </c>
      <c r="AP260" t="str">
        <f ca="1">SUBSTITUTE(AP259,'Formula Name Creation'!$V56,'HB11 Model'!$B56)</f>
        <v>Parameter</v>
      </c>
      <c r="AQ260" t="str">
        <f ca="1">SUBSTITUTE(AQ259,'Formula Name Creation'!$V56,'HB11 Model'!$B56)</f>
        <v>Parameter</v>
      </c>
      <c r="AR260" t="e">
        <f ca="1">SUBSTITUTE(AR259,'Formula Name Creation'!$V56,'HB11 Model'!$B56)</f>
        <v>#N/A</v>
      </c>
      <c r="AS260" t="str">
        <f ca="1">SUBSTITUTE(AS259,'Formula Name Creation'!$V56,'HB11 Model'!$B56)</f>
        <v>=C45+C25*(C28)</v>
      </c>
      <c r="AT260" t="str">
        <f ca="1">SUBSTITUTE(AT259,'Formula Name Creation'!$V56,'HB11 Model'!$B56)</f>
        <v>Parameter</v>
      </c>
      <c r="AU260" t="str">
        <f ca="1">SUBSTITUTE(AU259,'Formula Name Creation'!$V56,'HB11 Model'!$B56)</f>
        <v>Parameter</v>
      </c>
      <c r="AV260" t="str">
        <f ca="1">SUBSTITUTE(AV259,'Formula Name Creation'!$V56,'HB11 Model'!$B56)</f>
        <v>Parameter</v>
      </c>
      <c r="AW260" t="str">
        <f ca="1">SUBSTITUTE(AW259,'Formula Name Creation'!$V56,'HB11 Model'!$B56)</f>
        <v>Parameter</v>
      </c>
      <c r="AX260" t="str">
        <f ca="1">SUBSTITUTE(AX259,'Formula Name Creation'!$V56,'HB11 Model'!$B56)</f>
        <v>Parameter</v>
      </c>
      <c r="AY260" t="str">
        <f ca="1">SUBSTITUTE(AY259,'Formula Name Creation'!$V56,'HB11 Model'!$B56)</f>
        <v>Parameter</v>
      </c>
      <c r="AZ260" t="str">
        <f ca="1">SUBSTITUTE(AZ259,'Formula Name Creation'!$V56,'HB11 Model'!$B56)</f>
        <v>Parameter</v>
      </c>
      <c r="BA260" t="str">
        <f ca="1">SUBSTITUTE(BA259,'Formula Name Creation'!$V56,'HB11 Model'!$B56)</f>
        <v>=(C54+C53)/10^6</v>
      </c>
      <c r="BB260" t="str">
        <f ca="1">SUBSTITUTE(BB259,'Formula Name Creation'!$V56,'HB11 Model'!$B56)</f>
        <v>=C4*((C14*24)*3600)*C51</v>
      </c>
      <c r="BC260" t="str">
        <f ca="1">SUBSTITUTE(BC259,'Formula Name Creation'!$V56,'HB11 Model'!$B56)</f>
        <v>Parameter</v>
      </c>
      <c r="BD260" t="str">
        <f ca="1">SUBSTITUTE(BD259,'Formula Name Creation'!$V56,'HB11 Model'!$B56)</f>
        <v>Parameter</v>
      </c>
      <c r="BE260" t="str">
        <f ca="1">SUBSTITUTE(BE259,'Formula Name Creation'!$V56,'HB11 Model'!$B56)</f>
        <v>Parameter</v>
      </c>
      <c r="BF260" t="str">
        <f ca="1">SUBSTITUTE(BF259,'Formula Name Creation'!$V56,'HB11 Model'!$B56)</f>
        <v>Parameter</v>
      </c>
      <c r="BG260" t="str">
        <f ca="1">SUBSTITUTE(BG259,'Formula Name Creation'!$V56,'HB11 Model'!$B56)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0" t="str">
        <f ca="1">SUBSTITUTE(BH259,'Formula Name Creation'!$V56,'HB11 Model'!$B56)</f>
        <v>Parameter</v>
      </c>
      <c r="BI260" t="str">
        <f ca="1">SUBSTITUTE(BI259,'Formula Name Creation'!$V56,'HB11 Model'!$B56)</f>
        <v>=Cost of Maintenance per kWh*1000*C24</v>
      </c>
      <c r="BJ260" t="str">
        <f ca="1">SUBSTITUTE(BJ259,'Formula Name Creation'!$V56,'HB11 Model'!$B56)</f>
        <v>Parameter</v>
      </c>
      <c r="BK260" t="str">
        <f ca="1">SUBSTITUTE(BK259,'Formula Name Creation'!$V56,'HB11 Model'!$B56)</f>
        <v>Parameter</v>
      </c>
      <c r="BL260" t="str">
        <f ca="1">SUBSTITUTE(BL259,'Formula Name Creation'!$V56,'HB11 Model'!$B56)</f>
        <v>Parameter</v>
      </c>
      <c r="BM260" t="str">
        <f ca="1">SUBSTITUTE(BM259,'Formula Name Creation'!$V56,'HB11 Model'!$B56)</f>
        <v>Parameter</v>
      </c>
      <c r="BN260" t="str">
        <f ca="1">SUBSTITUTE(BN259,'Formula Name Creation'!$V56,'HB11 Model'!$B56)</f>
        <v>Parameter</v>
      </c>
      <c r="BO260" t="str">
        <f ca="1">SUBSTITUTE(BO259,'Formula Name Creation'!$V56,'HB11 Model'!$B56)</f>
        <v>Parameter</v>
      </c>
      <c r="BP260" t="str">
        <f ca="1">SUBSTITUTE(BP259,'Formula Name Creation'!$V56,'HB11 Model'!$B56)</f>
        <v>Parameter</v>
      </c>
      <c r="BQ260" t="str">
        <f ca="1">SUBSTITUTE(BQ259,'Formula Name Creation'!$V56,'HB11 Model'!$B56)</f>
        <v>Parameter</v>
      </c>
      <c r="BR260" t="str">
        <f ca="1">SUBSTITUTE(BR259,'Formula Name Creation'!$V56,'HB11 Model'!$B56)</f>
        <v>Parameter</v>
      </c>
      <c r="BS260" t="str">
        <f ca="1">SUBSTITUTE(BS259,'Formula Name Creation'!$V56,'HB11 Model'!$B56)</f>
        <v>Parameter</v>
      </c>
      <c r="BT260" t="str">
        <f ca="1">SUBSTITUTE(BT259,'Formula Name Creation'!$V56,'HB11 Model'!$B56)</f>
        <v>Parameter</v>
      </c>
      <c r="BU260" t="str">
        <f ca="1">SUBSTITUTE(BU259,'Formula Name Creation'!$V56,'HB11 Model'!$B56)</f>
        <v>=(Land Cost+Reactor Building Cost+Turbine Building Cost+Cooling Tower System Cost+Power Supply and Energy Storage Cost+Ventilation Stack Cost+Miscellaneous Buildings Cost+Laser Construction Cost)</v>
      </c>
      <c r="BV260" t="str">
        <f ca="1">SUBSTITUTE(BV259,'Formula Name Creation'!$V56,'HB11 Model'!$B56)</f>
        <v>Parameter</v>
      </c>
      <c r="BW260" t="str">
        <f ca="1">SUBSTITUTE(BW259,'Formula Name Creation'!$V56,'HB11 Model'!$B56)</f>
        <v>Parameter</v>
      </c>
      <c r="BX260" t="str">
        <f ca="1">SUBSTITUTE(BX259,'Formula Name Creation'!$V56,'HB11 Model'!$B56)</f>
        <v>=Indirect Construction Cost+Direct Construction Cost</v>
      </c>
      <c r="BY260" t="str">
        <f ca="1">SUBSTITUTE(BY259,'Formula Name Creation'!$V56,'HB11 Model'!$B56)</f>
        <v>Parameter</v>
      </c>
      <c r="BZ260" t="str">
        <f ca="1">SUBSTITUTE(BZ259,'Formula Name Creation'!$V56,'HB11 Model'!$B56)</f>
        <v>=Decommissioning Cost Coefficient*Direct Construction Cost</v>
      </c>
      <c r="CA260" t="str">
        <f ca="1">SUBSTITUTE(CA259,'Formula Name Creation'!$V56,'HB11 Model'!$B56)</f>
        <v>Parameter</v>
      </c>
      <c r="CB260" t="str">
        <f ca="1">SUBSTITUTE(CB259,'Formula Name Creation'!$V56,'HB11 Model'!$B56)</f>
        <v>Parameter</v>
      </c>
      <c r="CC260" t="str">
        <f ca="1">SUBSTITUTE(CC259,'Formula Name Creation'!$V56,'HB11 Model'!$B56)</f>
        <v>Parameter</v>
      </c>
      <c r="CD260" t="str">
        <f ca="1">SUBSTITUTE(CD259,'Formula Name Creation'!$V56,'HB11 Model'!$B56)</f>
        <v>=32*(C9/2605)</v>
      </c>
      <c r="CE260" t="str">
        <f ca="1">SUBSTITUTE(CE259,'Formula Name Creation'!$V56,'HB11 Model'!$B56)</f>
        <v>Parameter</v>
      </c>
      <c r="CF260" t="str">
        <f ca="1">SUBSTITUTE(CF259,'Formula Name Creation'!$V56,'HB11 Model'!$B56)</f>
        <v>Parameter</v>
      </c>
      <c r="CG260" t="str">
        <f ca="1">SUBSTITUTE(CG259,'Formula Name Creation'!$V56,'HB11 Model'!$B56)</f>
        <v>=(Coolant Volume*Coolant Density*Coolant Cost)/10^6</v>
      </c>
      <c r="CH260" t="str">
        <f ca="1">SUBSTITUTE(CH259,'Formula Name Creation'!$V56,'HB11 Model'!$B56)</f>
        <v>=C9*10^6/Mixed-mean Coolant Temperature Rise/Specific Heat of Coolant</v>
      </c>
      <c r="CI260" t="str">
        <f ca="1">SUBSTITUTE(CI259,'Formula Name Creation'!$V56,'HB11 Model'!$B56)</f>
        <v>Parameter</v>
      </c>
      <c r="CJ260" t="str">
        <f ca="1">SUBSTITUTE(CJ259,'Formula Name Creation'!$V56,'HB11 Model'!$B56)</f>
        <v>Parameter</v>
      </c>
      <c r="CK260" t="str">
        <f ca="1">SUBSTITUTE(CK259,'Formula Name Creation'!$V56,'HB11 Model'!$B56)</f>
        <v>Parameter</v>
      </c>
      <c r="CL260" t="str">
        <f ca="1">SUBSTITUTE(CL259,'Formula Name Creation'!$V56,'HB11 Model'!$B56)</f>
        <v>Parameter</v>
      </c>
      <c r="CM260" t="str">
        <f ca="1">SUBSTITUTE(CM259,'Formula Name Creation'!$V56,'HB11 Model'!$B56)</f>
        <v>=Number of Staff*Average Hourly Wage</v>
      </c>
      <c r="CN260" t="str">
        <f ca="1">SUBSTITUTE(CN259,'Formula Name Creation'!$V56,'HB11 Model'!$B56)</f>
        <v>=Hourly Personnel Cost*7.6*7*52.18</v>
      </c>
      <c r="CO260" t="str">
        <f ca="1">SUBSTITUTE(CO259,'Formula Name Creation'!$V56,'HB11 Model'!$B56)</f>
        <v>Parameter</v>
      </c>
      <c r="CP260" t="str">
        <f ca="1">SUBSTITUTE(CP259,'Formula Name Creation'!$V56,'HB11 Model'!$B56)</f>
        <v>Parameter</v>
      </c>
      <c r="CQ260" t="str">
        <f ca="1">SUBSTITUTE(CQ259,'Formula Name Creation'!$V56,'HB11 Model'!$B56)</f>
        <v>Parameter</v>
      </c>
      <c r="CR260" t="str">
        <f ca="1">SUBSTITUTE(CR259,'Formula Name Creation'!$V56,'HB11 Model'!$B56)</f>
        <v>Parameter</v>
      </c>
      <c r="CS260" t="str">
        <f ca="1">SUBSTITUTE(CS259,'Formula Name Creation'!$V56,'HB11 Model'!$B56)</f>
        <v>Parameter</v>
      </c>
      <c r="CT260" t="str">
        <f ca="1">SUBSTITUTE(CT259,'Formula Name Creation'!$V56,'HB11 Model'!$B56)</f>
        <v>Parameter</v>
      </c>
      <c r="CU260" t="str">
        <f ca="1">SUBSTITUTE(CU259,'Formula Name Creation'!$V56,'HB11 Model'!$B56)</f>
        <v>=PI()*Height of Vacuum Vessel*(Radius of Vacuum Vessel^2-(Radius of Vacuum Vessel-Wall Thickness of Vacuum Vessel)^2)*Density of Vacuum Vessel Material</v>
      </c>
      <c r="CV260" t="str">
        <f ca="1">SUBSTITUTE(CV259,'Formula Name Creation'!$V56,'HB11 Model'!$B56)</f>
        <v>Parameter</v>
      </c>
      <c r="CW260" t="str">
        <f ca="1">SUBSTITUTE(CW259,'Formula Name Creation'!$V56,'HB11 Model'!$B56)</f>
        <v>=(90.69*Mass of Vacuum Vessel + Shielding Material Costs for Vacuum Vessel + 13.04*Mass Flow Rate*112.32)/10^6</v>
      </c>
      <c r="CX260" t="str">
        <f ca="1">SUBSTITUTE(CX259,'Formula Name Creation'!$V56,'HB11 Model'!$B56)</f>
        <v>0</v>
      </c>
      <c r="CY260" t="str">
        <f ca="1">SUBSTITUTE(CY259,'Formula Name Creation'!$V56,'HB11 Model'!$B56)</f>
        <v>0</v>
      </c>
      <c r="CZ260" t="str">
        <f ca="1">SUBSTITUTE(CZ259,'Formula Name Creation'!$V56,'HB11 Model'!$B56)</f>
        <v>0</v>
      </c>
      <c r="DA260" t="str">
        <f ca="1">SUBSTITUTE(DA259,'Formula Name Creation'!$V56,'HB11 Model'!$B56)</f>
        <v>0</v>
      </c>
      <c r="DB260" t="str">
        <f ca="1">SUBSTITUTE(DB259,'Formula Name Creation'!$V56,'HB11 Model'!$B56)</f>
        <v>0</v>
      </c>
      <c r="DC260" t="str">
        <f ca="1">SUBSTITUTE(DC259,'Formula Name Creation'!$V56,'HB11 Model'!$B56)</f>
        <v>0</v>
      </c>
      <c r="DD260" t="str">
        <f ca="1">SUBSTITUTE(DD259,'Formula Name Creation'!$V56,'HB11 Model'!$B56)</f>
        <v>0</v>
      </c>
      <c r="DE260" t="str">
        <f ca="1">SUBSTITUTE(DE259,'Formula Name Creation'!$V56,'HB11 Model'!$B56)</f>
        <v>0</v>
      </c>
      <c r="DF260" t="str">
        <f ca="1">SUBSTITUTE(DF259,'Formula Name Creation'!$V56,'HB11 Model'!$B56)</f>
        <v>0</v>
      </c>
      <c r="DG260" t="str">
        <f ca="1">SUBSTITUTE(DG259,'Formula Name Creation'!$V56,'HB11 Model'!$B56)</f>
        <v>0</v>
      </c>
      <c r="DH260" t="str">
        <f ca="1">SUBSTITUTE(DH259,'Formula Name Creation'!$V56,'HB11 Model'!$B56)</f>
        <v>0</v>
      </c>
      <c r="DI260" t="str">
        <f ca="1">SUBSTITUTE(DI259,'Formula Name Creation'!$V56,'HB11 Model'!$B56)</f>
        <v>0</v>
      </c>
      <c r="DJ260" t="str">
        <f ca="1">SUBSTITUTE(DJ259,'Formula Name Creation'!$V56,'HB11 Model'!$B56)</f>
        <v>0</v>
      </c>
      <c r="DK260" t="str">
        <f ca="1">SUBSTITUTE(DK259,'Formula Name Creation'!$V56,'HB11 Model'!$B56)</f>
        <v>0</v>
      </c>
      <c r="DL260" t="str">
        <f ca="1">SUBSTITUTE(DL259,'Formula Name Creation'!$V56,'HB11 Model'!$B56)</f>
        <v>0</v>
      </c>
      <c r="DM260" t="str">
        <f ca="1">SUBSTITUTE(DM259,'Formula Name Creation'!$V56,'HB11 Model'!$B56)</f>
        <v>0</v>
      </c>
      <c r="DN260" t="str">
        <f ca="1">SUBSTITUTE(DN259,'Formula Name Creation'!$V56,'HB11 Model'!$B56)</f>
        <v>0</v>
      </c>
      <c r="DO260" t="str">
        <f ca="1">SUBSTITUTE(DO259,'Formula Name Creation'!$V56,'HB11 Model'!$B56)</f>
        <v>0</v>
      </c>
      <c r="DP260" t="str">
        <f ca="1">SUBSTITUTE(DP259,'Formula Name Creation'!$V56,'HB11 Model'!$B56)</f>
        <v>0</v>
      </c>
      <c r="DQ260" t="str">
        <f ca="1">SUBSTITUTE(DQ259,'Formula Name Creation'!$V56,'HB11 Model'!$B56)</f>
        <v>0</v>
      </c>
      <c r="DR260" t="str">
        <f ca="1">SUBSTITUTE(DR259,'Formula Name Creation'!$V56,'HB11 Model'!$B56)</f>
        <v>0</v>
      </c>
      <c r="DS260" t="str">
        <f ca="1">SUBSTITUTE(DS259,'Formula Name Creation'!$V56,'HB11 Model'!$B56)</f>
        <v>0</v>
      </c>
      <c r="DT260" t="str">
        <f ca="1">SUBSTITUTE(DT259,'Formula Name Creation'!$V56,'HB11 Model'!$B56)</f>
        <v>0</v>
      </c>
      <c r="DU260" t="str">
        <f ca="1">SUBSTITUTE(DU259,'Formula Name Creation'!$V56,'HB11 Model'!$B56)</f>
        <v>0</v>
      </c>
      <c r="DV260" t="str">
        <f ca="1">SUBSTITUTE(DV259,'Formula Name Creation'!$V56,'HB11 Model'!$B56)</f>
        <v>0</v>
      </c>
      <c r="DW260" t="str">
        <f ca="1">SUBSTITUTE(DW259,'Formula Name Creation'!$V56,'HB11 Model'!$B56)</f>
        <v>0</v>
      </c>
      <c r="DX260" t="str">
        <f ca="1">SUBSTITUTE(DX259,'Formula Name Creation'!$V56,'HB11 Model'!$B56)</f>
        <v>0</v>
      </c>
      <c r="DY260" t="str">
        <f ca="1">SUBSTITUTE(DY259,'Formula Name Creation'!$V56,'HB11 Model'!$B56)</f>
        <v>0</v>
      </c>
      <c r="DZ260" t="str">
        <f ca="1">SUBSTITUTE(DZ259,'Formula Name Creation'!$V56,'HB11 Model'!$B56)</f>
        <v>0</v>
      </c>
      <c r="EA260" t="str">
        <f ca="1">SUBSTITUTE(EA259,'Formula Name Creation'!$V56,'HB11 Model'!$B56)</f>
        <v>0</v>
      </c>
      <c r="EB260" t="str">
        <f ca="1">SUBSTITUTE(EB259,'Formula Name Creation'!$V56,'HB11 Model'!$B56)</f>
        <v>0</v>
      </c>
      <c r="EC260" t="str">
        <f ca="1">SUBSTITUTE(EC259,'Formula Name Creation'!$V56,'HB11 Model'!$B56)</f>
        <v>0</v>
      </c>
      <c r="ED260" t="str">
        <f ca="1">SUBSTITUTE(ED259,'Formula Name Creation'!$V56,'HB11 Model'!$B56)</f>
        <v>0</v>
      </c>
      <c r="EE260" t="str">
        <f ca="1">SUBSTITUTE(EE259,'Formula Name Creation'!$V56,'HB11 Model'!$B56)</f>
        <v>0</v>
      </c>
      <c r="EF260" t="str">
        <f ca="1">SUBSTITUTE(EF259,'Formula Name Creation'!$V56,'HB11 Model'!$B56)</f>
        <v>0</v>
      </c>
      <c r="EG260" t="str">
        <f ca="1">SUBSTITUTE(EG259,'Formula Name Creation'!$V56,'HB11 Model'!$B56)</f>
        <v>0</v>
      </c>
      <c r="EH260" t="str">
        <f ca="1">SUBSTITUTE(EH259,'Formula Name Creation'!$V56,'HB11 Model'!$B56)</f>
        <v>0</v>
      </c>
      <c r="EI260" t="str">
        <f ca="1">SUBSTITUTE(EI259,'Formula Name Creation'!$V56,'HB11 Model'!$B56)</f>
        <v>0</v>
      </c>
      <c r="EJ260" t="str">
        <f ca="1">SUBSTITUTE(EJ259,'Formula Name Creation'!$V56,'HB11 Model'!$B56)</f>
        <v>0</v>
      </c>
      <c r="EK260" t="str">
        <f ca="1">SUBSTITUTE(EK259,'Formula Name Creation'!$V56,'HB11 Model'!$B56)</f>
        <v>0</v>
      </c>
      <c r="EL260" t="str">
        <f ca="1">SUBSTITUTE(EL259,'Formula Name Creation'!$V56,'HB11 Model'!$B56)</f>
        <v>0</v>
      </c>
      <c r="EM260" t="str">
        <f ca="1">SUBSTITUTE(EM259,'Formula Name Creation'!$V56,'HB11 Model'!$B56)</f>
        <v>0</v>
      </c>
      <c r="EN260" t="str">
        <f ca="1">SUBSTITUTE(EN259,'Formula Name Creation'!$V56,'HB11 Model'!$B56)</f>
        <v>0</v>
      </c>
      <c r="EO260" t="str">
        <f ca="1">SUBSTITUTE(EO259,'Formula Name Creation'!$V56,'HB11 Model'!$B56)</f>
        <v>0</v>
      </c>
      <c r="EP260" t="str">
        <f ca="1">SUBSTITUTE(EP259,'Formula Name Creation'!$V56,'HB11 Model'!$B56)</f>
        <v>0</v>
      </c>
      <c r="EQ260" t="str">
        <f ca="1">SUBSTITUTE(EQ259,'Formula Name Creation'!$V56,'HB11 Model'!$B56)</f>
        <v>0</v>
      </c>
      <c r="ER260" t="str">
        <f ca="1">SUBSTITUTE(ER259,'Formula Name Creation'!$V56,'HB11 Model'!$B56)</f>
        <v>0</v>
      </c>
      <c r="ES260" t="str">
        <f ca="1">SUBSTITUTE(ES259,'Formula Name Creation'!$V56,'HB11 Model'!$B56)</f>
        <v>0</v>
      </c>
      <c r="ET260" t="str">
        <f ca="1">SUBSTITUTE(ET259,'Formula Name Creation'!$V56,'HB11 Model'!$B56)</f>
        <v>0</v>
      </c>
      <c r="EU260">
        <v>54</v>
      </c>
    </row>
    <row r="261" spans="1:151" x14ac:dyDescent="0.25">
      <c r="A261" t="str">
        <f ca="1">SUBSTITUTE(A260,'Formula Name Creation'!$V55,'HB11 Model'!$B55)</f>
        <v>Parameter</v>
      </c>
      <c r="B261" t="str">
        <f ca="1">SUBSTITUTE(B260,'Formula Name Creation'!$V55,'HB11 Model'!$B55)</f>
        <v>Parameter</v>
      </c>
      <c r="C261" t="str">
        <f ca="1">SUBSTITUTE(C260,'Formula Name Creation'!$V55,'HB11 Model'!$B55)</f>
        <v>=(1400*C22*1000)/10^6</v>
      </c>
      <c r="D261" t="str">
        <f ca="1">SUBSTITUTE(D260,'Formula Name Creation'!$V55,'HB11 Model'!$B55)</f>
        <v>Parameter</v>
      </c>
      <c r="E261" t="str">
        <f ca="1">SUBSTITUTE(E260,'Formula Name Creation'!$V55,'HB11 Model'!$B55)</f>
        <v>=C3*C4</v>
      </c>
      <c r="F261" t="str">
        <f ca="1">SUBSTITUTE(F260,'Formula Name Creation'!$V55,'HB11 Model'!$B55)</f>
        <v>=C7/(C6)</v>
      </c>
      <c r="G261" t="str">
        <f ca="1">SUBSTITUTE(G260,'Formula Name Creation'!$V55,'HB11 Model'!$B55)</f>
        <v>=IF(C36=0,C7*C10,C7*C10*C13)</v>
      </c>
      <c r="H261" t="str">
        <f ca="1">SUBSTITUTE(H260,'Formula Name Creation'!$V55,'HB11 Model'!$B55)</f>
        <v>Parameter</v>
      </c>
      <c r="I261" t="str">
        <f ca="1">SUBSTITUTE(I260,'Formula Name Creation'!$V55,'HB11 Model'!$B55)</f>
        <v>Parameter</v>
      </c>
      <c r="J261" t="str">
        <f ca="1">SUBSTITUTE(J260,'Formula Name Creation'!$V55,'HB11 Model'!$B55)</f>
        <v>Parameter</v>
      </c>
      <c r="K261" t="str">
        <f ca="1">SUBSTITUTE(K260,'Formula Name Creation'!$V55,'HB11 Model'!$B55)</f>
        <v>Parameter</v>
      </c>
      <c r="L261" t="str">
        <f ca="1">SUBSTITUTE(L260,'Formula Name Creation'!$V55,'HB11 Model'!$B55)</f>
        <v>Parameter</v>
      </c>
      <c r="M261" t="str">
        <f ca="1">SUBSTITUTE(M260,'Formula Name Creation'!$V55,'HB11 Model'!$B55)</f>
        <v>=C16/C8</v>
      </c>
      <c r="N261" t="str">
        <f ca="1">SUBSTITUTE(N260,'Formula Name Creation'!$V55,'HB11 Model'!$B55)</f>
        <v>=C9*C17</v>
      </c>
      <c r="O261" t="str">
        <f ca="1">SUBSTITUTE(O260,'Formula Name Creation'!$V55,'HB11 Model'!$B55)</f>
        <v>Parameter</v>
      </c>
      <c r="P261" t="str">
        <f ca="1">SUBSTITUTE(P260,'Formula Name Creation'!$V55,'HB11 Model'!$B55)</f>
        <v>Parameter</v>
      </c>
      <c r="Q261" t="str">
        <f ca="1">SUBSTITUTE(Q260,'Formula Name Creation'!$V55,'HB11 Model'!$B55)</f>
        <v>Parameter</v>
      </c>
      <c r="R261" t="str">
        <f ca="1">SUBSTITUTE(R260,'Formula Name Creation'!$V55,'HB11 Model'!$B55)</f>
        <v>=C8+Cooling System Energy Consumption+Vacuum System Power Usage</v>
      </c>
      <c r="S261" t="str">
        <f ca="1">SUBSTITUTE(S260,'Formula Name Creation'!$V55,'HB11 Model'!$B55)</f>
        <v>=C20*C19</v>
      </c>
      <c r="T261" t="str">
        <f ca="1">SUBSTITUTE(T260,'Formula Name Creation'!$V55,'HB11 Model'!$B55)</f>
        <v>=C16-C20</v>
      </c>
      <c r="U261" t="str">
        <f ca="1">SUBSTITUTE(U260,'Formula Name Creation'!$V55,'HB11 Model'!$B55)</f>
        <v>=365*24*C14</v>
      </c>
      <c r="V261" t="str">
        <f ca="1">SUBSTITUTE(V260,'Formula Name Creation'!$V55,'HB11 Model'!$B55)</f>
        <v>=C22*C23</v>
      </c>
      <c r="W261" t="str">
        <f ca="1">SUBSTITUTE(W260,'Formula Name Creation'!$V55,'HB11 Model'!$B55)</f>
        <v>=C26/(1-C27)</v>
      </c>
      <c r="X261" t="str">
        <f ca="1">SUBSTITUTE(X260,'Formula Name Creation'!$V55,'HB11 Model'!$B55)</f>
        <v>=C4*C14*365*24*3600</v>
      </c>
      <c r="Y261" t="str">
        <f ca="1">SUBSTITUTE(Y260,'Formula Name Creation'!$V55,'HB11 Model'!$B55)</f>
        <v>Parameter</v>
      </c>
      <c r="Z261" t="str">
        <f ca="1">SUBSTITUTE(Z260,'Formula Name Creation'!$V55,'HB11 Model'!$B55)</f>
        <v>=C29+C37+C40+C48</v>
      </c>
      <c r="AA261" t="str">
        <f ca="1">SUBSTITUTE(AA260,'Formula Name Creation'!$V55,'HB11 Model'!$B55)</f>
        <v>=C30*(C33*C34)/(1000)+C35</v>
      </c>
      <c r="AB261" t="str">
        <f ca="1">SUBSTITUTE(AB260,'Formula Name Creation'!$V55,'HB11 Model'!$B55)</f>
        <v>Parameter</v>
      </c>
      <c r="AC261" t="str">
        <f ca="1">SUBSTITUTE(AC260,'Formula Name Creation'!$V55,'HB11 Model'!$B55)</f>
        <v>Parameter</v>
      </c>
      <c r="AD261" t="str">
        <f ca="1">SUBSTITUTE(AD260,'Formula Name Creation'!$V55,'HB11 Model'!$B55)</f>
        <v>Parameter</v>
      </c>
      <c r="AE261" t="str">
        <f ca="1">SUBSTITUTE(AE260,'Formula Name Creation'!$V55,'HB11 Model'!$B55)</f>
        <v>Parameter</v>
      </c>
      <c r="AF261" t="str">
        <f ca="1">SUBSTITUTE(AF260,'Formula Name Creation'!$V55,'HB11 Model'!$B55)</f>
        <v>Parameter</v>
      </c>
      <c r="AG261" t="str">
        <f ca="1">SUBSTITUTE(AG260,'Formula Name Creation'!$V55,'HB11 Model'!$B55)</f>
        <v>Parameter</v>
      </c>
      <c r="AH261" t="str">
        <f ca="1">SUBSTITUTE(AH260,'Formula Name Creation'!$V55,'HB11 Model'!$B55)</f>
        <v>Parameter</v>
      </c>
      <c r="AI261" t="str">
        <f ca="1">SUBSTITUTE(AI260,'Formula Name Creation'!$V55,'HB11 Model'!$B55)</f>
        <v>=C36*(C38)</v>
      </c>
      <c r="AJ261" t="str">
        <f ca="1">SUBSTITUTE(AJ260,'Formula Name Creation'!$V55,'HB11 Model'!$B55)</f>
        <v>Parameter</v>
      </c>
      <c r="AK261" t="str">
        <f ca="1">SUBSTITUTE(AK260,'Formula Name Creation'!$V55,'HB11 Model'!$B55)</f>
        <v>Parameter</v>
      </c>
      <c r="AL261" t="str">
        <f ca="1">SUBSTITUTE(AL260,'Formula Name Creation'!$V55,'HB11 Model'!$B55)</f>
        <v>=C39*(C41+C42)</v>
      </c>
      <c r="AM261" t="str">
        <f ca="1">SUBSTITUTE(AM260,'Formula Name Creation'!$V55,'HB11 Model'!$B55)</f>
        <v>=0.04+(C31*C32)/(1000)</v>
      </c>
      <c r="AN261" t="str">
        <f ca="1">SUBSTITUTE(AN260,'Formula Name Creation'!$V55,'HB11 Model'!$B55)</f>
        <v>Parameter</v>
      </c>
      <c r="AO261" t="str">
        <f ca="1">SUBSTITUTE(AO260,'Formula Name Creation'!$V55,'HB11 Model'!$B55)</f>
        <v>Parameter</v>
      </c>
      <c r="AP261" t="str">
        <f ca="1">SUBSTITUTE(AP260,'Formula Name Creation'!$V55,'HB11 Model'!$B55)</f>
        <v>Parameter</v>
      </c>
      <c r="AQ261" t="str">
        <f ca="1">SUBSTITUTE(AQ260,'Formula Name Creation'!$V55,'HB11 Model'!$B55)</f>
        <v>Parameter</v>
      </c>
      <c r="AR261" t="e">
        <f ca="1">SUBSTITUTE(AR260,'Formula Name Creation'!$V55,'HB11 Model'!$B55)</f>
        <v>#N/A</v>
      </c>
      <c r="AS261" t="str">
        <f ca="1">SUBSTITUTE(AS260,'Formula Name Creation'!$V55,'HB11 Model'!$B55)</f>
        <v>=C45+C25*(C28)</v>
      </c>
      <c r="AT261" t="str">
        <f ca="1">SUBSTITUTE(AT260,'Formula Name Creation'!$V55,'HB11 Model'!$B55)</f>
        <v>Parameter</v>
      </c>
      <c r="AU261" t="str">
        <f ca="1">SUBSTITUTE(AU260,'Formula Name Creation'!$V55,'HB11 Model'!$B55)</f>
        <v>Parameter</v>
      </c>
      <c r="AV261" t="str">
        <f ca="1">SUBSTITUTE(AV260,'Formula Name Creation'!$V55,'HB11 Model'!$B55)</f>
        <v>Parameter</v>
      </c>
      <c r="AW261" t="str">
        <f ca="1">SUBSTITUTE(AW260,'Formula Name Creation'!$V55,'HB11 Model'!$B55)</f>
        <v>Parameter</v>
      </c>
      <c r="AX261" t="str">
        <f ca="1">SUBSTITUTE(AX260,'Formula Name Creation'!$V55,'HB11 Model'!$B55)</f>
        <v>Parameter</v>
      </c>
      <c r="AY261" t="str">
        <f ca="1">SUBSTITUTE(AY260,'Formula Name Creation'!$V55,'HB11 Model'!$B55)</f>
        <v>Parameter</v>
      </c>
      <c r="AZ261" t="str">
        <f ca="1">SUBSTITUTE(AZ260,'Formula Name Creation'!$V55,'HB11 Model'!$B55)</f>
        <v>Parameter</v>
      </c>
      <c r="BA261" t="str">
        <f ca="1">SUBSTITUTE(BA260,'Formula Name Creation'!$V55,'HB11 Model'!$B55)</f>
        <v>=(C54+C53)/10^6</v>
      </c>
      <c r="BB261" t="str">
        <f ca="1">SUBSTITUTE(BB260,'Formula Name Creation'!$V55,'HB11 Model'!$B55)</f>
        <v>=C4*((C14*24)*3600)*C51</v>
      </c>
      <c r="BC261" t="str">
        <f ca="1">SUBSTITUTE(BC260,'Formula Name Creation'!$V55,'HB11 Model'!$B55)</f>
        <v>Parameter</v>
      </c>
      <c r="BD261" t="str">
        <f ca="1">SUBSTITUTE(BD260,'Formula Name Creation'!$V55,'HB11 Model'!$B55)</f>
        <v>Parameter</v>
      </c>
      <c r="BE261" t="str">
        <f ca="1">SUBSTITUTE(BE260,'Formula Name Creation'!$V55,'HB11 Model'!$B55)</f>
        <v>Parameter</v>
      </c>
      <c r="BF261" t="str">
        <f ca="1">SUBSTITUTE(BF260,'Formula Name Creation'!$V55,'HB11 Model'!$B55)</f>
        <v>Parameter</v>
      </c>
      <c r="BG261" t="str">
        <f ca="1">SUBSTITUTE(BG260,'Formula Name Creation'!$V55,'HB11 Model'!$B55)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1" t="str">
        <f ca="1">SUBSTITUTE(BH260,'Formula Name Creation'!$V55,'HB11 Model'!$B55)</f>
        <v>Parameter</v>
      </c>
      <c r="BI261" t="str">
        <f ca="1">SUBSTITUTE(BI260,'Formula Name Creation'!$V55,'HB11 Model'!$B55)</f>
        <v>=Cost of Maintenance per kWh*1000*C24</v>
      </c>
      <c r="BJ261" t="str">
        <f ca="1">SUBSTITUTE(BJ260,'Formula Name Creation'!$V55,'HB11 Model'!$B55)</f>
        <v>Parameter</v>
      </c>
      <c r="BK261" t="str">
        <f ca="1">SUBSTITUTE(BK260,'Formula Name Creation'!$V55,'HB11 Model'!$B55)</f>
        <v>Parameter</v>
      </c>
      <c r="BL261" t="str">
        <f ca="1">SUBSTITUTE(BL260,'Formula Name Creation'!$V55,'HB11 Model'!$B55)</f>
        <v>Parameter</v>
      </c>
      <c r="BM261" t="str">
        <f ca="1">SUBSTITUTE(BM260,'Formula Name Creation'!$V55,'HB11 Model'!$B55)</f>
        <v>Parameter</v>
      </c>
      <c r="BN261" t="str">
        <f ca="1">SUBSTITUTE(BN260,'Formula Name Creation'!$V55,'HB11 Model'!$B55)</f>
        <v>Parameter</v>
      </c>
      <c r="BO261" t="str">
        <f ca="1">SUBSTITUTE(BO260,'Formula Name Creation'!$V55,'HB11 Model'!$B55)</f>
        <v>Parameter</v>
      </c>
      <c r="BP261" t="str">
        <f ca="1">SUBSTITUTE(BP260,'Formula Name Creation'!$V55,'HB11 Model'!$B55)</f>
        <v>Parameter</v>
      </c>
      <c r="BQ261" t="str">
        <f ca="1">SUBSTITUTE(BQ260,'Formula Name Creation'!$V55,'HB11 Model'!$B55)</f>
        <v>Parameter</v>
      </c>
      <c r="BR261" t="str">
        <f ca="1">SUBSTITUTE(BR260,'Formula Name Creation'!$V55,'HB11 Model'!$B55)</f>
        <v>Parameter</v>
      </c>
      <c r="BS261" t="str">
        <f ca="1">SUBSTITUTE(BS260,'Formula Name Creation'!$V55,'HB11 Model'!$B55)</f>
        <v>Parameter</v>
      </c>
      <c r="BT261" t="str">
        <f ca="1">SUBSTITUTE(BT260,'Formula Name Creation'!$V55,'HB11 Model'!$B55)</f>
        <v>Parameter</v>
      </c>
      <c r="BU261" t="str">
        <f ca="1">SUBSTITUTE(BU260,'Formula Name Creation'!$V55,'HB11 Model'!$B55)</f>
        <v>=(Land Cost+Reactor Building Cost+Turbine Building Cost+Cooling Tower System Cost+Power Supply and Energy Storage Cost+Ventilation Stack Cost+Miscellaneous Buildings Cost+Laser Construction Cost)</v>
      </c>
      <c r="BV261" t="str">
        <f ca="1">SUBSTITUTE(BV260,'Formula Name Creation'!$V55,'HB11 Model'!$B55)</f>
        <v>Parameter</v>
      </c>
      <c r="BW261" t="str">
        <f ca="1">SUBSTITUTE(BW260,'Formula Name Creation'!$V55,'HB11 Model'!$B55)</f>
        <v>Parameter</v>
      </c>
      <c r="BX261" t="str">
        <f ca="1">SUBSTITUTE(BX260,'Formula Name Creation'!$V55,'HB11 Model'!$B55)</f>
        <v>=Indirect Construction Cost+Direct Construction Cost</v>
      </c>
      <c r="BY261" t="str">
        <f ca="1">SUBSTITUTE(BY260,'Formula Name Creation'!$V55,'HB11 Model'!$B55)</f>
        <v>Parameter</v>
      </c>
      <c r="BZ261" t="str">
        <f ca="1">SUBSTITUTE(BZ260,'Formula Name Creation'!$V55,'HB11 Model'!$B55)</f>
        <v>=Decommissioning Cost Coefficient*Direct Construction Cost</v>
      </c>
      <c r="CA261" t="str">
        <f ca="1">SUBSTITUTE(CA260,'Formula Name Creation'!$V55,'HB11 Model'!$B55)</f>
        <v>Parameter</v>
      </c>
      <c r="CB261" t="str">
        <f ca="1">SUBSTITUTE(CB260,'Formula Name Creation'!$V55,'HB11 Model'!$B55)</f>
        <v>Parameter</v>
      </c>
      <c r="CC261" t="str">
        <f ca="1">SUBSTITUTE(CC260,'Formula Name Creation'!$V55,'HB11 Model'!$B55)</f>
        <v>Parameter</v>
      </c>
      <c r="CD261" t="str">
        <f ca="1">SUBSTITUTE(CD260,'Formula Name Creation'!$V55,'HB11 Model'!$B55)</f>
        <v>=32*(C9/2605)</v>
      </c>
      <c r="CE261" t="str">
        <f ca="1">SUBSTITUTE(CE260,'Formula Name Creation'!$V55,'HB11 Model'!$B55)</f>
        <v>Parameter</v>
      </c>
      <c r="CF261" t="str">
        <f ca="1">SUBSTITUTE(CF260,'Formula Name Creation'!$V55,'HB11 Model'!$B55)</f>
        <v>Parameter</v>
      </c>
      <c r="CG261" t="str">
        <f ca="1">SUBSTITUTE(CG260,'Formula Name Creation'!$V55,'HB11 Model'!$B55)</f>
        <v>=(Coolant Volume*Coolant Density*Coolant Cost)/10^6</v>
      </c>
      <c r="CH261" t="str">
        <f ca="1">SUBSTITUTE(CH260,'Formula Name Creation'!$V55,'HB11 Model'!$B55)</f>
        <v>=C9*10^6/Mixed-mean Coolant Temperature Rise/Specific Heat of Coolant</v>
      </c>
      <c r="CI261" t="str">
        <f ca="1">SUBSTITUTE(CI260,'Formula Name Creation'!$V55,'HB11 Model'!$B55)</f>
        <v>Parameter</v>
      </c>
      <c r="CJ261" t="str">
        <f ca="1">SUBSTITUTE(CJ260,'Formula Name Creation'!$V55,'HB11 Model'!$B55)</f>
        <v>Parameter</v>
      </c>
      <c r="CK261" t="str">
        <f ca="1">SUBSTITUTE(CK260,'Formula Name Creation'!$V55,'HB11 Model'!$B55)</f>
        <v>Parameter</v>
      </c>
      <c r="CL261" t="str">
        <f ca="1">SUBSTITUTE(CL260,'Formula Name Creation'!$V55,'HB11 Model'!$B55)</f>
        <v>Parameter</v>
      </c>
      <c r="CM261" t="str">
        <f ca="1">SUBSTITUTE(CM260,'Formula Name Creation'!$V55,'HB11 Model'!$B55)</f>
        <v>=Number of Staff*Average Hourly Wage</v>
      </c>
      <c r="CN261" t="str">
        <f ca="1">SUBSTITUTE(CN260,'Formula Name Creation'!$V55,'HB11 Model'!$B55)</f>
        <v>=Hourly Personnel Cost*7.6*7*52.18</v>
      </c>
      <c r="CO261" t="str">
        <f ca="1">SUBSTITUTE(CO260,'Formula Name Creation'!$V55,'HB11 Model'!$B55)</f>
        <v>Parameter</v>
      </c>
      <c r="CP261" t="str">
        <f ca="1">SUBSTITUTE(CP260,'Formula Name Creation'!$V55,'HB11 Model'!$B55)</f>
        <v>Parameter</v>
      </c>
      <c r="CQ261" t="str">
        <f ca="1">SUBSTITUTE(CQ260,'Formula Name Creation'!$V55,'HB11 Model'!$B55)</f>
        <v>Parameter</v>
      </c>
      <c r="CR261" t="str">
        <f ca="1">SUBSTITUTE(CR260,'Formula Name Creation'!$V55,'HB11 Model'!$B55)</f>
        <v>Parameter</v>
      </c>
      <c r="CS261" t="str">
        <f ca="1">SUBSTITUTE(CS260,'Formula Name Creation'!$V55,'HB11 Model'!$B55)</f>
        <v>Parameter</v>
      </c>
      <c r="CT261" t="str">
        <f ca="1">SUBSTITUTE(CT260,'Formula Name Creation'!$V55,'HB11 Model'!$B55)</f>
        <v>Parameter</v>
      </c>
      <c r="CU261" t="str">
        <f ca="1">SUBSTITUTE(CU260,'Formula Name Creation'!$V55,'HB11 Model'!$B55)</f>
        <v>=PI()*Height of Vacuum Vessel*(Radius of Vacuum Vessel^2-(Radius of Vacuum Vessel-Wall Thickness of Vacuum Vessel)^2)*Density of Vacuum Vessel Material</v>
      </c>
      <c r="CV261" t="str">
        <f ca="1">SUBSTITUTE(CV260,'Formula Name Creation'!$V55,'HB11 Model'!$B55)</f>
        <v>Parameter</v>
      </c>
      <c r="CW261" t="str">
        <f ca="1">SUBSTITUTE(CW260,'Formula Name Creation'!$V55,'HB11 Model'!$B55)</f>
        <v>=(90.69*Mass of Vacuum Vessel + Shielding Material Costs for Vacuum Vessel + 13.04*Mass Flow Rate*112.32)/10^6</v>
      </c>
      <c r="CX261" t="str">
        <f ca="1">SUBSTITUTE(CX260,'Formula Name Creation'!$V55,'HB11 Model'!$B55)</f>
        <v>0</v>
      </c>
      <c r="CY261" t="str">
        <f ca="1">SUBSTITUTE(CY260,'Formula Name Creation'!$V55,'HB11 Model'!$B55)</f>
        <v>0</v>
      </c>
      <c r="CZ261" t="str">
        <f ca="1">SUBSTITUTE(CZ260,'Formula Name Creation'!$V55,'HB11 Model'!$B55)</f>
        <v>0</v>
      </c>
      <c r="DA261" t="str">
        <f ca="1">SUBSTITUTE(DA260,'Formula Name Creation'!$V55,'HB11 Model'!$B55)</f>
        <v>0</v>
      </c>
      <c r="DB261" t="str">
        <f ca="1">SUBSTITUTE(DB260,'Formula Name Creation'!$V55,'HB11 Model'!$B55)</f>
        <v>0</v>
      </c>
      <c r="DC261" t="str">
        <f ca="1">SUBSTITUTE(DC260,'Formula Name Creation'!$V55,'HB11 Model'!$B55)</f>
        <v>0</v>
      </c>
      <c r="DD261" t="str">
        <f ca="1">SUBSTITUTE(DD260,'Formula Name Creation'!$V55,'HB11 Model'!$B55)</f>
        <v>0</v>
      </c>
      <c r="DE261" t="str">
        <f ca="1">SUBSTITUTE(DE260,'Formula Name Creation'!$V55,'HB11 Model'!$B55)</f>
        <v>0</v>
      </c>
      <c r="DF261" t="str">
        <f ca="1">SUBSTITUTE(DF260,'Formula Name Creation'!$V55,'HB11 Model'!$B55)</f>
        <v>0</v>
      </c>
      <c r="DG261" t="str">
        <f ca="1">SUBSTITUTE(DG260,'Formula Name Creation'!$V55,'HB11 Model'!$B55)</f>
        <v>0</v>
      </c>
      <c r="DH261" t="str">
        <f ca="1">SUBSTITUTE(DH260,'Formula Name Creation'!$V55,'HB11 Model'!$B55)</f>
        <v>0</v>
      </c>
      <c r="DI261" t="str">
        <f ca="1">SUBSTITUTE(DI260,'Formula Name Creation'!$V55,'HB11 Model'!$B55)</f>
        <v>0</v>
      </c>
      <c r="DJ261" t="str">
        <f ca="1">SUBSTITUTE(DJ260,'Formula Name Creation'!$V55,'HB11 Model'!$B55)</f>
        <v>0</v>
      </c>
      <c r="DK261" t="str">
        <f ca="1">SUBSTITUTE(DK260,'Formula Name Creation'!$V55,'HB11 Model'!$B55)</f>
        <v>0</v>
      </c>
      <c r="DL261" t="str">
        <f ca="1">SUBSTITUTE(DL260,'Formula Name Creation'!$V55,'HB11 Model'!$B55)</f>
        <v>0</v>
      </c>
      <c r="DM261" t="str">
        <f ca="1">SUBSTITUTE(DM260,'Formula Name Creation'!$V55,'HB11 Model'!$B55)</f>
        <v>0</v>
      </c>
      <c r="DN261" t="str">
        <f ca="1">SUBSTITUTE(DN260,'Formula Name Creation'!$V55,'HB11 Model'!$B55)</f>
        <v>0</v>
      </c>
      <c r="DO261" t="str">
        <f ca="1">SUBSTITUTE(DO260,'Formula Name Creation'!$V55,'HB11 Model'!$B55)</f>
        <v>0</v>
      </c>
      <c r="DP261" t="str">
        <f ca="1">SUBSTITUTE(DP260,'Formula Name Creation'!$V55,'HB11 Model'!$B55)</f>
        <v>0</v>
      </c>
      <c r="DQ261" t="str">
        <f ca="1">SUBSTITUTE(DQ260,'Formula Name Creation'!$V55,'HB11 Model'!$B55)</f>
        <v>0</v>
      </c>
      <c r="DR261" t="str">
        <f ca="1">SUBSTITUTE(DR260,'Formula Name Creation'!$V55,'HB11 Model'!$B55)</f>
        <v>0</v>
      </c>
      <c r="DS261" t="str">
        <f ca="1">SUBSTITUTE(DS260,'Formula Name Creation'!$V55,'HB11 Model'!$B55)</f>
        <v>0</v>
      </c>
      <c r="DT261" t="str">
        <f ca="1">SUBSTITUTE(DT260,'Formula Name Creation'!$V55,'HB11 Model'!$B55)</f>
        <v>0</v>
      </c>
      <c r="DU261" t="str">
        <f ca="1">SUBSTITUTE(DU260,'Formula Name Creation'!$V55,'HB11 Model'!$B55)</f>
        <v>0</v>
      </c>
      <c r="DV261" t="str">
        <f ca="1">SUBSTITUTE(DV260,'Formula Name Creation'!$V55,'HB11 Model'!$B55)</f>
        <v>0</v>
      </c>
      <c r="DW261" t="str">
        <f ca="1">SUBSTITUTE(DW260,'Formula Name Creation'!$V55,'HB11 Model'!$B55)</f>
        <v>0</v>
      </c>
      <c r="DX261" t="str">
        <f ca="1">SUBSTITUTE(DX260,'Formula Name Creation'!$V55,'HB11 Model'!$B55)</f>
        <v>0</v>
      </c>
      <c r="DY261" t="str">
        <f ca="1">SUBSTITUTE(DY260,'Formula Name Creation'!$V55,'HB11 Model'!$B55)</f>
        <v>0</v>
      </c>
      <c r="DZ261" t="str">
        <f ca="1">SUBSTITUTE(DZ260,'Formula Name Creation'!$V55,'HB11 Model'!$B55)</f>
        <v>0</v>
      </c>
      <c r="EA261" t="str">
        <f ca="1">SUBSTITUTE(EA260,'Formula Name Creation'!$V55,'HB11 Model'!$B55)</f>
        <v>0</v>
      </c>
      <c r="EB261" t="str">
        <f ca="1">SUBSTITUTE(EB260,'Formula Name Creation'!$V55,'HB11 Model'!$B55)</f>
        <v>0</v>
      </c>
      <c r="EC261" t="str">
        <f ca="1">SUBSTITUTE(EC260,'Formula Name Creation'!$V55,'HB11 Model'!$B55)</f>
        <v>0</v>
      </c>
      <c r="ED261" t="str">
        <f ca="1">SUBSTITUTE(ED260,'Formula Name Creation'!$V55,'HB11 Model'!$B55)</f>
        <v>0</v>
      </c>
      <c r="EE261" t="str">
        <f ca="1">SUBSTITUTE(EE260,'Formula Name Creation'!$V55,'HB11 Model'!$B55)</f>
        <v>0</v>
      </c>
      <c r="EF261" t="str">
        <f ca="1">SUBSTITUTE(EF260,'Formula Name Creation'!$V55,'HB11 Model'!$B55)</f>
        <v>0</v>
      </c>
      <c r="EG261" t="str">
        <f ca="1">SUBSTITUTE(EG260,'Formula Name Creation'!$V55,'HB11 Model'!$B55)</f>
        <v>0</v>
      </c>
      <c r="EH261" t="str">
        <f ca="1">SUBSTITUTE(EH260,'Formula Name Creation'!$V55,'HB11 Model'!$B55)</f>
        <v>0</v>
      </c>
      <c r="EI261" t="str">
        <f ca="1">SUBSTITUTE(EI260,'Formula Name Creation'!$V55,'HB11 Model'!$B55)</f>
        <v>0</v>
      </c>
      <c r="EJ261" t="str">
        <f ca="1">SUBSTITUTE(EJ260,'Formula Name Creation'!$V55,'HB11 Model'!$B55)</f>
        <v>0</v>
      </c>
      <c r="EK261" t="str">
        <f ca="1">SUBSTITUTE(EK260,'Formula Name Creation'!$V55,'HB11 Model'!$B55)</f>
        <v>0</v>
      </c>
      <c r="EL261" t="str">
        <f ca="1">SUBSTITUTE(EL260,'Formula Name Creation'!$V55,'HB11 Model'!$B55)</f>
        <v>0</v>
      </c>
      <c r="EM261" t="str">
        <f ca="1">SUBSTITUTE(EM260,'Formula Name Creation'!$V55,'HB11 Model'!$B55)</f>
        <v>0</v>
      </c>
      <c r="EN261" t="str">
        <f ca="1">SUBSTITUTE(EN260,'Formula Name Creation'!$V55,'HB11 Model'!$B55)</f>
        <v>0</v>
      </c>
      <c r="EO261" t="str">
        <f ca="1">SUBSTITUTE(EO260,'Formula Name Creation'!$V55,'HB11 Model'!$B55)</f>
        <v>0</v>
      </c>
      <c r="EP261" t="str">
        <f ca="1">SUBSTITUTE(EP260,'Formula Name Creation'!$V55,'HB11 Model'!$B55)</f>
        <v>0</v>
      </c>
      <c r="EQ261" t="str">
        <f ca="1">SUBSTITUTE(EQ260,'Formula Name Creation'!$V55,'HB11 Model'!$B55)</f>
        <v>0</v>
      </c>
      <c r="ER261" t="str">
        <f ca="1">SUBSTITUTE(ER260,'Formula Name Creation'!$V55,'HB11 Model'!$B55)</f>
        <v>0</v>
      </c>
      <c r="ES261" t="str">
        <f ca="1">SUBSTITUTE(ES260,'Formula Name Creation'!$V55,'HB11 Model'!$B55)</f>
        <v>0</v>
      </c>
      <c r="ET261" t="str">
        <f ca="1">SUBSTITUTE(ET260,'Formula Name Creation'!$V55,'HB11 Model'!$B55)</f>
        <v>0</v>
      </c>
      <c r="EU261">
        <v>53</v>
      </c>
    </row>
    <row r="262" spans="1:151" x14ac:dyDescent="0.25">
      <c r="A262" t="str">
        <f ca="1">SUBSTITUTE(A261,'Formula Name Creation'!$V54,'HB11 Model'!$B54)</f>
        <v>Parameter</v>
      </c>
      <c r="B262" t="str">
        <f ca="1">SUBSTITUTE(B261,'Formula Name Creation'!$V54,'HB11 Model'!$B54)</f>
        <v>Parameter</v>
      </c>
      <c r="C262" t="str">
        <f ca="1">SUBSTITUTE(C261,'Formula Name Creation'!$V54,'HB11 Model'!$B54)</f>
        <v>=(1400*C22*1000)/10^6</v>
      </c>
      <c r="D262" t="str">
        <f ca="1">SUBSTITUTE(D261,'Formula Name Creation'!$V54,'HB11 Model'!$B54)</f>
        <v>Parameter</v>
      </c>
      <c r="E262" t="str">
        <f ca="1">SUBSTITUTE(E261,'Formula Name Creation'!$V54,'HB11 Model'!$B54)</f>
        <v>=C3*C4</v>
      </c>
      <c r="F262" t="str">
        <f ca="1">SUBSTITUTE(F261,'Formula Name Creation'!$V54,'HB11 Model'!$B54)</f>
        <v>=C7/(C6)</v>
      </c>
      <c r="G262" t="str">
        <f ca="1">SUBSTITUTE(G261,'Formula Name Creation'!$V54,'HB11 Model'!$B54)</f>
        <v>=IF(C36=0,C7*C10,C7*C10*C13)</v>
      </c>
      <c r="H262" t="str">
        <f ca="1">SUBSTITUTE(H261,'Formula Name Creation'!$V54,'HB11 Model'!$B54)</f>
        <v>Parameter</v>
      </c>
      <c r="I262" t="str">
        <f ca="1">SUBSTITUTE(I261,'Formula Name Creation'!$V54,'HB11 Model'!$B54)</f>
        <v>Parameter</v>
      </c>
      <c r="J262" t="str">
        <f ca="1">SUBSTITUTE(J261,'Formula Name Creation'!$V54,'HB11 Model'!$B54)</f>
        <v>Parameter</v>
      </c>
      <c r="K262" t="str">
        <f ca="1">SUBSTITUTE(K261,'Formula Name Creation'!$V54,'HB11 Model'!$B54)</f>
        <v>Parameter</v>
      </c>
      <c r="L262" t="str">
        <f ca="1">SUBSTITUTE(L261,'Formula Name Creation'!$V54,'HB11 Model'!$B54)</f>
        <v>Parameter</v>
      </c>
      <c r="M262" t="str">
        <f ca="1">SUBSTITUTE(M261,'Formula Name Creation'!$V54,'HB11 Model'!$B54)</f>
        <v>=C16/C8</v>
      </c>
      <c r="N262" t="str">
        <f ca="1">SUBSTITUTE(N261,'Formula Name Creation'!$V54,'HB11 Model'!$B54)</f>
        <v>=C9*C17</v>
      </c>
      <c r="O262" t="str">
        <f ca="1">SUBSTITUTE(O261,'Formula Name Creation'!$V54,'HB11 Model'!$B54)</f>
        <v>Parameter</v>
      </c>
      <c r="P262" t="str">
        <f ca="1">SUBSTITUTE(P261,'Formula Name Creation'!$V54,'HB11 Model'!$B54)</f>
        <v>Parameter</v>
      </c>
      <c r="Q262" t="str">
        <f ca="1">SUBSTITUTE(Q261,'Formula Name Creation'!$V54,'HB11 Model'!$B54)</f>
        <v>Parameter</v>
      </c>
      <c r="R262" t="str">
        <f ca="1">SUBSTITUTE(R261,'Formula Name Creation'!$V54,'HB11 Model'!$B54)</f>
        <v>=C8+Cooling System Energy Consumption+Vacuum System Power Usage</v>
      </c>
      <c r="S262" t="str">
        <f ca="1">SUBSTITUTE(S261,'Formula Name Creation'!$V54,'HB11 Model'!$B54)</f>
        <v>=C20*C19</v>
      </c>
      <c r="T262" t="str">
        <f ca="1">SUBSTITUTE(T261,'Formula Name Creation'!$V54,'HB11 Model'!$B54)</f>
        <v>=C16-C20</v>
      </c>
      <c r="U262" t="str">
        <f ca="1">SUBSTITUTE(U261,'Formula Name Creation'!$V54,'HB11 Model'!$B54)</f>
        <v>=365*24*C14</v>
      </c>
      <c r="V262" t="str">
        <f ca="1">SUBSTITUTE(V261,'Formula Name Creation'!$V54,'HB11 Model'!$B54)</f>
        <v>=C22*C23</v>
      </c>
      <c r="W262" t="str">
        <f ca="1">SUBSTITUTE(W261,'Formula Name Creation'!$V54,'HB11 Model'!$B54)</f>
        <v>=C26/(1-C27)</v>
      </c>
      <c r="X262" t="str">
        <f ca="1">SUBSTITUTE(X261,'Formula Name Creation'!$V54,'HB11 Model'!$B54)</f>
        <v>=C4*C14*365*24*3600</v>
      </c>
      <c r="Y262" t="str">
        <f ca="1">SUBSTITUTE(Y261,'Formula Name Creation'!$V54,'HB11 Model'!$B54)</f>
        <v>Parameter</v>
      </c>
      <c r="Z262" t="str">
        <f ca="1">SUBSTITUTE(Z261,'Formula Name Creation'!$V54,'HB11 Model'!$B54)</f>
        <v>=C29+C37+C40+C48</v>
      </c>
      <c r="AA262" t="str">
        <f ca="1">SUBSTITUTE(AA261,'Formula Name Creation'!$V54,'HB11 Model'!$B54)</f>
        <v>=C30*(C33*C34)/(1000)+C35</v>
      </c>
      <c r="AB262" t="str">
        <f ca="1">SUBSTITUTE(AB261,'Formula Name Creation'!$V54,'HB11 Model'!$B54)</f>
        <v>Parameter</v>
      </c>
      <c r="AC262" t="str">
        <f ca="1">SUBSTITUTE(AC261,'Formula Name Creation'!$V54,'HB11 Model'!$B54)</f>
        <v>Parameter</v>
      </c>
      <c r="AD262" t="str">
        <f ca="1">SUBSTITUTE(AD261,'Formula Name Creation'!$V54,'HB11 Model'!$B54)</f>
        <v>Parameter</v>
      </c>
      <c r="AE262" t="str">
        <f ca="1">SUBSTITUTE(AE261,'Formula Name Creation'!$V54,'HB11 Model'!$B54)</f>
        <v>Parameter</v>
      </c>
      <c r="AF262" t="str">
        <f ca="1">SUBSTITUTE(AF261,'Formula Name Creation'!$V54,'HB11 Model'!$B54)</f>
        <v>Parameter</v>
      </c>
      <c r="AG262" t="str">
        <f ca="1">SUBSTITUTE(AG261,'Formula Name Creation'!$V54,'HB11 Model'!$B54)</f>
        <v>Parameter</v>
      </c>
      <c r="AH262" t="str">
        <f ca="1">SUBSTITUTE(AH261,'Formula Name Creation'!$V54,'HB11 Model'!$B54)</f>
        <v>Parameter</v>
      </c>
      <c r="AI262" t="str">
        <f ca="1">SUBSTITUTE(AI261,'Formula Name Creation'!$V54,'HB11 Model'!$B54)</f>
        <v>=C36*(C38)</v>
      </c>
      <c r="AJ262" t="str">
        <f ca="1">SUBSTITUTE(AJ261,'Formula Name Creation'!$V54,'HB11 Model'!$B54)</f>
        <v>Parameter</v>
      </c>
      <c r="AK262" t="str">
        <f ca="1">SUBSTITUTE(AK261,'Formula Name Creation'!$V54,'HB11 Model'!$B54)</f>
        <v>Parameter</v>
      </c>
      <c r="AL262" t="str">
        <f ca="1">SUBSTITUTE(AL261,'Formula Name Creation'!$V54,'HB11 Model'!$B54)</f>
        <v>=C39*(C41+C42)</v>
      </c>
      <c r="AM262" t="str">
        <f ca="1">SUBSTITUTE(AM261,'Formula Name Creation'!$V54,'HB11 Model'!$B54)</f>
        <v>=0.04+(C31*C32)/(1000)</v>
      </c>
      <c r="AN262" t="str">
        <f ca="1">SUBSTITUTE(AN261,'Formula Name Creation'!$V54,'HB11 Model'!$B54)</f>
        <v>Parameter</v>
      </c>
      <c r="AO262" t="str">
        <f ca="1">SUBSTITUTE(AO261,'Formula Name Creation'!$V54,'HB11 Model'!$B54)</f>
        <v>Parameter</v>
      </c>
      <c r="AP262" t="str">
        <f ca="1">SUBSTITUTE(AP261,'Formula Name Creation'!$V54,'HB11 Model'!$B54)</f>
        <v>Parameter</v>
      </c>
      <c r="AQ262" t="str">
        <f ca="1">SUBSTITUTE(AQ261,'Formula Name Creation'!$V54,'HB11 Model'!$B54)</f>
        <v>Parameter</v>
      </c>
      <c r="AR262" t="e">
        <f ca="1">SUBSTITUTE(AR261,'Formula Name Creation'!$V54,'HB11 Model'!$B54)</f>
        <v>#N/A</v>
      </c>
      <c r="AS262" t="str">
        <f ca="1">SUBSTITUTE(AS261,'Formula Name Creation'!$V54,'HB11 Model'!$B54)</f>
        <v>=C45+C25*(C28)</v>
      </c>
      <c r="AT262" t="str">
        <f ca="1">SUBSTITUTE(AT261,'Formula Name Creation'!$V54,'HB11 Model'!$B54)</f>
        <v>Parameter</v>
      </c>
      <c r="AU262" t="str">
        <f ca="1">SUBSTITUTE(AU261,'Formula Name Creation'!$V54,'HB11 Model'!$B54)</f>
        <v>Parameter</v>
      </c>
      <c r="AV262" t="str">
        <f ca="1">SUBSTITUTE(AV261,'Formula Name Creation'!$V54,'HB11 Model'!$B54)</f>
        <v>Parameter</v>
      </c>
      <c r="AW262" t="str">
        <f ca="1">SUBSTITUTE(AW261,'Formula Name Creation'!$V54,'HB11 Model'!$B54)</f>
        <v>Parameter</v>
      </c>
      <c r="AX262" t="str">
        <f ca="1">SUBSTITUTE(AX261,'Formula Name Creation'!$V54,'HB11 Model'!$B54)</f>
        <v>Parameter</v>
      </c>
      <c r="AY262" t="str">
        <f ca="1">SUBSTITUTE(AY261,'Formula Name Creation'!$V54,'HB11 Model'!$B54)</f>
        <v>Parameter</v>
      </c>
      <c r="AZ262" t="str">
        <f ca="1">SUBSTITUTE(AZ261,'Formula Name Creation'!$V54,'HB11 Model'!$B54)</f>
        <v>Parameter</v>
      </c>
      <c r="BA262" t="str">
        <f ca="1">SUBSTITUTE(BA261,'Formula Name Creation'!$V54,'HB11 Model'!$B54)</f>
        <v>=(Total Cost of Fuel Storage+C53)/10^6</v>
      </c>
      <c r="BB262" t="str">
        <f ca="1">SUBSTITUTE(BB261,'Formula Name Creation'!$V54,'HB11 Model'!$B54)</f>
        <v>=C4*((C14*24)*3600)*C51</v>
      </c>
      <c r="BC262" t="str">
        <f ca="1">SUBSTITUTE(BC261,'Formula Name Creation'!$V54,'HB11 Model'!$B54)</f>
        <v>Parameter</v>
      </c>
      <c r="BD262" t="str">
        <f ca="1">SUBSTITUTE(BD261,'Formula Name Creation'!$V54,'HB11 Model'!$B54)</f>
        <v>Parameter</v>
      </c>
      <c r="BE262" t="str">
        <f ca="1">SUBSTITUTE(BE261,'Formula Name Creation'!$V54,'HB11 Model'!$B54)</f>
        <v>Parameter</v>
      </c>
      <c r="BF262" t="str">
        <f ca="1">SUBSTITUTE(BF261,'Formula Name Creation'!$V54,'HB11 Model'!$B54)</f>
        <v>Parameter</v>
      </c>
      <c r="BG262" t="str">
        <f ca="1">SUBSTITUTE(BG261,'Formula Name Creation'!$V54,'HB11 Model'!$B54)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2" t="str">
        <f ca="1">SUBSTITUTE(BH261,'Formula Name Creation'!$V54,'HB11 Model'!$B54)</f>
        <v>Parameter</v>
      </c>
      <c r="BI262" t="str">
        <f ca="1">SUBSTITUTE(BI261,'Formula Name Creation'!$V54,'HB11 Model'!$B54)</f>
        <v>=Cost of Maintenance per kWh*1000*C24</v>
      </c>
      <c r="BJ262" t="str">
        <f ca="1">SUBSTITUTE(BJ261,'Formula Name Creation'!$V54,'HB11 Model'!$B54)</f>
        <v>Parameter</v>
      </c>
      <c r="BK262" t="str">
        <f ca="1">SUBSTITUTE(BK261,'Formula Name Creation'!$V54,'HB11 Model'!$B54)</f>
        <v>Parameter</v>
      </c>
      <c r="BL262" t="str">
        <f ca="1">SUBSTITUTE(BL261,'Formula Name Creation'!$V54,'HB11 Model'!$B54)</f>
        <v>Parameter</v>
      </c>
      <c r="BM262" t="str">
        <f ca="1">SUBSTITUTE(BM261,'Formula Name Creation'!$V54,'HB11 Model'!$B54)</f>
        <v>Parameter</v>
      </c>
      <c r="BN262" t="str">
        <f ca="1">SUBSTITUTE(BN261,'Formula Name Creation'!$V54,'HB11 Model'!$B54)</f>
        <v>Parameter</v>
      </c>
      <c r="BO262" t="str">
        <f ca="1">SUBSTITUTE(BO261,'Formula Name Creation'!$V54,'HB11 Model'!$B54)</f>
        <v>Parameter</v>
      </c>
      <c r="BP262" t="str">
        <f ca="1">SUBSTITUTE(BP261,'Formula Name Creation'!$V54,'HB11 Model'!$B54)</f>
        <v>Parameter</v>
      </c>
      <c r="BQ262" t="str">
        <f ca="1">SUBSTITUTE(BQ261,'Formula Name Creation'!$V54,'HB11 Model'!$B54)</f>
        <v>Parameter</v>
      </c>
      <c r="BR262" t="str">
        <f ca="1">SUBSTITUTE(BR261,'Formula Name Creation'!$V54,'HB11 Model'!$B54)</f>
        <v>Parameter</v>
      </c>
      <c r="BS262" t="str">
        <f ca="1">SUBSTITUTE(BS261,'Formula Name Creation'!$V54,'HB11 Model'!$B54)</f>
        <v>Parameter</v>
      </c>
      <c r="BT262" t="str">
        <f ca="1">SUBSTITUTE(BT261,'Formula Name Creation'!$V54,'HB11 Model'!$B54)</f>
        <v>Parameter</v>
      </c>
      <c r="BU262" t="str">
        <f ca="1">SUBSTITUTE(BU261,'Formula Name Creation'!$V54,'HB11 Model'!$B54)</f>
        <v>=(Land Cost+Reactor Building Cost+Turbine Building Cost+Cooling Tower System Cost+Power Supply and Energy Storage Cost+Ventilation Stack Cost+Miscellaneous Buildings Cost+Laser Construction Cost)</v>
      </c>
      <c r="BV262" t="str">
        <f ca="1">SUBSTITUTE(BV261,'Formula Name Creation'!$V54,'HB11 Model'!$B54)</f>
        <v>Parameter</v>
      </c>
      <c r="BW262" t="str">
        <f ca="1">SUBSTITUTE(BW261,'Formula Name Creation'!$V54,'HB11 Model'!$B54)</f>
        <v>Parameter</v>
      </c>
      <c r="BX262" t="str">
        <f ca="1">SUBSTITUTE(BX261,'Formula Name Creation'!$V54,'HB11 Model'!$B54)</f>
        <v>=Indirect Construction Cost+Direct Construction Cost</v>
      </c>
      <c r="BY262" t="str">
        <f ca="1">SUBSTITUTE(BY261,'Formula Name Creation'!$V54,'HB11 Model'!$B54)</f>
        <v>Parameter</v>
      </c>
      <c r="BZ262" t="str">
        <f ca="1">SUBSTITUTE(BZ261,'Formula Name Creation'!$V54,'HB11 Model'!$B54)</f>
        <v>=Decommissioning Cost Coefficient*Direct Construction Cost</v>
      </c>
      <c r="CA262" t="str">
        <f ca="1">SUBSTITUTE(CA261,'Formula Name Creation'!$V54,'HB11 Model'!$B54)</f>
        <v>Parameter</v>
      </c>
      <c r="CB262" t="str">
        <f ca="1">SUBSTITUTE(CB261,'Formula Name Creation'!$V54,'HB11 Model'!$B54)</f>
        <v>Parameter</v>
      </c>
      <c r="CC262" t="str">
        <f ca="1">SUBSTITUTE(CC261,'Formula Name Creation'!$V54,'HB11 Model'!$B54)</f>
        <v>Parameter</v>
      </c>
      <c r="CD262" t="str">
        <f ca="1">SUBSTITUTE(CD261,'Formula Name Creation'!$V54,'HB11 Model'!$B54)</f>
        <v>=32*(C9/2605)</v>
      </c>
      <c r="CE262" t="str">
        <f ca="1">SUBSTITUTE(CE261,'Formula Name Creation'!$V54,'HB11 Model'!$B54)</f>
        <v>Parameter</v>
      </c>
      <c r="CF262" t="str">
        <f ca="1">SUBSTITUTE(CF261,'Formula Name Creation'!$V54,'HB11 Model'!$B54)</f>
        <v>Parameter</v>
      </c>
      <c r="CG262" t="str">
        <f ca="1">SUBSTITUTE(CG261,'Formula Name Creation'!$V54,'HB11 Model'!$B54)</f>
        <v>=(Coolant Volume*Coolant Density*Coolant Cost)/10^6</v>
      </c>
      <c r="CH262" t="str">
        <f ca="1">SUBSTITUTE(CH261,'Formula Name Creation'!$V54,'HB11 Model'!$B54)</f>
        <v>=C9*10^6/Mixed-mean Coolant Temperature Rise/Specific Heat of Coolant</v>
      </c>
      <c r="CI262" t="str">
        <f ca="1">SUBSTITUTE(CI261,'Formula Name Creation'!$V54,'HB11 Model'!$B54)</f>
        <v>Parameter</v>
      </c>
      <c r="CJ262" t="str">
        <f ca="1">SUBSTITUTE(CJ261,'Formula Name Creation'!$V54,'HB11 Model'!$B54)</f>
        <v>Parameter</v>
      </c>
      <c r="CK262" t="str">
        <f ca="1">SUBSTITUTE(CK261,'Formula Name Creation'!$V54,'HB11 Model'!$B54)</f>
        <v>Parameter</v>
      </c>
      <c r="CL262" t="str">
        <f ca="1">SUBSTITUTE(CL261,'Formula Name Creation'!$V54,'HB11 Model'!$B54)</f>
        <v>Parameter</v>
      </c>
      <c r="CM262" t="str">
        <f ca="1">SUBSTITUTE(CM261,'Formula Name Creation'!$V54,'HB11 Model'!$B54)</f>
        <v>=Number of Staff*Average Hourly Wage</v>
      </c>
      <c r="CN262" t="str">
        <f ca="1">SUBSTITUTE(CN261,'Formula Name Creation'!$V54,'HB11 Model'!$B54)</f>
        <v>=Hourly Personnel Cost*7.6*7*52.18</v>
      </c>
      <c r="CO262" t="str">
        <f ca="1">SUBSTITUTE(CO261,'Formula Name Creation'!$V54,'HB11 Model'!$B54)</f>
        <v>Parameter</v>
      </c>
      <c r="CP262" t="str">
        <f ca="1">SUBSTITUTE(CP261,'Formula Name Creation'!$V54,'HB11 Model'!$B54)</f>
        <v>Parameter</v>
      </c>
      <c r="CQ262" t="str">
        <f ca="1">SUBSTITUTE(CQ261,'Formula Name Creation'!$V54,'HB11 Model'!$B54)</f>
        <v>Parameter</v>
      </c>
      <c r="CR262" t="str">
        <f ca="1">SUBSTITUTE(CR261,'Formula Name Creation'!$V54,'HB11 Model'!$B54)</f>
        <v>Parameter</v>
      </c>
      <c r="CS262" t="str">
        <f ca="1">SUBSTITUTE(CS261,'Formula Name Creation'!$V54,'HB11 Model'!$B54)</f>
        <v>Parameter</v>
      </c>
      <c r="CT262" t="str">
        <f ca="1">SUBSTITUTE(CT261,'Formula Name Creation'!$V54,'HB11 Model'!$B54)</f>
        <v>Parameter</v>
      </c>
      <c r="CU262" t="str">
        <f ca="1">SUBSTITUTE(CU261,'Formula Name Creation'!$V54,'HB11 Model'!$B54)</f>
        <v>=PI()*Height of Vacuum Vessel*(Radius of Vacuum Vessel^2-(Radius of Vacuum Vessel-Wall Thickness of Vacuum Vessel)^2)*Density of Vacuum Vessel Material</v>
      </c>
      <c r="CV262" t="str">
        <f ca="1">SUBSTITUTE(CV261,'Formula Name Creation'!$V54,'HB11 Model'!$B54)</f>
        <v>Parameter</v>
      </c>
      <c r="CW262" t="str">
        <f ca="1">SUBSTITUTE(CW261,'Formula Name Creation'!$V54,'HB11 Model'!$B54)</f>
        <v>=(90.69*Mass of Vacuum Vessel + Shielding Material Costs for Vacuum Vessel + 13.04*Mass Flow Rate*112.32)/10^6</v>
      </c>
      <c r="CX262" t="str">
        <f ca="1">SUBSTITUTE(CX261,'Formula Name Creation'!$V54,'HB11 Model'!$B54)</f>
        <v>0</v>
      </c>
      <c r="CY262" t="str">
        <f ca="1">SUBSTITUTE(CY261,'Formula Name Creation'!$V54,'HB11 Model'!$B54)</f>
        <v>0</v>
      </c>
      <c r="CZ262" t="str">
        <f ca="1">SUBSTITUTE(CZ261,'Formula Name Creation'!$V54,'HB11 Model'!$B54)</f>
        <v>0</v>
      </c>
      <c r="DA262" t="str">
        <f ca="1">SUBSTITUTE(DA261,'Formula Name Creation'!$V54,'HB11 Model'!$B54)</f>
        <v>0</v>
      </c>
      <c r="DB262" t="str">
        <f ca="1">SUBSTITUTE(DB261,'Formula Name Creation'!$V54,'HB11 Model'!$B54)</f>
        <v>0</v>
      </c>
      <c r="DC262" t="str">
        <f ca="1">SUBSTITUTE(DC261,'Formula Name Creation'!$V54,'HB11 Model'!$B54)</f>
        <v>0</v>
      </c>
      <c r="DD262" t="str">
        <f ca="1">SUBSTITUTE(DD261,'Formula Name Creation'!$V54,'HB11 Model'!$B54)</f>
        <v>0</v>
      </c>
      <c r="DE262" t="str">
        <f ca="1">SUBSTITUTE(DE261,'Formula Name Creation'!$V54,'HB11 Model'!$B54)</f>
        <v>0</v>
      </c>
      <c r="DF262" t="str">
        <f ca="1">SUBSTITUTE(DF261,'Formula Name Creation'!$V54,'HB11 Model'!$B54)</f>
        <v>0</v>
      </c>
      <c r="DG262" t="str">
        <f ca="1">SUBSTITUTE(DG261,'Formula Name Creation'!$V54,'HB11 Model'!$B54)</f>
        <v>0</v>
      </c>
      <c r="DH262" t="str">
        <f ca="1">SUBSTITUTE(DH261,'Formula Name Creation'!$V54,'HB11 Model'!$B54)</f>
        <v>0</v>
      </c>
      <c r="DI262" t="str">
        <f ca="1">SUBSTITUTE(DI261,'Formula Name Creation'!$V54,'HB11 Model'!$B54)</f>
        <v>0</v>
      </c>
      <c r="DJ262" t="str">
        <f ca="1">SUBSTITUTE(DJ261,'Formula Name Creation'!$V54,'HB11 Model'!$B54)</f>
        <v>0</v>
      </c>
      <c r="DK262" t="str">
        <f ca="1">SUBSTITUTE(DK261,'Formula Name Creation'!$V54,'HB11 Model'!$B54)</f>
        <v>0</v>
      </c>
      <c r="DL262" t="str">
        <f ca="1">SUBSTITUTE(DL261,'Formula Name Creation'!$V54,'HB11 Model'!$B54)</f>
        <v>0</v>
      </c>
      <c r="DM262" t="str">
        <f ca="1">SUBSTITUTE(DM261,'Formula Name Creation'!$V54,'HB11 Model'!$B54)</f>
        <v>0</v>
      </c>
      <c r="DN262" t="str">
        <f ca="1">SUBSTITUTE(DN261,'Formula Name Creation'!$V54,'HB11 Model'!$B54)</f>
        <v>0</v>
      </c>
      <c r="DO262" t="str">
        <f ca="1">SUBSTITUTE(DO261,'Formula Name Creation'!$V54,'HB11 Model'!$B54)</f>
        <v>0</v>
      </c>
      <c r="DP262" t="str">
        <f ca="1">SUBSTITUTE(DP261,'Formula Name Creation'!$V54,'HB11 Model'!$B54)</f>
        <v>0</v>
      </c>
      <c r="DQ262" t="str">
        <f ca="1">SUBSTITUTE(DQ261,'Formula Name Creation'!$V54,'HB11 Model'!$B54)</f>
        <v>0</v>
      </c>
      <c r="DR262" t="str">
        <f ca="1">SUBSTITUTE(DR261,'Formula Name Creation'!$V54,'HB11 Model'!$B54)</f>
        <v>0</v>
      </c>
      <c r="DS262" t="str">
        <f ca="1">SUBSTITUTE(DS261,'Formula Name Creation'!$V54,'HB11 Model'!$B54)</f>
        <v>0</v>
      </c>
      <c r="DT262" t="str">
        <f ca="1">SUBSTITUTE(DT261,'Formula Name Creation'!$V54,'HB11 Model'!$B54)</f>
        <v>0</v>
      </c>
      <c r="DU262" t="str">
        <f ca="1">SUBSTITUTE(DU261,'Formula Name Creation'!$V54,'HB11 Model'!$B54)</f>
        <v>0</v>
      </c>
      <c r="DV262" t="str">
        <f ca="1">SUBSTITUTE(DV261,'Formula Name Creation'!$V54,'HB11 Model'!$B54)</f>
        <v>0</v>
      </c>
      <c r="DW262" t="str">
        <f ca="1">SUBSTITUTE(DW261,'Formula Name Creation'!$V54,'HB11 Model'!$B54)</f>
        <v>0</v>
      </c>
      <c r="DX262" t="str">
        <f ca="1">SUBSTITUTE(DX261,'Formula Name Creation'!$V54,'HB11 Model'!$B54)</f>
        <v>0</v>
      </c>
      <c r="DY262" t="str">
        <f ca="1">SUBSTITUTE(DY261,'Formula Name Creation'!$V54,'HB11 Model'!$B54)</f>
        <v>0</v>
      </c>
      <c r="DZ262" t="str">
        <f ca="1">SUBSTITUTE(DZ261,'Formula Name Creation'!$V54,'HB11 Model'!$B54)</f>
        <v>0</v>
      </c>
      <c r="EA262" t="str">
        <f ca="1">SUBSTITUTE(EA261,'Formula Name Creation'!$V54,'HB11 Model'!$B54)</f>
        <v>0</v>
      </c>
      <c r="EB262" t="str">
        <f ca="1">SUBSTITUTE(EB261,'Formula Name Creation'!$V54,'HB11 Model'!$B54)</f>
        <v>0</v>
      </c>
      <c r="EC262" t="str">
        <f ca="1">SUBSTITUTE(EC261,'Formula Name Creation'!$V54,'HB11 Model'!$B54)</f>
        <v>0</v>
      </c>
      <c r="ED262" t="str">
        <f ca="1">SUBSTITUTE(ED261,'Formula Name Creation'!$V54,'HB11 Model'!$B54)</f>
        <v>0</v>
      </c>
      <c r="EE262" t="str">
        <f ca="1">SUBSTITUTE(EE261,'Formula Name Creation'!$V54,'HB11 Model'!$B54)</f>
        <v>0</v>
      </c>
      <c r="EF262" t="str">
        <f ca="1">SUBSTITUTE(EF261,'Formula Name Creation'!$V54,'HB11 Model'!$B54)</f>
        <v>0</v>
      </c>
      <c r="EG262" t="str">
        <f ca="1">SUBSTITUTE(EG261,'Formula Name Creation'!$V54,'HB11 Model'!$B54)</f>
        <v>0</v>
      </c>
      <c r="EH262" t="str">
        <f ca="1">SUBSTITUTE(EH261,'Formula Name Creation'!$V54,'HB11 Model'!$B54)</f>
        <v>0</v>
      </c>
      <c r="EI262" t="str">
        <f ca="1">SUBSTITUTE(EI261,'Formula Name Creation'!$V54,'HB11 Model'!$B54)</f>
        <v>0</v>
      </c>
      <c r="EJ262" t="str">
        <f ca="1">SUBSTITUTE(EJ261,'Formula Name Creation'!$V54,'HB11 Model'!$B54)</f>
        <v>0</v>
      </c>
      <c r="EK262" t="str">
        <f ca="1">SUBSTITUTE(EK261,'Formula Name Creation'!$V54,'HB11 Model'!$B54)</f>
        <v>0</v>
      </c>
      <c r="EL262" t="str">
        <f ca="1">SUBSTITUTE(EL261,'Formula Name Creation'!$V54,'HB11 Model'!$B54)</f>
        <v>0</v>
      </c>
      <c r="EM262" t="str">
        <f ca="1">SUBSTITUTE(EM261,'Formula Name Creation'!$V54,'HB11 Model'!$B54)</f>
        <v>0</v>
      </c>
      <c r="EN262" t="str">
        <f ca="1">SUBSTITUTE(EN261,'Formula Name Creation'!$V54,'HB11 Model'!$B54)</f>
        <v>0</v>
      </c>
      <c r="EO262" t="str">
        <f ca="1">SUBSTITUTE(EO261,'Formula Name Creation'!$V54,'HB11 Model'!$B54)</f>
        <v>0</v>
      </c>
      <c r="EP262" t="str">
        <f ca="1">SUBSTITUTE(EP261,'Formula Name Creation'!$V54,'HB11 Model'!$B54)</f>
        <v>0</v>
      </c>
      <c r="EQ262" t="str">
        <f ca="1">SUBSTITUTE(EQ261,'Formula Name Creation'!$V54,'HB11 Model'!$B54)</f>
        <v>0</v>
      </c>
      <c r="ER262" t="str">
        <f ca="1">SUBSTITUTE(ER261,'Formula Name Creation'!$V54,'HB11 Model'!$B54)</f>
        <v>0</v>
      </c>
      <c r="ES262" t="str">
        <f ca="1">SUBSTITUTE(ES261,'Formula Name Creation'!$V54,'HB11 Model'!$B54)</f>
        <v>0</v>
      </c>
      <c r="ET262" t="str">
        <f ca="1">SUBSTITUTE(ET261,'Formula Name Creation'!$V54,'HB11 Model'!$B54)</f>
        <v>0</v>
      </c>
      <c r="EU262">
        <v>52</v>
      </c>
    </row>
    <row r="263" spans="1:151" x14ac:dyDescent="0.25">
      <c r="A263" t="str">
        <f ca="1">SUBSTITUTE(A262,'Formula Name Creation'!$V53,'HB11 Model'!$B53)</f>
        <v>Parameter</v>
      </c>
      <c r="B263" t="str">
        <f ca="1">SUBSTITUTE(B262,'Formula Name Creation'!$V53,'HB11 Model'!$B53)</f>
        <v>Parameter</v>
      </c>
      <c r="C263" t="str">
        <f ca="1">SUBSTITUTE(C262,'Formula Name Creation'!$V53,'HB11 Model'!$B53)</f>
        <v>=(1400*C22*1000)/10^6</v>
      </c>
      <c r="D263" t="str">
        <f ca="1">SUBSTITUTE(D262,'Formula Name Creation'!$V53,'HB11 Model'!$B53)</f>
        <v>Parameter</v>
      </c>
      <c r="E263" t="str">
        <f ca="1">SUBSTITUTE(E262,'Formula Name Creation'!$V53,'HB11 Model'!$B53)</f>
        <v>=C3*C4</v>
      </c>
      <c r="F263" t="str">
        <f ca="1">SUBSTITUTE(F262,'Formula Name Creation'!$V53,'HB11 Model'!$B53)</f>
        <v>=C7/(C6)</v>
      </c>
      <c r="G263" t="str">
        <f ca="1">SUBSTITUTE(G262,'Formula Name Creation'!$V53,'HB11 Model'!$B53)</f>
        <v>=IF(C36=0,C7*C10,C7*C10*C13)</v>
      </c>
      <c r="H263" t="str">
        <f ca="1">SUBSTITUTE(H262,'Formula Name Creation'!$V53,'HB11 Model'!$B53)</f>
        <v>Parameter</v>
      </c>
      <c r="I263" t="str">
        <f ca="1">SUBSTITUTE(I262,'Formula Name Creation'!$V53,'HB11 Model'!$B53)</f>
        <v>Parameter</v>
      </c>
      <c r="J263" t="str">
        <f ca="1">SUBSTITUTE(J262,'Formula Name Creation'!$V53,'HB11 Model'!$B53)</f>
        <v>Parameter</v>
      </c>
      <c r="K263" t="str">
        <f ca="1">SUBSTITUTE(K262,'Formula Name Creation'!$V53,'HB11 Model'!$B53)</f>
        <v>Parameter</v>
      </c>
      <c r="L263" t="str">
        <f ca="1">SUBSTITUTE(L262,'Formula Name Creation'!$V53,'HB11 Model'!$B53)</f>
        <v>Parameter</v>
      </c>
      <c r="M263" t="str">
        <f ca="1">SUBSTITUTE(M262,'Formula Name Creation'!$V53,'HB11 Model'!$B53)</f>
        <v>=C16/C8</v>
      </c>
      <c r="N263" t="str">
        <f ca="1">SUBSTITUTE(N262,'Formula Name Creation'!$V53,'HB11 Model'!$B53)</f>
        <v>=C9*C17</v>
      </c>
      <c r="O263" t="str">
        <f ca="1">SUBSTITUTE(O262,'Formula Name Creation'!$V53,'HB11 Model'!$B53)</f>
        <v>Parameter</v>
      </c>
      <c r="P263" t="str">
        <f ca="1">SUBSTITUTE(P262,'Formula Name Creation'!$V53,'HB11 Model'!$B53)</f>
        <v>Parameter</v>
      </c>
      <c r="Q263" t="str">
        <f ca="1">SUBSTITUTE(Q262,'Formula Name Creation'!$V53,'HB11 Model'!$B53)</f>
        <v>Parameter</v>
      </c>
      <c r="R263" t="str">
        <f ca="1">SUBSTITUTE(R262,'Formula Name Creation'!$V53,'HB11 Model'!$B53)</f>
        <v>=C8+Cooling System Energy Consumption+Vacuum System Power Usage</v>
      </c>
      <c r="S263" t="str">
        <f ca="1">SUBSTITUTE(S262,'Formula Name Creation'!$V53,'HB11 Model'!$B53)</f>
        <v>=C20*C19</v>
      </c>
      <c r="T263" t="str">
        <f ca="1">SUBSTITUTE(T262,'Formula Name Creation'!$V53,'HB11 Model'!$B53)</f>
        <v>=C16-C20</v>
      </c>
      <c r="U263" t="str">
        <f ca="1">SUBSTITUTE(U262,'Formula Name Creation'!$V53,'HB11 Model'!$B53)</f>
        <v>=365*24*C14</v>
      </c>
      <c r="V263" t="str">
        <f ca="1">SUBSTITUTE(V262,'Formula Name Creation'!$V53,'HB11 Model'!$B53)</f>
        <v>=C22*C23</v>
      </c>
      <c r="W263" t="str">
        <f ca="1">SUBSTITUTE(W262,'Formula Name Creation'!$V53,'HB11 Model'!$B53)</f>
        <v>=C26/(1-C27)</v>
      </c>
      <c r="X263" t="str">
        <f ca="1">SUBSTITUTE(X262,'Formula Name Creation'!$V53,'HB11 Model'!$B53)</f>
        <v>=C4*C14*365*24*3600</v>
      </c>
      <c r="Y263" t="str">
        <f ca="1">SUBSTITUTE(Y262,'Formula Name Creation'!$V53,'HB11 Model'!$B53)</f>
        <v>Parameter</v>
      </c>
      <c r="Z263" t="str">
        <f ca="1">SUBSTITUTE(Z262,'Formula Name Creation'!$V53,'HB11 Model'!$B53)</f>
        <v>=C29+C37+C40+C48</v>
      </c>
      <c r="AA263" t="str">
        <f ca="1">SUBSTITUTE(AA262,'Formula Name Creation'!$V53,'HB11 Model'!$B53)</f>
        <v>=C30*(C33*C34)/(1000)+C35</v>
      </c>
      <c r="AB263" t="str">
        <f ca="1">SUBSTITUTE(AB262,'Formula Name Creation'!$V53,'HB11 Model'!$B53)</f>
        <v>Parameter</v>
      </c>
      <c r="AC263" t="str">
        <f ca="1">SUBSTITUTE(AC262,'Formula Name Creation'!$V53,'HB11 Model'!$B53)</f>
        <v>Parameter</v>
      </c>
      <c r="AD263" t="str">
        <f ca="1">SUBSTITUTE(AD262,'Formula Name Creation'!$V53,'HB11 Model'!$B53)</f>
        <v>Parameter</v>
      </c>
      <c r="AE263" t="str">
        <f ca="1">SUBSTITUTE(AE262,'Formula Name Creation'!$V53,'HB11 Model'!$B53)</f>
        <v>Parameter</v>
      </c>
      <c r="AF263" t="str">
        <f ca="1">SUBSTITUTE(AF262,'Formula Name Creation'!$V53,'HB11 Model'!$B53)</f>
        <v>Parameter</v>
      </c>
      <c r="AG263" t="str">
        <f ca="1">SUBSTITUTE(AG262,'Formula Name Creation'!$V53,'HB11 Model'!$B53)</f>
        <v>Parameter</v>
      </c>
      <c r="AH263" t="str">
        <f ca="1">SUBSTITUTE(AH262,'Formula Name Creation'!$V53,'HB11 Model'!$B53)</f>
        <v>Parameter</v>
      </c>
      <c r="AI263" t="str">
        <f ca="1">SUBSTITUTE(AI262,'Formula Name Creation'!$V53,'HB11 Model'!$B53)</f>
        <v>=C36*(C38)</v>
      </c>
      <c r="AJ263" t="str">
        <f ca="1">SUBSTITUTE(AJ262,'Formula Name Creation'!$V53,'HB11 Model'!$B53)</f>
        <v>Parameter</v>
      </c>
      <c r="AK263" t="str">
        <f ca="1">SUBSTITUTE(AK262,'Formula Name Creation'!$V53,'HB11 Model'!$B53)</f>
        <v>Parameter</v>
      </c>
      <c r="AL263" t="str">
        <f ca="1">SUBSTITUTE(AL262,'Formula Name Creation'!$V53,'HB11 Model'!$B53)</f>
        <v>=C39*(C41+C42)</v>
      </c>
      <c r="AM263" t="str">
        <f ca="1">SUBSTITUTE(AM262,'Formula Name Creation'!$V53,'HB11 Model'!$B53)</f>
        <v>=0.04+(C31*C32)/(1000)</v>
      </c>
      <c r="AN263" t="str">
        <f ca="1">SUBSTITUTE(AN262,'Formula Name Creation'!$V53,'HB11 Model'!$B53)</f>
        <v>Parameter</v>
      </c>
      <c r="AO263" t="str">
        <f ca="1">SUBSTITUTE(AO262,'Formula Name Creation'!$V53,'HB11 Model'!$B53)</f>
        <v>Parameter</v>
      </c>
      <c r="AP263" t="str">
        <f ca="1">SUBSTITUTE(AP262,'Formula Name Creation'!$V53,'HB11 Model'!$B53)</f>
        <v>Parameter</v>
      </c>
      <c r="AQ263" t="str">
        <f ca="1">SUBSTITUTE(AQ262,'Formula Name Creation'!$V53,'HB11 Model'!$B53)</f>
        <v>Parameter</v>
      </c>
      <c r="AR263" t="e">
        <f ca="1">SUBSTITUTE(AR262,'Formula Name Creation'!$V53,'HB11 Model'!$B53)</f>
        <v>#N/A</v>
      </c>
      <c r="AS263" t="str">
        <f ca="1">SUBSTITUTE(AS262,'Formula Name Creation'!$V53,'HB11 Model'!$B53)</f>
        <v>=C45+C25*(C28)</v>
      </c>
      <c r="AT263" t="str">
        <f ca="1">SUBSTITUTE(AT262,'Formula Name Creation'!$V53,'HB11 Model'!$B53)</f>
        <v>Parameter</v>
      </c>
      <c r="AU263" t="str">
        <f ca="1">SUBSTITUTE(AU262,'Formula Name Creation'!$V53,'HB11 Model'!$B53)</f>
        <v>Parameter</v>
      </c>
      <c r="AV263" t="str">
        <f ca="1">SUBSTITUTE(AV262,'Formula Name Creation'!$V53,'HB11 Model'!$B53)</f>
        <v>Parameter</v>
      </c>
      <c r="AW263" t="str">
        <f ca="1">SUBSTITUTE(AW262,'Formula Name Creation'!$V53,'HB11 Model'!$B53)</f>
        <v>Parameter</v>
      </c>
      <c r="AX263" t="str">
        <f ca="1">SUBSTITUTE(AX262,'Formula Name Creation'!$V53,'HB11 Model'!$B53)</f>
        <v>Parameter</v>
      </c>
      <c r="AY263" t="str">
        <f ca="1">SUBSTITUTE(AY262,'Formula Name Creation'!$V53,'HB11 Model'!$B53)</f>
        <v>Parameter</v>
      </c>
      <c r="AZ263" t="str">
        <f ca="1">SUBSTITUTE(AZ262,'Formula Name Creation'!$V53,'HB11 Model'!$B53)</f>
        <v>Parameter</v>
      </c>
      <c r="BA263" t="str">
        <f ca="1">SUBSTITUTE(BA262,'Formula Name Creation'!$V53,'HB11 Model'!$B53)</f>
        <v>=(Total Cost of Fuel Storage+Cost of Fuel Delivery Robot)/10^6</v>
      </c>
      <c r="BB263" t="str">
        <f ca="1">SUBSTITUTE(BB262,'Formula Name Creation'!$V53,'HB11 Model'!$B53)</f>
        <v>=C4*((C14*24)*3600)*C51</v>
      </c>
      <c r="BC263" t="str">
        <f ca="1">SUBSTITUTE(BC262,'Formula Name Creation'!$V53,'HB11 Model'!$B53)</f>
        <v>Parameter</v>
      </c>
      <c r="BD263" t="str">
        <f ca="1">SUBSTITUTE(BD262,'Formula Name Creation'!$V53,'HB11 Model'!$B53)</f>
        <v>Parameter</v>
      </c>
      <c r="BE263" t="str">
        <f ca="1">SUBSTITUTE(BE262,'Formula Name Creation'!$V53,'HB11 Model'!$B53)</f>
        <v>Parameter</v>
      </c>
      <c r="BF263" t="str">
        <f ca="1">SUBSTITUTE(BF262,'Formula Name Creation'!$V53,'HB11 Model'!$B53)</f>
        <v>Parameter</v>
      </c>
      <c r="BG263" t="str">
        <f ca="1">SUBSTITUTE(BG262,'Formula Name Creation'!$V53,'HB11 Model'!$B53)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3" t="str">
        <f ca="1">SUBSTITUTE(BH262,'Formula Name Creation'!$V53,'HB11 Model'!$B53)</f>
        <v>Parameter</v>
      </c>
      <c r="BI263" t="str">
        <f ca="1">SUBSTITUTE(BI262,'Formula Name Creation'!$V53,'HB11 Model'!$B53)</f>
        <v>=Cost of Maintenance per kWh*1000*C24</v>
      </c>
      <c r="BJ263" t="str">
        <f ca="1">SUBSTITUTE(BJ262,'Formula Name Creation'!$V53,'HB11 Model'!$B53)</f>
        <v>Parameter</v>
      </c>
      <c r="BK263" t="str">
        <f ca="1">SUBSTITUTE(BK262,'Formula Name Creation'!$V53,'HB11 Model'!$B53)</f>
        <v>Parameter</v>
      </c>
      <c r="BL263" t="str">
        <f ca="1">SUBSTITUTE(BL262,'Formula Name Creation'!$V53,'HB11 Model'!$B53)</f>
        <v>Parameter</v>
      </c>
      <c r="BM263" t="str">
        <f ca="1">SUBSTITUTE(BM262,'Formula Name Creation'!$V53,'HB11 Model'!$B53)</f>
        <v>Parameter</v>
      </c>
      <c r="BN263" t="str">
        <f ca="1">SUBSTITUTE(BN262,'Formula Name Creation'!$V53,'HB11 Model'!$B53)</f>
        <v>Parameter</v>
      </c>
      <c r="BO263" t="str">
        <f ca="1">SUBSTITUTE(BO262,'Formula Name Creation'!$V53,'HB11 Model'!$B53)</f>
        <v>Parameter</v>
      </c>
      <c r="BP263" t="str">
        <f ca="1">SUBSTITUTE(BP262,'Formula Name Creation'!$V53,'HB11 Model'!$B53)</f>
        <v>Parameter</v>
      </c>
      <c r="BQ263" t="str">
        <f ca="1">SUBSTITUTE(BQ262,'Formula Name Creation'!$V53,'HB11 Model'!$B53)</f>
        <v>Parameter</v>
      </c>
      <c r="BR263" t="str">
        <f ca="1">SUBSTITUTE(BR262,'Formula Name Creation'!$V53,'HB11 Model'!$B53)</f>
        <v>Parameter</v>
      </c>
      <c r="BS263" t="str">
        <f ca="1">SUBSTITUTE(BS262,'Formula Name Creation'!$V53,'HB11 Model'!$B53)</f>
        <v>Parameter</v>
      </c>
      <c r="BT263" t="str">
        <f ca="1">SUBSTITUTE(BT262,'Formula Name Creation'!$V53,'HB11 Model'!$B53)</f>
        <v>Parameter</v>
      </c>
      <c r="BU263" t="str">
        <f ca="1">SUBSTITUTE(BU262,'Formula Name Creation'!$V53,'HB11 Model'!$B53)</f>
        <v>=(Land Cost+Reactor Building Cost+Turbine Building Cost+Cooling Tower System Cost+Power Supply and Energy Storage Cost+Ventilation Stack Cost+Miscellaneous Buildings Cost+Laser Construction Cost)</v>
      </c>
      <c r="BV263" t="str">
        <f ca="1">SUBSTITUTE(BV262,'Formula Name Creation'!$V53,'HB11 Model'!$B53)</f>
        <v>Parameter</v>
      </c>
      <c r="BW263" t="str">
        <f ca="1">SUBSTITUTE(BW262,'Formula Name Creation'!$V53,'HB11 Model'!$B53)</f>
        <v>Parameter</v>
      </c>
      <c r="BX263" t="str">
        <f ca="1">SUBSTITUTE(BX262,'Formula Name Creation'!$V53,'HB11 Model'!$B53)</f>
        <v>=Indirect Construction Cost+Direct Construction Cost</v>
      </c>
      <c r="BY263" t="str">
        <f ca="1">SUBSTITUTE(BY262,'Formula Name Creation'!$V53,'HB11 Model'!$B53)</f>
        <v>Parameter</v>
      </c>
      <c r="BZ263" t="str">
        <f ca="1">SUBSTITUTE(BZ262,'Formula Name Creation'!$V53,'HB11 Model'!$B53)</f>
        <v>=Decommissioning Cost Coefficient*Direct Construction Cost</v>
      </c>
      <c r="CA263" t="str">
        <f ca="1">SUBSTITUTE(CA262,'Formula Name Creation'!$V53,'HB11 Model'!$B53)</f>
        <v>Parameter</v>
      </c>
      <c r="CB263" t="str">
        <f ca="1">SUBSTITUTE(CB262,'Formula Name Creation'!$V53,'HB11 Model'!$B53)</f>
        <v>Parameter</v>
      </c>
      <c r="CC263" t="str">
        <f ca="1">SUBSTITUTE(CC262,'Formula Name Creation'!$V53,'HB11 Model'!$B53)</f>
        <v>Parameter</v>
      </c>
      <c r="CD263" t="str">
        <f ca="1">SUBSTITUTE(CD262,'Formula Name Creation'!$V53,'HB11 Model'!$B53)</f>
        <v>=32*(C9/2605)</v>
      </c>
      <c r="CE263" t="str">
        <f ca="1">SUBSTITUTE(CE262,'Formula Name Creation'!$V53,'HB11 Model'!$B53)</f>
        <v>Parameter</v>
      </c>
      <c r="CF263" t="str">
        <f ca="1">SUBSTITUTE(CF262,'Formula Name Creation'!$V53,'HB11 Model'!$B53)</f>
        <v>Parameter</v>
      </c>
      <c r="CG263" t="str">
        <f ca="1">SUBSTITUTE(CG262,'Formula Name Creation'!$V53,'HB11 Model'!$B53)</f>
        <v>=(Coolant Volume*Coolant Density*Coolant Cost)/10^6</v>
      </c>
      <c r="CH263" t="str">
        <f ca="1">SUBSTITUTE(CH262,'Formula Name Creation'!$V53,'HB11 Model'!$B53)</f>
        <v>=C9*10^6/Mixed-mean Coolant Temperature Rise/Specific Heat of Coolant</v>
      </c>
      <c r="CI263" t="str">
        <f ca="1">SUBSTITUTE(CI262,'Formula Name Creation'!$V53,'HB11 Model'!$B53)</f>
        <v>Parameter</v>
      </c>
      <c r="CJ263" t="str">
        <f ca="1">SUBSTITUTE(CJ262,'Formula Name Creation'!$V53,'HB11 Model'!$B53)</f>
        <v>Parameter</v>
      </c>
      <c r="CK263" t="str">
        <f ca="1">SUBSTITUTE(CK262,'Formula Name Creation'!$V53,'HB11 Model'!$B53)</f>
        <v>Parameter</v>
      </c>
      <c r="CL263" t="str">
        <f ca="1">SUBSTITUTE(CL262,'Formula Name Creation'!$V53,'HB11 Model'!$B53)</f>
        <v>Parameter</v>
      </c>
      <c r="CM263" t="str">
        <f ca="1">SUBSTITUTE(CM262,'Formula Name Creation'!$V53,'HB11 Model'!$B53)</f>
        <v>=Number of Staff*Average Hourly Wage</v>
      </c>
      <c r="CN263" t="str">
        <f ca="1">SUBSTITUTE(CN262,'Formula Name Creation'!$V53,'HB11 Model'!$B53)</f>
        <v>=Hourly Personnel Cost*7.6*7*52.18</v>
      </c>
      <c r="CO263" t="str">
        <f ca="1">SUBSTITUTE(CO262,'Formula Name Creation'!$V53,'HB11 Model'!$B53)</f>
        <v>Parameter</v>
      </c>
      <c r="CP263" t="str">
        <f ca="1">SUBSTITUTE(CP262,'Formula Name Creation'!$V53,'HB11 Model'!$B53)</f>
        <v>Parameter</v>
      </c>
      <c r="CQ263" t="str">
        <f ca="1">SUBSTITUTE(CQ262,'Formula Name Creation'!$V53,'HB11 Model'!$B53)</f>
        <v>Parameter</v>
      </c>
      <c r="CR263" t="str">
        <f ca="1">SUBSTITUTE(CR262,'Formula Name Creation'!$V53,'HB11 Model'!$B53)</f>
        <v>Parameter</v>
      </c>
      <c r="CS263" t="str">
        <f ca="1">SUBSTITUTE(CS262,'Formula Name Creation'!$V53,'HB11 Model'!$B53)</f>
        <v>Parameter</v>
      </c>
      <c r="CT263" t="str">
        <f ca="1">SUBSTITUTE(CT262,'Formula Name Creation'!$V53,'HB11 Model'!$B53)</f>
        <v>Parameter</v>
      </c>
      <c r="CU263" t="str">
        <f ca="1">SUBSTITUTE(CU262,'Formula Name Creation'!$V53,'HB11 Model'!$B53)</f>
        <v>=PI()*Height of Vacuum Vessel*(Radius of Vacuum Vessel^2-(Radius of Vacuum Vessel-Wall Thickness of Vacuum Vessel)^2)*Density of Vacuum Vessel Material</v>
      </c>
      <c r="CV263" t="str">
        <f ca="1">SUBSTITUTE(CV262,'Formula Name Creation'!$V53,'HB11 Model'!$B53)</f>
        <v>Parameter</v>
      </c>
      <c r="CW263" t="str">
        <f ca="1">SUBSTITUTE(CW262,'Formula Name Creation'!$V53,'HB11 Model'!$B53)</f>
        <v>=(90.69*Mass of Vacuum Vessel + Shielding Material Costs for Vacuum Vessel + 13.04*Mass Flow Rate*112.32)/10^6</v>
      </c>
      <c r="CX263" t="str">
        <f ca="1">SUBSTITUTE(CX262,'Formula Name Creation'!$V53,'HB11 Model'!$B53)</f>
        <v>0</v>
      </c>
      <c r="CY263" t="str">
        <f ca="1">SUBSTITUTE(CY262,'Formula Name Creation'!$V53,'HB11 Model'!$B53)</f>
        <v>0</v>
      </c>
      <c r="CZ263" t="str">
        <f ca="1">SUBSTITUTE(CZ262,'Formula Name Creation'!$V53,'HB11 Model'!$B53)</f>
        <v>0</v>
      </c>
      <c r="DA263" t="str">
        <f ca="1">SUBSTITUTE(DA262,'Formula Name Creation'!$V53,'HB11 Model'!$B53)</f>
        <v>0</v>
      </c>
      <c r="DB263" t="str">
        <f ca="1">SUBSTITUTE(DB262,'Formula Name Creation'!$V53,'HB11 Model'!$B53)</f>
        <v>0</v>
      </c>
      <c r="DC263" t="str">
        <f ca="1">SUBSTITUTE(DC262,'Formula Name Creation'!$V53,'HB11 Model'!$B53)</f>
        <v>0</v>
      </c>
      <c r="DD263" t="str">
        <f ca="1">SUBSTITUTE(DD262,'Formula Name Creation'!$V53,'HB11 Model'!$B53)</f>
        <v>0</v>
      </c>
      <c r="DE263" t="str">
        <f ca="1">SUBSTITUTE(DE262,'Formula Name Creation'!$V53,'HB11 Model'!$B53)</f>
        <v>0</v>
      </c>
      <c r="DF263" t="str">
        <f ca="1">SUBSTITUTE(DF262,'Formula Name Creation'!$V53,'HB11 Model'!$B53)</f>
        <v>0</v>
      </c>
      <c r="DG263" t="str">
        <f ca="1">SUBSTITUTE(DG262,'Formula Name Creation'!$V53,'HB11 Model'!$B53)</f>
        <v>0</v>
      </c>
      <c r="DH263" t="str">
        <f ca="1">SUBSTITUTE(DH262,'Formula Name Creation'!$V53,'HB11 Model'!$B53)</f>
        <v>0</v>
      </c>
      <c r="DI263" t="str">
        <f ca="1">SUBSTITUTE(DI262,'Formula Name Creation'!$V53,'HB11 Model'!$B53)</f>
        <v>0</v>
      </c>
      <c r="DJ263" t="str">
        <f ca="1">SUBSTITUTE(DJ262,'Formula Name Creation'!$V53,'HB11 Model'!$B53)</f>
        <v>0</v>
      </c>
      <c r="DK263" t="str">
        <f ca="1">SUBSTITUTE(DK262,'Formula Name Creation'!$V53,'HB11 Model'!$B53)</f>
        <v>0</v>
      </c>
      <c r="DL263" t="str">
        <f ca="1">SUBSTITUTE(DL262,'Formula Name Creation'!$V53,'HB11 Model'!$B53)</f>
        <v>0</v>
      </c>
      <c r="DM263" t="str">
        <f ca="1">SUBSTITUTE(DM262,'Formula Name Creation'!$V53,'HB11 Model'!$B53)</f>
        <v>0</v>
      </c>
      <c r="DN263" t="str">
        <f ca="1">SUBSTITUTE(DN262,'Formula Name Creation'!$V53,'HB11 Model'!$B53)</f>
        <v>0</v>
      </c>
      <c r="DO263" t="str">
        <f ca="1">SUBSTITUTE(DO262,'Formula Name Creation'!$V53,'HB11 Model'!$B53)</f>
        <v>0</v>
      </c>
      <c r="DP263" t="str">
        <f ca="1">SUBSTITUTE(DP262,'Formula Name Creation'!$V53,'HB11 Model'!$B53)</f>
        <v>0</v>
      </c>
      <c r="DQ263" t="str">
        <f ca="1">SUBSTITUTE(DQ262,'Formula Name Creation'!$V53,'HB11 Model'!$B53)</f>
        <v>0</v>
      </c>
      <c r="DR263" t="str">
        <f ca="1">SUBSTITUTE(DR262,'Formula Name Creation'!$V53,'HB11 Model'!$B53)</f>
        <v>0</v>
      </c>
      <c r="DS263" t="str">
        <f ca="1">SUBSTITUTE(DS262,'Formula Name Creation'!$V53,'HB11 Model'!$B53)</f>
        <v>0</v>
      </c>
      <c r="DT263" t="str">
        <f ca="1">SUBSTITUTE(DT262,'Formula Name Creation'!$V53,'HB11 Model'!$B53)</f>
        <v>0</v>
      </c>
      <c r="DU263" t="str">
        <f ca="1">SUBSTITUTE(DU262,'Formula Name Creation'!$V53,'HB11 Model'!$B53)</f>
        <v>0</v>
      </c>
      <c r="DV263" t="str">
        <f ca="1">SUBSTITUTE(DV262,'Formula Name Creation'!$V53,'HB11 Model'!$B53)</f>
        <v>0</v>
      </c>
      <c r="DW263" t="str">
        <f ca="1">SUBSTITUTE(DW262,'Formula Name Creation'!$V53,'HB11 Model'!$B53)</f>
        <v>0</v>
      </c>
      <c r="DX263" t="str">
        <f ca="1">SUBSTITUTE(DX262,'Formula Name Creation'!$V53,'HB11 Model'!$B53)</f>
        <v>0</v>
      </c>
      <c r="DY263" t="str">
        <f ca="1">SUBSTITUTE(DY262,'Formula Name Creation'!$V53,'HB11 Model'!$B53)</f>
        <v>0</v>
      </c>
      <c r="DZ263" t="str">
        <f ca="1">SUBSTITUTE(DZ262,'Formula Name Creation'!$V53,'HB11 Model'!$B53)</f>
        <v>0</v>
      </c>
      <c r="EA263" t="str">
        <f ca="1">SUBSTITUTE(EA262,'Formula Name Creation'!$V53,'HB11 Model'!$B53)</f>
        <v>0</v>
      </c>
      <c r="EB263" t="str">
        <f ca="1">SUBSTITUTE(EB262,'Formula Name Creation'!$V53,'HB11 Model'!$B53)</f>
        <v>0</v>
      </c>
      <c r="EC263" t="str">
        <f ca="1">SUBSTITUTE(EC262,'Formula Name Creation'!$V53,'HB11 Model'!$B53)</f>
        <v>0</v>
      </c>
      <c r="ED263" t="str">
        <f ca="1">SUBSTITUTE(ED262,'Formula Name Creation'!$V53,'HB11 Model'!$B53)</f>
        <v>0</v>
      </c>
      <c r="EE263" t="str">
        <f ca="1">SUBSTITUTE(EE262,'Formula Name Creation'!$V53,'HB11 Model'!$B53)</f>
        <v>0</v>
      </c>
      <c r="EF263" t="str">
        <f ca="1">SUBSTITUTE(EF262,'Formula Name Creation'!$V53,'HB11 Model'!$B53)</f>
        <v>0</v>
      </c>
      <c r="EG263" t="str">
        <f ca="1">SUBSTITUTE(EG262,'Formula Name Creation'!$V53,'HB11 Model'!$B53)</f>
        <v>0</v>
      </c>
      <c r="EH263" t="str">
        <f ca="1">SUBSTITUTE(EH262,'Formula Name Creation'!$V53,'HB11 Model'!$B53)</f>
        <v>0</v>
      </c>
      <c r="EI263" t="str">
        <f ca="1">SUBSTITUTE(EI262,'Formula Name Creation'!$V53,'HB11 Model'!$B53)</f>
        <v>0</v>
      </c>
      <c r="EJ263" t="str">
        <f ca="1">SUBSTITUTE(EJ262,'Formula Name Creation'!$V53,'HB11 Model'!$B53)</f>
        <v>0</v>
      </c>
      <c r="EK263" t="str">
        <f ca="1">SUBSTITUTE(EK262,'Formula Name Creation'!$V53,'HB11 Model'!$B53)</f>
        <v>0</v>
      </c>
      <c r="EL263" t="str">
        <f ca="1">SUBSTITUTE(EL262,'Formula Name Creation'!$V53,'HB11 Model'!$B53)</f>
        <v>0</v>
      </c>
      <c r="EM263" t="str">
        <f ca="1">SUBSTITUTE(EM262,'Formula Name Creation'!$V53,'HB11 Model'!$B53)</f>
        <v>0</v>
      </c>
      <c r="EN263" t="str">
        <f ca="1">SUBSTITUTE(EN262,'Formula Name Creation'!$V53,'HB11 Model'!$B53)</f>
        <v>0</v>
      </c>
      <c r="EO263" t="str">
        <f ca="1">SUBSTITUTE(EO262,'Formula Name Creation'!$V53,'HB11 Model'!$B53)</f>
        <v>0</v>
      </c>
      <c r="EP263" t="str">
        <f ca="1">SUBSTITUTE(EP262,'Formula Name Creation'!$V53,'HB11 Model'!$B53)</f>
        <v>0</v>
      </c>
      <c r="EQ263" t="str">
        <f ca="1">SUBSTITUTE(EQ262,'Formula Name Creation'!$V53,'HB11 Model'!$B53)</f>
        <v>0</v>
      </c>
      <c r="ER263" t="str">
        <f ca="1">SUBSTITUTE(ER262,'Formula Name Creation'!$V53,'HB11 Model'!$B53)</f>
        <v>0</v>
      </c>
      <c r="ES263" t="str">
        <f ca="1">SUBSTITUTE(ES262,'Formula Name Creation'!$V53,'HB11 Model'!$B53)</f>
        <v>0</v>
      </c>
      <c r="ET263" t="str">
        <f ca="1">SUBSTITUTE(ET262,'Formula Name Creation'!$V53,'HB11 Model'!$B53)</f>
        <v>0</v>
      </c>
      <c r="EU263">
        <v>51</v>
      </c>
    </row>
    <row r="264" spans="1:151" x14ac:dyDescent="0.25">
      <c r="A264" t="str">
        <f ca="1">SUBSTITUTE(A263,'Formula Name Creation'!$V52,'HB11 Model'!$B52)</f>
        <v>Parameter</v>
      </c>
      <c r="B264" t="str">
        <f ca="1">SUBSTITUTE(B263,'Formula Name Creation'!$V52,'HB11 Model'!$B52)</f>
        <v>Parameter</v>
      </c>
      <c r="C264" t="str">
        <f ca="1">SUBSTITUTE(C263,'Formula Name Creation'!$V52,'HB11 Model'!$B52)</f>
        <v>=(1400*C22*1000)/10^6</v>
      </c>
      <c r="D264" t="str">
        <f ca="1">SUBSTITUTE(D263,'Formula Name Creation'!$V52,'HB11 Model'!$B52)</f>
        <v>Parameter</v>
      </c>
      <c r="E264" t="str">
        <f ca="1">SUBSTITUTE(E263,'Formula Name Creation'!$V52,'HB11 Model'!$B52)</f>
        <v>=C3*C4</v>
      </c>
      <c r="F264" t="str">
        <f ca="1">SUBSTITUTE(F263,'Formula Name Creation'!$V52,'HB11 Model'!$B52)</f>
        <v>=C7/(C6)</v>
      </c>
      <c r="G264" t="str">
        <f ca="1">SUBSTITUTE(G263,'Formula Name Creation'!$V52,'HB11 Model'!$B52)</f>
        <v>=IF(C36=0,C7*C10,C7*C10*C13)</v>
      </c>
      <c r="H264" t="str">
        <f ca="1">SUBSTITUTE(H263,'Formula Name Creation'!$V52,'HB11 Model'!$B52)</f>
        <v>Parameter</v>
      </c>
      <c r="I264" t="str">
        <f ca="1">SUBSTITUTE(I263,'Formula Name Creation'!$V52,'HB11 Model'!$B52)</f>
        <v>Parameter</v>
      </c>
      <c r="J264" t="str">
        <f ca="1">SUBSTITUTE(J263,'Formula Name Creation'!$V52,'HB11 Model'!$B52)</f>
        <v>Parameter</v>
      </c>
      <c r="K264" t="str">
        <f ca="1">SUBSTITUTE(K263,'Formula Name Creation'!$V52,'HB11 Model'!$B52)</f>
        <v>Parameter</v>
      </c>
      <c r="L264" t="str">
        <f ca="1">SUBSTITUTE(L263,'Formula Name Creation'!$V52,'HB11 Model'!$B52)</f>
        <v>Parameter</v>
      </c>
      <c r="M264" t="str">
        <f ca="1">SUBSTITUTE(M263,'Formula Name Creation'!$V52,'HB11 Model'!$B52)</f>
        <v>=C16/C8</v>
      </c>
      <c r="N264" t="str">
        <f ca="1">SUBSTITUTE(N263,'Formula Name Creation'!$V52,'HB11 Model'!$B52)</f>
        <v>=C9*C17</v>
      </c>
      <c r="O264" t="str">
        <f ca="1">SUBSTITUTE(O263,'Formula Name Creation'!$V52,'HB11 Model'!$B52)</f>
        <v>Parameter</v>
      </c>
      <c r="P264" t="str">
        <f ca="1">SUBSTITUTE(P263,'Formula Name Creation'!$V52,'HB11 Model'!$B52)</f>
        <v>Parameter</v>
      </c>
      <c r="Q264" t="str">
        <f ca="1">SUBSTITUTE(Q263,'Formula Name Creation'!$V52,'HB11 Model'!$B52)</f>
        <v>Parameter</v>
      </c>
      <c r="R264" t="str">
        <f ca="1">SUBSTITUTE(R263,'Formula Name Creation'!$V52,'HB11 Model'!$B52)</f>
        <v>=C8+Cooling System Energy Consumption+Vacuum System Power Usage</v>
      </c>
      <c r="S264" t="str">
        <f ca="1">SUBSTITUTE(S263,'Formula Name Creation'!$V52,'HB11 Model'!$B52)</f>
        <v>=C20*C19</v>
      </c>
      <c r="T264" t="str">
        <f ca="1">SUBSTITUTE(T263,'Formula Name Creation'!$V52,'HB11 Model'!$B52)</f>
        <v>=C16-C20</v>
      </c>
      <c r="U264" t="str">
        <f ca="1">SUBSTITUTE(U263,'Formula Name Creation'!$V52,'HB11 Model'!$B52)</f>
        <v>=365*24*C14</v>
      </c>
      <c r="V264" t="str">
        <f ca="1">SUBSTITUTE(V263,'Formula Name Creation'!$V52,'HB11 Model'!$B52)</f>
        <v>=C22*C23</v>
      </c>
      <c r="W264" t="str">
        <f ca="1">SUBSTITUTE(W263,'Formula Name Creation'!$V52,'HB11 Model'!$B52)</f>
        <v>=C26/(1-C27)</v>
      </c>
      <c r="X264" t="str">
        <f ca="1">SUBSTITUTE(X263,'Formula Name Creation'!$V52,'HB11 Model'!$B52)</f>
        <v>=C4*C14*365*24*3600</v>
      </c>
      <c r="Y264" t="str">
        <f ca="1">SUBSTITUTE(Y263,'Formula Name Creation'!$V52,'HB11 Model'!$B52)</f>
        <v>Parameter</v>
      </c>
      <c r="Z264" t="str">
        <f ca="1">SUBSTITUTE(Z263,'Formula Name Creation'!$V52,'HB11 Model'!$B52)</f>
        <v>=C29+C37+C40+C48</v>
      </c>
      <c r="AA264" t="str">
        <f ca="1">SUBSTITUTE(AA263,'Formula Name Creation'!$V52,'HB11 Model'!$B52)</f>
        <v>=C30*(C33*C34)/(1000)+C35</v>
      </c>
      <c r="AB264" t="str">
        <f ca="1">SUBSTITUTE(AB263,'Formula Name Creation'!$V52,'HB11 Model'!$B52)</f>
        <v>Parameter</v>
      </c>
      <c r="AC264" t="str">
        <f ca="1">SUBSTITUTE(AC263,'Formula Name Creation'!$V52,'HB11 Model'!$B52)</f>
        <v>Parameter</v>
      </c>
      <c r="AD264" t="str">
        <f ca="1">SUBSTITUTE(AD263,'Formula Name Creation'!$V52,'HB11 Model'!$B52)</f>
        <v>Parameter</v>
      </c>
      <c r="AE264" t="str">
        <f ca="1">SUBSTITUTE(AE263,'Formula Name Creation'!$V52,'HB11 Model'!$B52)</f>
        <v>Parameter</v>
      </c>
      <c r="AF264" t="str">
        <f ca="1">SUBSTITUTE(AF263,'Formula Name Creation'!$V52,'HB11 Model'!$B52)</f>
        <v>Parameter</v>
      </c>
      <c r="AG264" t="str">
        <f ca="1">SUBSTITUTE(AG263,'Formula Name Creation'!$V52,'HB11 Model'!$B52)</f>
        <v>Parameter</v>
      </c>
      <c r="AH264" t="str">
        <f ca="1">SUBSTITUTE(AH263,'Formula Name Creation'!$V52,'HB11 Model'!$B52)</f>
        <v>Parameter</v>
      </c>
      <c r="AI264" t="str">
        <f ca="1">SUBSTITUTE(AI263,'Formula Name Creation'!$V52,'HB11 Model'!$B52)</f>
        <v>=C36*(C38)</v>
      </c>
      <c r="AJ264" t="str">
        <f ca="1">SUBSTITUTE(AJ263,'Formula Name Creation'!$V52,'HB11 Model'!$B52)</f>
        <v>Parameter</v>
      </c>
      <c r="AK264" t="str">
        <f ca="1">SUBSTITUTE(AK263,'Formula Name Creation'!$V52,'HB11 Model'!$B52)</f>
        <v>Parameter</v>
      </c>
      <c r="AL264" t="str">
        <f ca="1">SUBSTITUTE(AL263,'Formula Name Creation'!$V52,'HB11 Model'!$B52)</f>
        <v>=C39*(C41+C42)</v>
      </c>
      <c r="AM264" t="str">
        <f ca="1">SUBSTITUTE(AM263,'Formula Name Creation'!$V52,'HB11 Model'!$B52)</f>
        <v>=0.04+(C31*C32)/(1000)</v>
      </c>
      <c r="AN264" t="str">
        <f ca="1">SUBSTITUTE(AN263,'Formula Name Creation'!$V52,'HB11 Model'!$B52)</f>
        <v>Parameter</v>
      </c>
      <c r="AO264" t="str">
        <f ca="1">SUBSTITUTE(AO263,'Formula Name Creation'!$V52,'HB11 Model'!$B52)</f>
        <v>Parameter</v>
      </c>
      <c r="AP264" t="str">
        <f ca="1">SUBSTITUTE(AP263,'Formula Name Creation'!$V52,'HB11 Model'!$B52)</f>
        <v>Parameter</v>
      </c>
      <c r="AQ264" t="str">
        <f ca="1">SUBSTITUTE(AQ263,'Formula Name Creation'!$V52,'HB11 Model'!$B52)</f>
        <v>Parameter</v>
      </c>
      <c r="AR264" t="e">
        <f ca="1">SUBSTITUTE(AR263,'Formula Name Creation'!$V52,'HB11 Model'!$B52)</f>
        <v>#N/A</v>
      </c>
      <c r="AS264" t="str">
        <f ca="1">SUBSTITUTE(AS263,'Formula Name Creation'!$V52,'HB11 Model'!$B52)</f>
        <v>=C45+C25*(C28)</v>
      </c>
      <c r="AT264" t="str">
        <f ca="1">SUBSTITUTE(AT263,'Formula Name Creation'!$V52,'HB11 Model'!$B52)</f>
        <v>Parameter</v>
      </c>
      <c r="AU264" t="str">
        <f ca="1">SUBSTITUTE(AU263,'Formula Name Creation'!$V52,'HB11 Model'!$B52)</f>
        <v>Parameter</v>
      </c>
      <c r="AV264" t="str">
        <f ca="1">SUBSTITUTE(AV263,'Formula Name Creation'!$V52,'HB11 Model'!$B52)</f>
        <v>Parameter</v>
      </c>
      <c r="AW264" t="str">
        <f ca="1">SUBSTITUTE(AW263,'Formula Name Creation'!$V52,'HB11 Model'!$B52)</f>
        <v>Parameter</v>
      </c>
      <c r="AX264" t="str">
        <f ca="1">SUBSTITUTE(AX263,'Formula Name Creation'!$V52,'HB11 Model'!$B52)</f>
        <v>Parameter</v>
      </c>
      <c r="AY264" t="str">
        <f ca="1">SUBSTITUTE(AY263,'Formula Name Creation'!$V52,'HB11 Model'!$B52)</f>
        <v>Parameter</v>
      </c>
      <c r="AZ264" t="str">
        <f ca="1">SUBSTITUTE(AZ263,'Formula Name Creation'!$V52,'HB11 Model'!$B52)</f>
        <v>Parameter</v>
      </c>
      <c r="BA264" t="str">
        <f ca="1">SUBSTITUTE(BA263,'Formula Name Creation'!$V52,'HB11 Model'!$B52)</f>
        <v>=(Total Cost of Fuel Storage+Cost of Fuel Delivery Robot)/10^6</v>
      </c>
      <c r="BB264" t="str">
        <f ca="1">SUBSTITUTE(BB263,'Formula Name Creation'!$V52,'HB11 Model'!$B52)</f>
        <v>=C4*((C14*24)*3600)*C51</v>
      </c>
      <c r="BC264" t="str">
        <f ca="1">SUBSTITUTE(BC263,'Formula Name Creation'!$V52,'HB11 Model'!$B52)</f>
        <v>Parameter</v>
      </c>
      <c r="BD264" t="str">
        <f ca="1">SUBSTITUTE(BD263,'Formula Name Creation'!$V52,'HB11 Model'!$B52)</f>
        <v>Parameter</v>
      </c>
      <c r="BE264" t="str">
        <f ca="1">SUBSTITUTE(BE263,'Formula Name Creation'!$V52,'HB11 Model'!$B52)</f>
        <v>Parameter</v>
      </c>
      <c r="BF264" t="str">
        <f ca="1">SUBSTITUTE(BF263,'Formula Name Creation'!$V52,'HB11 Model'!$B52)</f>
        <v>Parameter</v>
      </c>
      <c r="BG264" t="str">
        <f ca="1">SUBSTITUTE(BG263,'Formula Name Creation'!$V52,'HB11 Model'!$B52)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4" t="str">
        <f ca="1">SUBSTITUTE(BH263,'Formula Name Creation'!$V52,'HB11 Model'!$B52)</f>
        <v>Parameter</v>
      </c>
      <c r="BI264" t="str">
        <f ca="1">SUBSTITUTE(BI263,'Formula Name Creation'!$V52,'HB11 Model'!$B52)</f>
        <v>=Cost of Maintenance per kWh*1000*C24</v>
      </c>
      <c r="BJ264" t="str">
        <f ca="1">SUBSTITUTE(BJ263,'Formula Name Creation'!$V52,'HB11 Model'!$B52)</f>
        <v>Parameter</v>
      </c>
      <c r="BK264" t="str">
        <f ca="1">SUBSTITUTE(BK263,'Formula Name Creation'!$V52,'HB11 Model'!$B52)</f>
        <v>Parameter</v>
      </c>
      <c r="BL264" t="str">
        <f ca="1">SUBSTITUTE(BL263,'Formula Name Creation'!$V52,'HB11 Model'!$B52)</f>
        <v>Parameter</v>
      </c>
      <c r="BM264" t="str">
        <f ca="1">SUBSTITUTE(BM263,'Formula Name Creation'!$V52,'HB11 Model'!$B52)</f>
        <v>Parameter</v>
      </c>
      <c r="BN264" t="str">
        <f ca="1">SUBSTITUTE(BN263,'Formula Name Creation'!$V52,'HB11 Model'!$B52)</f>
        <v>Parameter</v>
      </c>
      <c r="BO264" t="str">
        <f ca="1">SUBSTITUTE(BO263,'Formula Name Creation'!$V52,'HB11 Model'!$B52)</f>
        <v>Parameter</v>
      </c>
      <c r="BP264" t="str">
        <f ca="1">SUBSTITUTE(BP263,'Formula Name Creation'!$V52,'HB11 Model'!$B52)</f>
        <v>Parameter</v>
      </c>
      <c r="BQ264" t="str">
        <f ca="1">SUBSTITUTE(BQ263,'Formula Name Creation'!$V52,'HB11 Model'!$B52)</f>
        <v>Parameter</v>
      </c>
      <c r="BR264" t="str">
        <f ca="1">SUBSTITUTE(BR263,'Formula Name Creation'!$V52,'HB11 Model'!$B52)</f>
        <v>Parameter</v>
      </c>
      <c r="BS264" t="str">
        <f ca="1">SUBSTITUTE(BS263,'Formula Name Creation'!$V52,'HB11 Model'!$B52)</f>
        <v>Parameter</v>
      </c>
      <c r="BT264" t="str">
        <f ca="1">SUBSTITUTE(BT263,'Formula Name Creation'!$V52,'HB11 Model'!$B52)</f>
        <v>Parameter</v>
      </c>
      <c r="BU264" t="str">
        <f ca="1">SUBSTITUTE(BU263,'Formula Name Creation'!$V52,'HB11 Model'!$B52)</f>
        <v>=(Land Cost+Reactor Building Cost+Turbine Building Cost+Cooling Tower System Cost+Power Supply and Energy Storage Cost+Ventilation Stack Cost+Miscellaneous Buildings Cost+Laser Construction Cost)</v>
      </c>
      <c r="BV264" t="str">
        <f ca="1">SUBSTITUTE(BV263,'Formula Name Creation'!$V52,'HB11 Model'!$B52)</f>
        <v>Parameter</v>
      </c>
      <c r="BW264" t="str">
        <f ca="1">SUBSTITUTE(BW263,'Formula Name Creation'!$V52,'HB11 Model'!$B52)</f>
        <v>Parameter</v>
      </c>
      <c r="BX264" t="str">
        <f ca="1">SUBSTITUTE(BX263,'Formula Name Creation'!$V52,'HB11 Model'!$B52)</f>
        <v>=Indirect Construction Cost+Direct Construction Cost</v>
      </c>
      <c r="BY264" t="str">
        <f ca="1">SUBSTITUTE(BY263,'Formula Name Creation'!$V52,'HB11 Model'!$B52)</f>
        <v>Parameter</v>
      </c>
      <c r="BZ264" t="str">
        <f ca="1">SUBSTITUTE(BZ263,'Formula Name Creation'!$V52,'HB11 Model'!$B52)</f>
        <v>=Decommissioning Cost Coefficient*Direct Construction Cost</v>
      </c>
      <c r="CA264" t="str">
        <f ca="1">SUBSTITUTE(CA263,'Formula Name Creation'!$V52,'HB11 Model'!$B52)</f>
        <v>Parameter</v>
      </c>
      <c r="CB264" t="str">
        <f ca="1">SUBSTITUTE(CB263,'Formula Name Creation'!$V52,'HB11 Model'!$B52)</f>
        <v>Parameter</v>
      </c>
      <c r="CC264" t="str">
        <f ca="1">SUBSTITUTE(CC263,'Formula Name Creation'!$V52,'HB11 Model'!$B52)</f>
        <v>Parameter</v>
      </c>
      <c r="CD264" t="str">
        <f ca="1">SUBSTITUTE(CD263,'Formula Name Creation'!$V52,'HB11 Model'!$B52)</f>
        <v>=32*(C9/2605)</v>
      </c>
      <c r="CE264" t="str">
        <f ca="1">SUBSTITUTE(CE263,'Formula Name Creation'!$V52,'HB11 Model'!$B52)</f>
        <v>Parameter</v>
      </c>
      <c r="CF264" t="str">
        <f ca="1">SUBSTITUTE(CF263,'Formula Name Creation'!$V52,'HB11 Model'!$B52)</f>
        <v>Parameter</v>
      </c>
      <c r="CG264" t="str">
        <f ca="1">SUBSTITUTE(CG263,'Formula Name Creation'!$V52,'HB11 Model'!$B52)</f>
        <v>=(Coolant Volume*Coolant Density*Coolant Cost)/10^6</v>
      </c>
      <c r="CH264" t="str">
        <f ca="1">SUBSTITUTE(CH263,'Formula Name Creation'!$V52,'HB11 Model'!$B52)</f>
        <v>=C9*10^6/Mixed-mean Coolant Temperature Rise/Specific Heat of Coolant</v>
      </c>
      <c r="CI264" t="str">
        <f ca="1">SUBSTITUTE(CI263,'Formula Name Creation'!$V52,'HB11 Model'!$B52)</f>
        <v>Parameter</v>
      </c>
      <c r="CJ264" t="str">
        <f ca="1">SUBSTITUTE(CJ263,'Formula Name Creation'!$V52,'HB11 Model'!$B52)</f>
        <v>Parameter</v>
      </c>
      <c r="CK264" t="str">
        <f ca="1">SUBSTITUTE(CK263,'Formula Name Creation'!$V52,'HB11 Model'!$B52)</f>
        <v>Parameter</v>
      </c>
      <c r="CL264" t="str">
        <f ca="1">SUBSTITUTE(CL263,'Formula Name Creation'!$V52,'HB11 Model'!$B52)</f>
        <v>Parameter</v>
      </c>
      <c r="CM264" t="str">
        <f ca="1">SUBSTITUTE(CM263,'Formula Name Creation'!$V52,'HB11 Model'!$B52)</f>
        <v>=Number of Staff*Average Hourly Wage</v>
      </c>
      <c r="CN264" t="str">
        <f ca="1">SUBSTITUTE(CN263,'Formula Name Creation'!$V52,'HB11 Model'!$B52)</f>
        <v>=Hourly Personnel Cost*7.6*7*52.18</v>
      </c>
      <c r="CO264" t="str">
        <f ca="1">SUBSTITUTE(CO263,'Formula Name Creation'!$V52,'HB11 Model'!$B52)</f>
        <v>Parameter</v>
      </c>
      <c r="CP264" t="str">
        <f ca="1">SUBSTITUTE(CP263,'Formula Name Creation'!$V52,'HB11 Model'!$B52)</f>
        <v>Parameter</v>
      </c>
      <c r="CQ264" t="str">
        <f ca="1">SUBSTITUTE(CQ263,'Formula Name Creation'!$V52,'HB11 Model'!$B52)</f>
        <v>Parameter</v>
      </c>
      <c r="CR264" t="str">
        <f ca="1">SUBSTITUTE(CR263,'Formula Name Creation'!$V52,'HB11 Model'!$B52)</f>
        <v>Parameter</v>
      </c>
      <c r="CS264" t="str">
        <f ca="1">SUBSTITUTE(CS263,'Formula Name Creation'!$V52,'HB11 Model'!$B52)</f>
        <v>Parameter</v>
      </c>
      <c r="CT264" t="str">
        <f ca="1">SUBSTITUTE(CT263,'Formula Name Creation'!$V52,'HB11 Model'!$B52)</f>
        <v>Parameter</v>
      </c>
      <c r="CU264" t="str">
        <f ca="1">SUBSTITUTE(CU263,'Formula Name Creation'!$V52,'HB11 Model'!$B52)</f>
        <v>=PI()*Height of Vacuum Vessel*(Radius of Vacuum Vessel^2-(Radius of Vacuum Vessel-Wall Thickness of Vacuum Vessel)^2)*Density of Vacuum Vessel Material</v>
      </c>
      <c r="CV264" t="str">
        <f ca="1">SUBSTITUTE(CV263,'Formula Name Creation'!$V52,'HB11 Model'!$B52)</f>
        <v>Parameter</v>
      </c>
      <c r="CW264" t="str">
        <f ca="1">SUBSTITUTE(CW263,'Formula Name Creation'!$V52,'HB11 Model'!$B52)</f>
        <v>=(90.69*Mass of Vacuum Vessel + Shielding Material Costs for Vacuum Vessel + 13.04*Mass Flow Rate*112.32)/10^6</v>
      </c>
      <c r="CX264" t="str">
        <f ca="1">SUBSTITUTE(CX263,'Formula Name Creation'!$V52,'HB11 Model'!$B52)</f>
        <v>0</v>
      </c>
      <c r="CY264" t="str">
        <f ca="1">SUBSTITUTE(CY263,'Formula Name Creation'!$V52,'HB11 Model'!$B52)</f>
        <v>0</v>
      </c>
      <c r="CZ264" t="str">
        <f ca="1">SUBSTITUTE(CZ263,'Formula Name Creation'!$V52,'HB11 Model'!$B52)</f>
        <v>0</v>
      </c>
      <c r="DA264" t="str">
        <f ca="1">SUBSTITUTE(DA263,'Formula Name Creation'!$V52,'HB11 Model'!$B52)</f>
        <v>0</v>
      </c>
      <c r="DB264" t="str">
        <f ca="1">SUBSTITUTE(DB263,'Formula Name Creation'!$V52,'HB11 Model'!$B52)</f>
        <v>0</v>
      </c>
      <c r="DC264" t="str">
        <f ca="1">SUBSTITUTE(DC263,'Formula Name Creation'!$V52,'HB11 Model'!$B52)</f>
        <v>0</v>
      </c>
      <c r="DD264" t="str">
        <f ca="1">SUBSTITUTE(DD263,'Formula Name Creation'!$V52,'HB11 Model'!$B52)</f>
        <v>0</v>
      </c>
      <c r="DE264" t="str">
        <f ca="1">SUBSTITUTE(DE263,'Formula Name Creation'!$V52,'HB11 Model'!$B52)</f>
        <v>0</v>
      </c>
      <c r="DF264" t="str">
        <f ca="1">SUBSTITUTE(DF263,'Formula Name Creation'!$V52,'HB11 Model'!$B52)</f>
        <v>0</v>
      </c>
      <c r="DG264" t="str">
        <f ca="1">SUBSTITUTE(DG263,'Formula Name Creation'!$V52,'HB11 Model'!$B52)</f>
        <v>0</v>
      </c>
      <c r="DH264" t="str">
        <f ca="1">SUBSTITUTE(DH263,'Formula Name Creation'!$V52,'HB11 Model'!$B52)</f>
        <v>0</v>
      </c>
      <c r="DI264" t="str">
        <f ca="1">SUBSTITUTE(DI263,'Formula Name Creation'!$V52,'HB11 Model'!$B52)</f>
        <v>0</v>
      </c>
      <c r="DJ264" t="str">
        <f ca="1">SUBSTITUTE(DJ263,'Formula Name Creation'!$V52,'HB11 Model'!$B52)</f>
        <v>0</v>
      </c>
      <c r="DK264" t="str">
        <f ca="1">SUBSTITUTE(DK263,'Formula Name Creation'!$V52,'HB11 Model'!$B52)</f>
        <v>0</v>
      </c>
      <c r="DL264" t="str">
        <f ca="1">SUBSTITUTE(DL263,'Formula Name Creation'!$V52,'HB11 Model'!$B52)</f>
        <v>0</v>
      </c>
      <c r="DM264" t="str">
        <f ca="1">SUBSTITUTE(DM263,'Formula Name Creation'!$V52,'HB11 Model'!$B52)</f>
        <v>0</v>
      </c>
      <c r="DN264" t="str">
        <f ca="1">SUBSTITUTE(DN263,'Formula Name Creation'!$V52,'HB11 Model'!$B52)</f>
        <v>0</v>
      </c>
      <c r="DO264" t="str">
        <f ca="1">SUBSTITUTE(DO263,'Formula Name Creation'!$V52,'HB11 Model'!$B52)</f>
        <v>0</v>
      </c>
      <c r="DP264" t="str">
        <f ca="1">SUBSTITUTE(DP263,'Formula Name Creation'!$V52,'HB11 Model'!$B52)</f>
        <v>0</v>
      </c>
      <c r="DQ264" t="str">
        <f ca="1">SUBSTITUTE(DQ263,'Formula Name Creation'!$V52,'HB11 Model'!$B52)</f>
        <v>0</v>
      </c>
      <c r="DR264" t="str">
        <f ca="1">SUBSTITUTE(DR263,'Formula Name Creation'!$V52,'HB11 Model'!$B52)</f>
        <v>0</v>
      </c>
      <c r="DS264" t="str">
        <f ca="1">SUBSTITUTE(DS263,'Formula Name Creation'!$V52,'HB11 Model'!$B52)</f>
        <v>0</v>
      </c>
      <c r="DT264" t="str">
        <f ca="1">SUBSTITUTE(DT263,'Formula Name Creation'!$V52,'HB11 Model'!$B52)</f>
        <v>0</v>
      </c>
      <c r="DU264" t="str">
        <f ca="1">SUBSTITUTE(DU263,'Formula Name Creation'!$V52,'HB11 Model'!$B52)</f>
        <v>0</v>
      </c>
      <c r="DV264" t="str">
        <f ca="1">SUBSTITUTE(DV263,'Formula Name Creation'!$V52,'HB11 Model'!$B52)</f>
        <v>0</v>
      </c>
      <c r="DW264" t="str">
        <f ca="1">SUBSTITUTE(DW263,'Formula Name Creation'!$V52,'HB11 Model'!$B52)</f>
        <v>0</v>
      </c>
      <c r="DX264" t="str">
        <f ca="1">SUBSTITUTE(DX263,'Formula Name Creation'!$V52,'HB11 Model'!$B52)</f>
        <v>0</v>
      </c>
      <c r="DY264" t="str">
        <f ca="1">SUBSTITUTE(DY263,'Formula Name Creation'!$V52,'HB11 Model'!$B52)</f>
        <v>0</v>
      </c>
      <c r="DZ264" t="str">
        <f ca="1">SUBSTITUTE(DZ263,'Formula Name Creation'!$V52,'HB11 Model'!$B52)</f>
        <v>0</v>
      </c>
      <c r="EA264" t="str">
        <f ca="1">SUBSTITUTE(EA263,'Formula Name Creation'!$V52,'HB11 Model'!$B52)</f>
        <v>0</v>
      </c>
      <c r="EB264" t="str">
        <f ca="1">SUBSTITUTE(EB263,'Formula Name Creation'!$V52,'HB11 Model'!$B52)</f>
        <v>0</v>
      </c>
      <c r="EC264" t="str">
        <f ca="1">SUBSTITUTE(EC263,'Formula Name Creation'!$V52,'HB11 Model'!$B52)</f>
        <v>0</v>
      </c>
      <c r="ED264" t="str">
        <f ca="1">SUBSTITUTE(ED263,'Formula Name Creation'!$V52,'HB11 Model'!$B52)</f>
        <v>0</v>
      </c>
      <c r="EE264" t="str">
        <f ca="1">SUBSTITUTE(EE263,'Formula Name Creation'!$V52,'HB11 Model'!$B52)</f>
        <v>0</v>
      </c>
      <c r="EF264" t="str">
        <f ca="1">SUBSTITUTE(EF263,'Formula Name Creation'!$V52,'HB11 Model'!$B52)</f>
        <v>0</v>
      </c>
      <c r="EG264" t="str">
        <f ca="1">SUBSTITUTE(EG263,'Formula Name Creation'!$V52,'HB11 Model'!$B52)</f>
        <v>0</v>
      </c>
      <c r="EH264" t="str">
        <f ca="1">SUBSTITUTE(EH263,'Formula Name Creation'!$V52,'HB11 Model'!$B52)</f>
        <v>0</v>
      </c>
      <c r="EI264" t="str">
        <f ca="1">SUBSTITUTE(EI263,'Formula Name Creation'!$V52,'HB11 Model'!$B52)</f>
        <v>0</v>
      </c>
      <c r="EJ264" t="str">
        <f ca="1">SUBSTITUTE(EJ263,'Formula Name Creation'!$V52,'HB11 Model'!$B52)</f>
        <v>0</v>
      </c>
      <c r="EK264" t="str">
        <f ca="1">SUBSTITUTE(EK263,'Formula Name Creation'!$V52,'HB11 Model'!$B52)</f>
        <v>0</v>
      </c>
      <c r="EL264" t="str">
        <f ca="1">SUBSTITUTE(EL263,'Formula Name Creation'!$V52,'HB11 Model'!$B52)</f>
        <v>0</v>
      </c>
      <c r="EM264" t="str">
        <f ca="1">SUBSTITUTE(EM263,'Formula Name Creation'!$V52,'HB11 Model'!$B52)</f>
        <v>0</v>
      </c>
      <c r="EN264" t="str">
        <f ca="1">SUBSTITUTE(EN263,'Formula Name Creation'!$V52,'HB11 Model'!$B52)</f>
        <v>0</v>
      </c>
      <c r="EO264" t="str">
        <f ca="1">SUBSTITUTE(EO263,'Formula Name Creation'!$V52,'HB11 Model'!$B52)</f>
        <v>0</v>
      </c>
      <c r="EP264" t="str">
        <f ca="1">SUBSTITUTE(EP263,'Formula Name Creation'!$V52,'HB11 Model'!$B52)</f>
        <v>0</v>
      </c>
      <c r="EQ264" t="str">
        <f ca="1">SUBSTITUTE(EQ263,'Formula Name Creation'!$V52,'HB11 Model'!$B52)</f>
        <v>0</v>
      </c>
      <c r="ER264" t="str">
        <f ca="1">SUBSTITUTE(ER263,'Formula Name Creation'!$V52,'HB11 Model'!$B52)</f>
        <v>0</v>
      </c>
      <c r="ES264" t="str">
        <f ca="1">SUBSTITUTE(ES263,'Formula Name Creation'!$V52,'HB11 Model'!$B52)</f>
        <v>0</v>
      </c>
      <c r="ET264" t="str">
        <f ca="1">SUBSTITUTE(ET263,'Formula Name Creation'!$V52,'HB11 Model'!$B52)</f>
        <v>0</v>
      </c>
      <c r="EU264">
        <v>50</v>
      </c>
    </row>
    <row r="265" spans="1:151" x14ac:dyDescent="0.25">
      <c r="A265" t="str">
        <f ca="1">SUBSTITUTE(A264,'Formula Name Creation'!$V51,'HB11 Model'!$B51)</f>
        <v>Parameter</v>
      </c>
      <c r="B265" t="str">
        <f ca="1">SUBSTITUTE(B264,'Formula Name Creation'!$V51,'HB11 Model'!$B51)</f>
        <v>Parameter</v>
      </c>
      <c r="C265" t="str">
        <f ca="1">SUBSTITUTE(C264,'Formula Name Creation'!$V51,'HB11 Model'!$B51)</f>
        <v>=(1400*C22*1000)/10^6</v>
      </c>
      <c r="D265" t="str">
        <f ca="1">SUBSTITUTE(D264,'Formula Name Creation'!$V51,'HB11 Model'!$B51)</f>
        <v>Parameter</v>
      </c>
      <c r="E265" t="str">
        <f ca="1">SUBSTITUTE(E264,'Formula Name Creation'!$V51,'HB11 Model'!$B51)</f>
        <v>=C3*C4</v>
      </c>
      <c r="F265" t="str">
        <f ca="1">SUBSTITUTE(F264,'Formula Name Creation'!$V51,'HB11 Model'!$B51)</f>
        <v>=C7/(C6)</v>
      </c>
      <c r="G265" t="str">
        <f ca="1">SUBSTITUTE(G264,'Formula Name Creation'!$V51,'HB11 Model'!$B51)</f>
        <v>=IF(C36=0,C7*C10,C7*C10*C13)</v>
      </c>
      <c r="H265" t="str">
        <f ca="1">SUBSTITUTE(H264,'Formula Name Creation'!$V51,'HB11 Model'!$B51)</f>
        <v>Parameter</v>
      </c>
      <c r="I265" t="str">
        <f ca="1">SUBSTITUTE(I264,'Formula Name Creation'!$V51,'HB11 Model'!$B51)</f>
        <v>Parameter</v>
      </c>
      <c r="J265" t="str">
        <f ca="1">SUBSTITUTE(J264,'Formula Name Creation'!$V51,'HB11 Model'!$B51)</f>
        <v>Parameter</v>
      </c>
      <c r="K265" t="str">
        <f ca="1">SUBSTITUTE(K264,'Formula Name Creation'!$V51,'HB11 Model'!$B51)</f>
        <v>Parameter</v>
      </c>
      <c r="L265" t="str">
        <f ca="1">SUBSTITUTE(L264,'Formula Name Creation'!$V51,'HB11 Model'!$B51)</f>
        <v>Parameter</v>
      </c>
      <c r="M265" t="str">
        <f ca="1">SUBSTITUTE(M264,'Formula Name Creation'!$V51,'HB11 Model'!$B51)</f>
        <v>=C16/C8</v>
      </c>
      <c r="N265" t="str">
        <f ca="1">SUBSTITUTE(N264,'Formula Name Creation'!$V51,'HB11 Model'!$B51)</f>
        <v>=C9*C17</v>
      </c>
      <c r="O265" t="str">
        <f ca="1">SUBSTITUTE(O264,'Formula Name Creation'!$V51,'HB11 Model'!$B51)</f>
        <v>Parameter</v>
      </c>
      <c r="P265" t="str">
        <f ca="1">SUBSTITUTE(P264,'Formula Name Creation'!$V51,'HB11 Model'!$B51)</f>
        <v>Parameter</v>
      </c>
      <c r="Q265" t="str">
        <f ca="1">SUBSTITUTE(Q264,'Formula Name Creation'!$V51,'HB11 Model'!$B51)</f>
        <v>Parameter</v>
      </c>
      <c r="R265" t="str">
        <f ca="1">SUBSTITUTE(R264,'Formula Name Creation'!$V51,'HB11 Model'!$B51)</f>
        <v>=C8+Cooling System Energy Consumption+Vacuum System Power Usage</v>
      </c>
      <c r="S265" t="str">
        <f ca="1">SUBSTITUTE(S264,'Formula Name Creation'!$V51,'HB11 Model'!$B51)</f>
        <v>=C20*C19</v>
      </c>
      <c r="T265" t="str">
        <f ca="1">SUBSTITUTE(T264,'Formula Name Creation'!$V51,'HB11 Model'!$B51)</f>
        <v>=C16-C20</v>
      </c>
      <c r="U265" t="str">
        <f ca="1">SUBSTITUTE(U264,'Formula Name Creation'!$V51,'HB11 Model'!$B51)</f>
        <v>=365*24*C14</v>
      </c>
      <c r="V265" t="str">
        <f ca="1">SUBSTITUTE(V264,'Formula Name Creation'!$V51,'HB11 Model'!$B51)</f>
        <v>=C22*C23</v>
      </c>
      <c r="W265" t="str">
        <f ca="1">SUBSTITUTE(W264,'Formula Name Creation'!$V51,'HB11 Model'!$B51)</f>
        <v>=C26/(1-C27)</v>
      </c>
      <c r="X265" t="str">
        <f ca="1">SUBSTITUTE(X264,'Formula Name Creation'!$V51,'HB11 Model'!$B51)</f>
        <v>=C4*C14*365*24*3600</v>
      </c>
      <c r="Y265" t="str">
        <f ca="1">SUBSTITUTE(Y264,'Formula Name Creation'!$V51,'HB11 Model'!$B51)</f>
        <v>Parameter</v>
      </c>
      <c r="Z265" t="str">
        <f ca="1">SUBSTITUTE(Z264,'Formula Name Creation'!$V51,'HB11 Model'!$B51)</f>
        <v>=C29+C37+C40+C48</v>
      </c>
      <c r="AA265" t="str">
        <f ca="1">SUBSTITUTE(AA264,'Formula Name Creation'!$V51,'HB11 Model'!$B51)</f>
        <v>=C30*(C33*C34)/(1000)+C35</v>
      </c>
      <c r="AB265" t="str">
        <f ca="1">SUBSTITUTE(AB264,'Formula Name Creation'!$V51,'HB11 Model'!$B51)</f>
        <v>Parameter</v>
      </c>
      <c r="AC265" t="str">
        <f ca="1">SUBSTITUTE(AC264,'Formula Name Creation'!$V51,'HB11 Model'!$B51)</f>
        <v>Parameter</v>
      </c>
      <c r="AD265" t="str">
        <f ca="1">SUBSTITUTE(AD264,'Formula Name Creation'!$V51,'HB11 Model'!$B51)</f>
        <v>Parameter</v>
      </c>
      <c r="AE265" t="str">
        <f ca="1">SUBSTITUTE(AE264,'Formula Name Creation'!$V51,'HB11 Model'!$B51)</f>
        <v>Parameter</v>
      </c>
      <c r="AF265" t="str">
        <f ca="1">SUBSTITUTE(AF264,'Formula Name Creation'!$V51,'HB11 Model'!$B51)</f>
        <v>Parameter</v>
      </c>
      <c r="AG265" t="str">
        <f ca="1">SUBSTITUTE(AG264,'Formula Name Creation'!$V51,'HB11 Model'!$B51)</f>
        <v>Parameter</v>
      </c>
      <c r="AH265" t="str">
        <f ca="1">SUBSTITUTE(AH264,'Formula Name Creation'!$V51,'HB11 Model'!$B51)</f>
        <v>Parameter</v>
      </c>
      <c r="AI265" t="str">
        <f ca="1">SUBSTITUTE(AI264,'Formula Name Creation'!$V51,'HB11 Model'!$B51)</f>
        <v>=C36*(C38)</v>
      </c>
      <c r="AJ265" t="str">
        <f ca="1">SUBSTITUTE(AJ264,'Formula Name Creation'!$V51,'HB11 Model'!$B51)</f>
        <v>Parameter</v>
      </c>
      <c r="AK265" t="str">
        <f ca="1">SUBSTITUTE(AK264,'Formula Name Creation'!$V51,'HB11 Model'!$B51)</f>
        <v>Parameter</v>
      </c>
      <c r="AL265" t="str">
        <f ca="1">SUBSTITUTE(AL264,'Formula Name Creation'!$V51,'HB11 Model'!$B51)</f>
        <v>=C39*(C41+C42)</v>
      </c>
      <c r="AM265" t="str">
        <f ca="1">SUBSTITUTE(AM264,'Formula Name Creation'!$V51,'HB11 Model'!$B51)</f>
        <v>=0.04+(C31*C32)/(1000)</v>
      </c>
      <c r="AN265" t="str">
        <f ca="1">SUBSTITUTE(AN264,'Formula Name Creation'!$V51,'HB11 Model'!$B51)</f>
        <v>Parameter</v>
      </c>
      <c r="AO265" t="str">
        <f ca="1">SUBSTITUTE(AO264,'Formula Name Creation'!$V51,'HB11 Model'!$B51)</f>
        <v>Parameter</v>
      </c>
      <c r="AP265" t="str">
        <f ca="1">SUBSTITUTE(AP264,'Formula Name Creation'!$V51,'HB11 Model'!$B51)</f>
        <v>Parameter</v>
      </c>
      <c r="AQ265" t="str">
        <f ca="1">SUBSTITUTE(AQ264,'Formula Name Creation'!$V51,'HB11 Model'!$B51)</f>
        <v>Parameter</v>
      </c>
      <c r="AR265" t="e">
        <f ca="1">SUBSTITUTE(AR264,'Formula Name Creation'!$V51,'HB11 Model'!$B51)</f>
        <v>#N/A</v>
      </c>
      <c r="AS265" t="str">
        <f ca="1">SUBSTITUTE(AS264,'Formula Name Creation'!$V51,'HB11 Model'!$B51)</f>
        <v>=C45+C25*(C28)</v>
      </c>
      <c r="AT265" t="str">
        <f ca="1">SUBSTITUTE(AT264,'Formula Name Creation'!$V51,'HB11 Model'!$B51)</f>
        <v>Parameter</v>
      </c>
      <c r="AU265" t="str">
        <f ca="1">SUBSTITUTE(AU264,'Formula Name Creation'!$V51,'HB11 Model'!$B51)</f>
        <v>Parameter</v>
      </c>
      <c r="AV265" t="str">
        <f ca="1">SUBSTITUTE(AV264,'Formula Name Creation'!$V51,'HB11 Model'!$B51)</f>
        <v>Parameter</v>
      </c>
      <c r="AW265" t="str">
        <f ca="1">SUBSTITUTE(AW264,'Formula Name Creation'!$V51,'HB11 Model'!$B51)</f>
        <v>Parameter</v>
      </c>
      <c r="AX265" t="str">
        <f ca="1">SUBSTITUTE(AX264,'Formula Name Creation'!$V51,'HB11 Model'!$B51)</f>
        <v>Parameter</v>
      </c>
      <c r="AY265" t="str">
        <f ca="1">SUBSTITUTE(AY264,'Formula Name Creation'!$V51,'HB11 Model'!$B51)</f>
        <v>Parameter</v>
      </c>
      <c r="AZ265" t="str">
        <f ca="1">SUBSTITUTE(AZ264,'Formula Name Creation'!$V51,'HB11 Model'!$B51)</f>
        <v>Parameter</v>
      </c>
      <c r="BA265" t="str">
        <f ca="1">SUBSTITUTE(BA264,'Formula Name Creation'!$V51,'HB11 Model'!$B51)</f>
        <v>=(Total Cost of Fuel Storage+Cost of Fuel Delivery Robot)/10^6</v>
      </c>
      <c r="BB265" t="str">
        <f ca="1">SUBSTITUTE(BB264,'Formula Name Creation'!$V51,'HB11 Model'!$B51)</f>
        <v>=C4*((C14*24)*3600)*Required Redundancy</v>
      </c>
      <c r="BC265" t="str">
        <f ca="1">SUBSTITUTE(BC264,'Formula Name Creation'!$V51,'HB11 Model'!$B51)</f>
        <v>Parameter</v>
      </c>
      <c r="BD265" t="str">
        <f ca="1">SUBSTITUTE(BD264,'Formula Name Creation'!$V51,'HB11 Model'!$B51)</f>
        <v>Parameter</v>
      </c>
      <c r="BE265" t="str">
        <f ca="1">SUBSTITUTE(BE264,'Formula Name Creation'!$V51,'HB11 Model'!$B51)</f>
        <v>Parameter</v>
      </c>
      <c r="BF265" t="str">
        <f ca="1">SUBSTITUTE(BF264,'Formula Name Creation'!$V51,'HB11 Model'!$B51)</f>
        <v>Parameter</v>
      </c>
      <c r="BG265" t="str">
        <f ca="1">SUBSTITUTE(BG264,'Formula Name Creation'!$V51,'HB11 Model'!$B51)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5" t="str">
        <f ca="1">SUBSTITUTE(BH264,'Formula Name Creation'!$V51,'HB11 Model'!$B51)</f>
        <v>Parameter</v>
      </c>
      <c r="BI265" t="str">
        <f ca="1">SUBSTITUTE(BI264,'Formula Name Creation'!$V51,'HB11 Model'!$B51)</f>
        <v>=Cost of Maintenance per kWh*1000*C24</v>
      </c>
      <c r="BJ265" t="str">
        <f ca="1">SUBSTITUTE(BJ264,'Formula Name Creation'!$V51,'HB11 Model'!$B51)</f>
        <v>Parameter</v>
      </c>
      <c r="BK265" t="str">
        <f ca="1">SUBSTITUTE(BK264,'Formula Name Creation'!$V51,'HB11 Model'!$B51)</f>
        <v>Parameter</v>
      </c>
      <c r="BL265" t="str">
        <f ca="1">SUBSTITUTE(BL264,'Formula Name Creation'!$V51,'HB11 Model'!$B51)</f>
        <v>Parameter</v>
      </c>
      <c r="BM265" t="str">
        <f ca="1">SUBSTITUTE(BM264,'Formula Name Creation'!$V51,'HB11 Model'!$B51)</f>
        <v>Parameter</v>
      </c>
      <c r="BN265" t="str">
        <f ca="1">SUBSTITUTE(BN264,'Formula Name Creation'!$V51,'HB11 Model'!$B51)</f>
        <v>Parameter</v>
      </c>
      <c r="BO265" t="str">
        <f ca="1">SUBSTITUTE(BO264,'Formula Name Creation'!$V51,'HB11 Model'!$B51)</f>
        <v>Parameter</v>
      </c>
      <c r="BP265" t="str">
        <f ca="1">SUBSTITUTE(BP264,'Formula Name Creation'!$V51,'HB11 Model'!$B51)</f>
        <v>Parameter</v>
      </c>
      <c r="BQ265" t="str">
        <f ca="1">SUBSTITUTE(BQ264,'Formula Name Creation'!$V51,'HB11 Model'!$B51)</f>
        <v>Parameter</v>
      </c>
      <c r="BR265" t="str">
        <f ca="1">SUBSTITUTE(BR264,'Formula Name Creation'!$V51,'HB11 Model'!$B51)</f>
        <v>Parameter</v>
      </c>
      <c r="BS265" t="str">
        <f ca="1">SUBSTITUTE(BS264,'Formula Name Creation'!$V51,'HB11 Model'!$B51)</f>
        <v>Parameter</v>
      </c>
      <c r="BT265" t="str">
        <f ca="1">SUBSTITUTE(BT264,'Formula Name Creation'!$V51,'HB11 Model'!$B51)</f>
        <v>Parameter</v>
      </c>
      <c r="BU265" t="str">
        <f ca="1">SUBSTITUTE(BU264,'Formula Name Creation'!$V51,'HB11 Model'!$B51)</f>
        <v>=(Land Cost+Reactor Building Cost+Turbine Building Cost+Cooling Tower System Cost+Power Supply and Energy Storage Cost+Ventilation Stack Cost+Miscellaneous Buildings Cost+Laser Construction Cost)</v>
      </c>
      <c r="BV265" t="str">
        <f ca="1">SUBSTITUTE(BV264,'Formula Name Creation'!$V51,'HB11 Model'!$B51)</f>
        <v>Parameter</v>
      </c>
      <c r="BW265" t="str">
        <f ca="1">SUBSTITUTE(BW264,'Formula Name Creation'!$V51,'HB11 Model'!$B51)</f>
        <v>Parameter</v>
      </c>
      <c r="BX265" t="str">
        <f ca="1">SUBSTITUTE(BX264,'Formula Name Creation'!$V51,'HB11 Model'!$B51)</f>
        <v>=Indirect Construction Cost+Direct Construction Cost</v>
      </c>
      <c r="BY265" t="str">
        <f ca="1">SUBSTITUTE(BY264,'Formula Name Creation'!$V51,'HB11 Model'!$B51)</f>
        <v>Parameter</v>
      </c>
      <c r="BZ265" t="str">
        <f ca="1">SUBSTITUTE(BZ264,'Formula Name Creation'!$V51,'HB11 Model'!$B51)</f>
        <v>=Decommissioning Cost Coefficient*Direct Construction Cost</v>
      </c>
      <c r="CA265" t="str">
        <f ca="1">SUBSTITUTE(CA264,'Formula Name Creation'!$V51,'HB11 Model'!$B51)</f>
        <v>Parameter</v>
      </c>
      <c r="CB265" t="str">
        <f ca="1">SUBSTITUTE(CB264,'Formula Name Creation'!$V51,'HB11 Model'!$B51)</f>
        <v>Parameter</v>
      </c>
      <c r="CC265" t="str">
        <f ca="1">SUBSTITUTE(CC264,'Formula Name Creation'!$V51,'HB11 Model'!$B51)</f>
        <v>Parameter</v>
      </c>
      <c r="CD265" t="str">
        <f ca="1">SUBSTITUTE(CD264,'Formula Name Creation'!$V51,'HB11 Model'!$B51)</f>
        <v>=32*(C9/2605)</v>
      </c>
      <c r="CE265" t="str">
        <f ca="1">SUBSTITUTE(CE264,'Formula Name Creation'!$V51,'HB11 Model'!$B51)</f>
        <v>Parameter</v>
      </c>
      <c r="CF265" t="str">
        <f ca="1">SUBSTITUTE(CF264,'Formula Name Creation'!$V51,'HB11 Model'!$B51)</f>
        <v>Parameter</v>
      </c>
      <c r="CG265" t="str">
        <f ca="1">SUBSTITUTE(CG264,'Formula Name Creation'!$V51,'HB11 Model'!$B51)</f>
        <v>=(Coolant Volume*Coolant Density*Coolant Cost)/10^6</v>
      </c>
      <c r="CH265" t="str">
        <f ca="1">SUBSTITUTE(CH264,'Formula Name Creation'!$V51,'HB11 Model'!$B51)</f>
        <v>=C9*10^6/Mixed-mean Coolant Temperature Rise/Specific Heat of Coolant</v>
      </c>
      <c r="CI265" t="str">
        <f ca="1">SUBSTITUTE(CI264,'Formula Name Creation'!$V51,'HB11 Model'!$B51)</f>
        <v>Parameter</v>
      </c>
      <c r="CJ265" t="str">
        <f ca="1">SUBSTITUTE(CJ264,'Formula Name Creation'!$V51,'HB11 Model'!$B51)</f>
        <v>Parameter</v>
      </c>
      <c r="CK265" t="str">
        <f ca="1">SUBSTITUTE(CK264,'Formula Name Creation'!$V51,'HB11 Model'!$B51)</f>
        <v>Parameter</v>
      </c>
      <c r="CL265" t="str">
        <f ca="1">SUBSTITUTE(CL264,'Formula Name Creation'!$V51,'HB11 Model'!$B51)</f>
        <v>Parameter</v>
      </c>
      <c r="CM265" t="str">
        <f ca="1">SUBSTITUTE(CM264,'Formula Name Creation'!$V51,'HB11 Model'!$B51)</f>
        <v>=Number of Staff*Average Hourly Wage</v>
      </c>
      <c r="CN265" t="str">
        <f ca="1">SUBSTITUTE(CN264,'Formula Name Creation'!$V51,'HB11 Model'!$B51)</f>
        <v>=Hourly Personnel Cost*7.6*7*52.18</v>
      </c>
      <c r="CO265" t="str">
        <f ca="1">SUBSTITUTE(CO264,'Formula Name Creation'!$V51,'HB11 Model'!$B51)</f>
        <v>Parameter</v>
      </c>
      <c r="CP265" t="str">
        <f ca="1">SUBSTITUTE(CP264,'Formula Name Creation'!$V51,'HB11 Model'!$B51)</f>
        <v>Parameter</v>
      </c>
      <c r="CQ265" t="str">
        <f ca="1">SUBSTITUTE(CQ264,'Formula Name Creation'!$V51,'HB11 Model'!$B51)</f>
        <v>Parameter</v>
      </c>
      <c r="CR265" t="str">
        <f ca="1">SUBSTITUTE(CR264,'Formula Name Creation'!$V51,'HB11 Model'!$B51)</f>
        <v>Parameter</v>
      </c>
      <c r="CS265" t="str">
        <f ca="1">SUBSTITUTE(CS264,'Formula Name Creation'!$V51,'HB11 Model'!$B51)</f>
        <v>Parameter</v>
      </c>
      <c r="CT265" t="str">
        <f ca="1">SUBSTITUTE(CT264,'Formula Name Creation'!$V51,'HB11 Model'!$B51)</f>
        <v>Parameter</v>
      </c>
      <c r="CU265" t="str">
        <f ca="1">SUBSTITUTE(CU264,'Formula Name Creation'!$V51,'HB11 Model'!$B51)</f>
        <v>=PI()*Height of Vacuum Vessel*(Radius of Vacuum Vessel^2-(Radius of Vacuum Vessel-Wall Thickness of Vacuum Vessel)^2)*Density of Vacuum Vessel Material</v>
      </c>
      <c r="CV265" t="str">
        <f ca="1">SUBSTITUTE(CV264,'Formula Name Creation'!$V51,'HB11 Model'!$B51)</f>
        <v>Parameter</v>
      </c>
      <c r="CW265" t="str">
        <f ca="1">SUBSTITUTE(CW264,'Formula Name Creation'!$V51,'HB11 Model'!$B51)</f>
        <v>=(90.69*Mass of Vacuum Vessel + Shielding Material Costs for Vacuum Vessel + 13.04*Mass Flow Rate*112.32)/10^6</v>
      </c>
      <c r="CX265" t="str">
        <f ca="1">SUBSTITUTE(CX264,'Formula Name Creation'!$V51,'HB11 Model'!$B51)</f>
        <v>0</v>
      </c>
      <c r="CY265" t="str">
        <f ca="1">SUBSTITUTE(CY264,'Formula Name Creation'!$V51,'HB11 Model'!$B51)</f>
        <v>0</v>
      </c>
      <c r="CZ265" t="str">
        <f ca="1">SUBSTITUTE(CZ264,'Formula Name Creation'!$V51,'HB11 Model'!$B51)</f>
        <v>0</v>
      </c>
      <c r="DA265" t="str">
        <f ca="1">SUBSTITUTE(DA264,'Formula Name Creation'!$V51,'HB11 Model'!$B51)</f>
        <v>0</v>
      </c>
      <c r="DB265" t="str">
        <f ca="1">SUBSTITUTE(DB264,'Formula Name Creation'!$V51,'HB11 Model'!$B51)</f>
        <v>0</v>
      </c>
      <c r="DC265" t="str">
        <f ca="1">SUBSTITUTE(DC264,'Formula Name Creation'!$V51,'HB11 Model'!$B51)</f>
        <v>0</v>
      </c>
      <c r="DD265" t="str">
        <f ca="1">SUBSTITUTE(DD264,'Formula Name Creation'!$V51,'HB11 Model'!$B51)</f>
        <v>0</v>
      </c>
      <c r="DE265" t="str">
        <f ca="1">SUBSTITUTE(DE264,'Formula Name Creation'!$V51,'HB11 Model'!$B51)</f>
        <v>0</v>
      </c>
      <c r="DF265" t="str">
        <f ca="1">SUBSTITUTE(DF264,'Formula Name Creation'!$V51,'HB11 Model'!$B51)</f>
        <v>0</v>
      </c>
      <c r="DG265" t="str">
        <f ca="1">SUBSTITUTE(DG264,'Formula Name Creation'!$V51,'HB11 Model'!$B51)</f>
        <v>0</v>
      </c>
      <c r="DH265" t="str">
        <f ca="1">SUBSTITUTE(DH264,'Formula Name Creation'!$V51,'HB11 Model'!$B51)</f>
        <v>0</v>
      </c>
      <c r="DI265" t="str">
        <f ca="1">SUBSTITUTE(DI264,'Formula Name Creation'!$V51,'HB11 Model'!$B51)</f>
        <v>0</v>
      </c>
      <c r="DJ265" t="str">
        <f ca="1">SUBSTITUTE(DJ264,'Formula Name Creation'!$V51,'HB11 Model'!$B51)</f>
        <v>0</v>
      </c>
      <c r="DK265" t="str">
        <f ca="1">SUBSTITUTE(DK264,'Formula Name Creation'!$V51,'HB11 Model'!$B51)</f>
        <v>0</v>
      </c>
      <c r="DL265" t="str">
        <f ca="1">SUBSTITUTE(DL264,'Formula Name Creation'!$V51,'HB11 Model'!$B51)</f>
        <v>0</v>
      </c>
      <c r="DM265" t="str">
        <f ca="1">SUBSTITUTE(DM264,'Formula Name Creation'!$V51,'HB11 Model'!$B51)</f>
        <v>0</v>
      </c>
      <c r="DN265" t="str">
        <f ca="1">SUBSTITUTE(DN264,'Formula Name Creation'!$V51,'HB11 Model'!$B51)</f>
        <v>0</v>
      </c>
      <c r="DO265" t="str">
        <f ca="1">SUBSTITUTE(DO264,'Formula Name Creation'!$V51,'HB11 Model'!$B51)</f>
        <v>0</v>
      </c>
      <c r="DP265" t="str">
        <f ca="1">SUBSTITUTE(DP264,'Formula Name Creation'!$V51,'HB11 Model'!$B51)</f>
        <v>0</v>
      </c>
      <c r="DQ265" t="str">
        <f ca="1">SUBSTITUTE(DQ264,'Formula Name Creation'!$V51,'HB11 Model'!$B51)</f>
        <v>0</v>
      </c>
      <c r="DR265" t="str">
        <f ca="1">SUBSTITUTE(DR264,'Formula Name Creation'!$V51,'HB11 Model'!$B51)</f>
        <v>0</v>
      </c>
      <c r="DS265" t="str">
        <f ca="1">SUBSTITUTE(DS264,'Formula Name Creation'!$V51,'HB11 Model'!$B51)</f>
        <v>0</v>
      </c>
      <c r="DT265" t="str">
        <f ca="1">SUBSTITUTE(DT264,'Formula Name Creation'!$V51,'HB11 Model'!$B51)</f>
        <v>0</v>
      </c>
      <c r="DU265" t="str">
        <f ca="1">SUBSTITUTE(DU264,'Formula Name Creation'!$V51,'HB11 Model'!$B51)</f>
        <v>0</v>
      </c>
      <c r="DV265" t="str">
        <f ca="1">SUBSTITUTE(DV264,'Formula Name Creation'!$V51,'HB11 Model'!$B51)</f>
        <v>0</v>
      </c>
      <c r="DW265" t="str">
        <f ca="1">SUBSTITUTE(DW264,'Formula Name Creation'!$V51,'HB11 Model'!$B51)</f>
        <v>0</v>
      </c>
      <c r="DX265" t="str">
        <f ca="1">SUBSTITUTE(DX264,'Formula Name Creation'!$V51,'HB11 Model'!$B51)</f>
        <v>0</v>
      </c>
      <c r="DY265" t="str">
        <f ca="1">SUBSTITUTE(DY264,'Formula Name Creation'!$V51,'HB11 Model'!$B51)</f>
        <v>0</v>
      </c>
      <c r="DZ265" t="str">
        <f ca="1">SUBSTITUTE(DZ264,'Formula Name Creation'!$V51,'HB11 Model'!$B51)</f>
        <v>0</v>
      </c>
      <c r="EA265" t="str">
        <f ca="1">SUBSTITUTE(EA264,'Formula Name Creation'!$V51,'HB11 Model'!$B51)</f>
        <v>0</v>
      </c>
      <c r="EB265" t="str">
        <f ca="1">SUBSTITUTE(EB264,'Formula Name Creation'!$V51,'HB11 Model'!$B51)</f>
        <v>0</v>
      </c>
      <c r="EC265" t="str">
        <f ca="1">SUBSTITUTE(EC264,'Formula Name Creation'!$V51,'HB11 Model'!$B51)</f>
        <v>0</v>
      </c>
      <c r="ED265" t="str">
        <f ca="1">SUBSTITUTE(ED264,'Formula Name Creation'!$V51,'HB11 Model'!$B51)</f>
        <v>0</v>
      </c>
      <c r="EE265" t="str">
        <f ca="1">SUBSTITUTE(EE264,'Formula Name Creation'!$V51,'HB11 Model'!$B51)</f>
        <v>0</v>
      </c>
      <c r="EF265" t="str">
        <f ca="1">SUBSTITUTE(EF264,'Formula Name Creation'!$V51,'HB11 Model'!$B51)</f>
        <v>0</v>
      </c>
      <c r="EG265" t="str">
        <f ca="1">SUBSTITUTE(EG264,'Formula Name Creation'!$V51,'HB11 Model'!$B51)</f>
        <v>0</v>
      </c>
      <c r="EH265" t="str">
        <f ca="1">SUBSTITUTE(EH264,'Formula Name Creation'!$V51,'HB11 Model'!$B51)</f>
        <v>0</v>
      </c>
      <c r="EI265" t="str">
        <f ca="1">SUBSTITUTE(EI264,'Formula Name Creation'!$V51,'HB11 Model'!$B51)</f>
        <v>0</v>
      </c>
      <c r="EJ265" t="str">
        <f ca="1">SUBSTITUTE(EJ264,'Formula Name Creation'!$V51,'HB11 Model'!$B51)</f>
        <v>0</v>
      </c>
      <c r="EK265" t="str">
        <f ca="1">SUBSTITUTE(EK264,'Formula Name Creation'!$V51,'HB11 Model'!$B51)</f>
        <v>0</v>
      </c>
      <c r="EL265" t="str">
        <f ca="1">SUBSTITUTE(EL264,'Formula Name Creation'!$V51,'HB11 Model'!$B51)</f>
        <v>0</v>
      </c>
      <c r="EM265" t="str">
        <f ca="1">SUBSTITUTE(EM264,'Formula Name Creation'!$V51,'HB11 Model'!$B51)</f>
        <v>0</v>
      </c>
      <c r="EN265" t="str">
        <f ca="1">SUBSTITUTE(EN264,'Formula Name Creation'!$V51,'HB11 Model'!$B51)</f>
        <v>0</v>
      </c>
      <c r="EO265" t="str">
        <f ca="1">SUBSTITUTE(EO264,'Formula Name Creation'!$V51,'HB11 Model'!$B51)</f>
        <v>0</v>
      </c>
      <c r="EP265" t="str">
        <f ca="1">SUBSTITUTE(EP264,'Formula Name Creation'!$V51,'HB11 Model'!$B51)</f>
        <v>0</v>
      </c>
      <c r="EQ265" t="str">
        <f ca="1">SUBSTITUTE(EQ264,'Formula Name Creation'!$V51,'HB11 Model'!$B51)</f>
        <v>0</v>
      </c>
      <c r="ER265" t="str">
        <f ca="1">SUBSTITUTE(ER264,'Formula Name Creation'!$V51,'HB11 Model'!$B51)</f>
        <v>0</v>
      </c>
      <c r="ES265" t="str">
        <f ca="1">SUBSTITUTE(ES264,'Formula Name Creation'!$V51,'HB11 Model'!$B51)</f>
        <v>0</v>
      </c>
      <c r="ET265" t="str">
        <f ca="1">SUBSTITUTE(ET264,'Formula Name Creation'!$V51,'HB11 Model'!$B51)</f>
        <v>0</v>
      </c>
      <c r="EU265">
        <v>49</v>
      </c>
    </row>
    <row r="266" spans="1:151" x14ac:dyDescent="0.25">
      <c r="A266" t="str">
        <f ca="1">SUBSTITUTE(A265,'Formula Name Creation'!$V50,'HB11 Model'!$B50)</f>
        <v>Parameter</v>
      </c>
      <c r="B266" t="str">
        <f ca="1">SUBSTITUTE(B265,'Formula Name Creation'!$V50,'HB11 Model'!$B50)</f>
        <v>Parameter</v>
      </c>
      <c r="C266" t="str">
        <f ca="1">SUBSTITUTE(C265,'Formula Name Creation'!$V50,'HB11 Model'!$B50)</f>
        <v>=(1400*C22*1000)/10^6</v>
      </c>
      <c r="D266" t="str">
        <f ca="1">SUBSTITUTE(D265,'Formula Name Creation'!$V50,'HB11 Model'!$B50)</f>
        <v>Parameter</v>
      </c>
      <c r="E266" t="str">
        <f ca="1">SUBSTITUTE(E265,'Formula Name Creation'!$V50,'HB11 Model'!$B50)</f>
        <v>=C3*C4</v>
      </c>
      <c r="F266" t="str">
        <f ca="1">SUBSTITUTE(F265,'Formula Name Creation'!$V50,'HB11 Model'!$B50)</f>
        <v>=C7/(C6)</v>
      </c>
      <c r="G266" t="str">
        <f ca="1">SUBSTITUTE(G265,'Formula Name Creation'!$V50,'HB11 Model'!$B50)</f>
        <v>=IF(C36=0,C7*C10,C7*C10*C13)</v>
      </c>
      <c r="H266" t="str">
        <f ca="1">SUBSTITUTE(H265,'Formula Name Creation'!$V50,'HB11 Model'!$B50)</f>
        <v>Parameter</v>
      </c>
      <c r="I266" t="str">
        <f ca="1">SUBSTITUTE(I265,'Formula Name Creation'!$V50,'HB11 Model'!$B50)</f>
        <v>Parameter</v>
      </c>
      <c r="J266" t="str">
        <f ca="1">SUBSTITUTE(J265,'Formula Name Creation'!$V50,'HB11 Model'!$B50)</f>
        <v>Parameter</v>
      </c>
      <c r="K266" t="str">
        <f ca="1">SUBSTITUTE(K265,'Formula Name Creation'!$V50,'HB11 Model'!$B50)</f>
        <v>Parameter</v>
      </c>
      <c r="L266" t="str">
        <f ca="1">SUBSTITUTE(L265,'Formula Name Creation'!$V50,'HB11 Model'!$B50)</f>
        <v>Parameter</v>
      </c>
      <c r="M266" t="str">
        <f ca="1">SUBSTITUTE(M265,'Formula Name Creation'!$V50,'HB11 Model'!$B50)</f>
        <v>=C16/C8</v>
      </c>
      <c r="N266" t="str">
        <f ca="1">SUBSTITUTE(N265,'Formula Name Creation'!$V50,'HB11 Model'!$B50)</f>
        <v>=C9*C17</v>
      </c>
      <c r="O266" t="str">
        <f ca="1">SUBSTITUTE(O265,'Formula Name Creation'!$V50,'HB11 Model'!$B50)</f>
        <v>Parameter</v>
      </c>
      <c r="P266" t="str">
        <f ca="1">SUBSTITUTE(P265,'Formula Name Creation'!$V50,'HB11 Model'!$B50)</f>
        <v>Parameter</v>
      </c>
      <c r="Q266" t="str">
        <f ca="1">SUBSTITUTE(Q265,'Formula Name Creation'!$V50,'HB11 Model'!$B50)</f>
        <v>Parameter</v>
      </c>
      <c r="R266" t="str">
        <f ca="1">SUBSTITUTE(R265,'Formula Name Creation'!$V50,'HB11 Model'!$B50)</f>
        <v>=C8+Cooling System Energy Consumption+Vacuum System Power Usage</v>
      </c>
      <c r="S266" t="str">
        <f ca="1">SUBSTITUTE(S265,'Formula Name Creation'!$V50,'HB11 Model'!$B50)</f>
        <v>=C20*C19</v>
      </c>
      <c r="T266" t="str">
        <f ca="1">SUBSTITUTE(T265,'Formula Name Creation'!$V50,'HB11 Model'!$B50)</f>
        <v>=C16-C20</v>
      </c>
      <c r="U266" t="str">
        <f ca="1">SUBSTITUTE(U265,'Formula Name Creation'!$V50,'HB11 Model'!$B50)</f>
        <v>=365*24*C14</v>
      </c>
      <c r="V266" t="str">
        <f ca="1">SUBSTITUTE(V265,'Formula Name Creation'!$V50,'HB11 Model'!$B50)</f>
        <v>=C22*C23</v>
      </c>
      <c r="W266" t="str">
        <f ca="1">SUBSTITUTE(W265,'Formula Name Creation'!$V50,'HB11 Model'!$B50)</f>
        <v>=C26/(1-C27)</v>
      </c>
      <c r="X266" t="str">
        <f ca="1">SUBSTITUTE(X265,'Formula Name Creation'!$V50,'HB11 Model'!$B50)</f>
        <v>=C4*C14*365*24*3600</v>
      </c>
      <c r="Y266" t="str">
        <f ca="1">SUBSTITUTE(Y265,'Formula Name Creation'!$V50,'HB11 Model'!$B50)</f>
        <v>Parameter</v>
      </c>
      <c r="Z266" t="str">
        <f ca="1">SUBSTITUTE(Z265,'Formula Name Creation'!$V50,'HB11 Model'!$B50)</f>
        <v>=C29+C37+C40+C48</v>
      </c>
      <c r="AA266" t="str">
        <f ca="1">SUBSTITUTE(AA265,'Formula Name Creation'!$V50,'HB11 Model'!$B50)</f>
        <v>=C30*(C33*C34)/(1000)+C35</v>
      </c>
      <c r="AB266" t="str">
        <f ca="1">SUBSTITUTE(AB265,'Formula Name Creation'!$V50,'HB11 Model'!$B50)</f>
        <v>Parameter</v>
      </c>
      <c r="AC266" t="str">
        <f ca="1">SUBSTITUTE(AC265,'Formula Name Creation'!$V50,'HB11 Model'!$B50)</f>
        <v>Parameter</v>
      </c>
      <c r="AD266" t="str">
        <f ca="1">SUBSTITUTE(AD265,'Formula Name Creation'!$V50,'HB11 Model'!$B50)</f>
        <v>Parameter</v>
      </c>
      <c r="AE266" t="str">
        <f ca="1">SUBSTITUTE(AE265,'Formula Name Creation'!$V50,'HB11 Model'!$B50)</f>
        <v>Parameter</v>
      </c>
      <c r="AF266" t="str">
        <f ca="1">SUBSTITUTE(AF265,'Formula Name Creation'!$V50,'HB11 Model'!$B50)</f>
        <v>Parameter</v>
      </c>
      <c r="AG266" t="str">
        <f ca="1">SUBSTITUTE(AG265,'Formula Name Creation'!$V50,'HB11 Model'!$B50)</f>
        <v>Parameter</v>
      </c>
      <c r="AH266" t="str">
        <f ca="1">SUBSTITUTE(AH265,'Formula Name Creation'!$V50,'HB11 Model'!$B50)</f>
        <v>Parameter</v>
      </c>
      <c r="AI266" t="str">
        <f ca="1">SUBSTITUTE(AI265,'Formula Name Creation'!$V50,'HB11 Model'!$B50)</f>
        <v>=C36*(C38)</v>
      </c>
      <c r="AJ266" t="str">
        <f ca="1">SUBSTITUTE(AJ265,'Formula Name Creation'!$V50,'HB11 Model'!$B50)</f>
        <v>Parameter</v>
      </c>
      <c r="AK266" t="str">
        <f ca="1">SUBSTITUTE(AK265,'Formula Name Creation'!$V50,'HB11 Model'!$B50)</f>
        <v>Parameter</v>
      </c>
      <c r="AL266" t="str">
        <f ca="1">SUBSTITUTE(AL265,'Formula Name Creation'!$V50,'HB11 Model'!$B50)</f>
        <v>=C39*(C41+C42)</v>
      </c>
      <c r="AM266" t="str">
        <f ca="1">SUBSTITUTE(AM265,'Formula Name Creation'!$V50,'HB11 Model'!$B50)</f>
        <v>=0.04+(C31*C32)/(1000)</v>
      </c>
      <c r="AN266" t="str">
        <f ca="1">SUBSTITUTE(AN265,'Formula Name Creation'!$V50,'HB11 Model'!$B50)</f>
        <v>Parameter</v>
      </c>
      <c r="AO266" t="str">
        <f ca="1">SUBSTITUTE(AO265,'Formula Name Creation'!$V50,'HB11 Model'!$B50)</f>
        <v>Parameter</v>
      </c>
      <c r="AP266" t="str">
        <f ca="1">SUBSTITUTE(AP265,'Formula Name Creation'!$V50,'HB11 Model'!$B50)</f>
        <v>Parameter</v>
      </c>
      <c r="AQ266" t="str">
        <f ca="1">SUBSTITUTE(AQ265,'Formula Name Creation'!$V50,'HB11 Model'!$B50)</f>
        <v>Parameter</v>
      </c>
      <c r="AR266" t="e">
        <f ca="1">SUBSTITUTE(AR265,'Formula Name Creation'!$V50,'HB11 Model'!$B50)</f>
        <v>#N/A</v>
      </c>
      <c r="AS266" t="str">
        <f ca="1">SUBSTITUTE(AS265,'Formula Name Creation'!$V50,'HB11 Model'!$B50)</f>
        <v>=C45+C25*(C28)</v>
      </c>
      <c r="AT266" t="str">
        <f ca="1">SUBSTITUTE(AT265,'Formula Name Creation'!$V50,'HB11 Model'!$B50)</f>
        <v>Parameter</v>
      </c>
      <c r="AU266" t="str">
        <f ca="1">SUBSTITUTE(AU265,'Formula Name Creation'!$V50,'HB11 Model'!$B50)</f>
        <v>Parameter</v>
      </c>
      <c r="AV266" t="str">
        <f ca="1">SUBSTITUTE(AV265,'Formula Name Creation'!$V50,'HB11 Model'!$B50)</f>
        <v>Parameter</v>
      </c>
      <c r="AW266" t="str">
        <f ca="1">SUBSTITUTE(AW265,'Formula Name Creation'!$V50,'HB11 Model'!$B50)</f>
        <v>Parameter</v>
      </c>
      <c r="AX266" t="str">
        <f ca="1">SUBSTITUTE(AX265,'Formula Name Creation'!$V50,'HB11 Model'!$B50)</f>
        <v>Parameter</v>
      </c>
      <c r="AY266" t="str">
        <f ca="1">SUBSTITUTE(AY265,'Formula Name Creation'!$V50,'HB11 Model'!$B50)</f>
        <v>Parameter</v>
      </c>
      <c r="AZ266" t="str">
        <f ca="1">SUBSTITUTE(AZ265,'Formula Name Creation'!$V50,'HB11 Model'!$B50)</f>
        <v>Parameter</v>
      </c>
      <c r="BA266" t="str">
        <f ca="1">SUBSTITUTE(BA265,'Formula Name Creation'!$V50,'HB11 Model'!$B50)</f>
        <v>=(Total Cost of Fuel Storage+Cost of Fuel Delivery Robot)/10^6</v>
      </c>
      <c r="BB266" t="str">
        <f ca="1">SUBSTITUTE(BB265,'Formula Name Creation'!$V50,'HB11 Model'!$B50)</f>
        <v>=C4*((C14*24)*3600)*Required Redundancy</v>
      </c>
      <c r="BC266" t="str">
        <f ca="1">SUBSTITUTE(BC265,'Formula Name Creation'!$V50,'HB11 Model'!$B50)</f>
        <v>Parameter</v>
      </c>
      <c r="BD266" t="str">
        <f ca="1">SUBSTITUTE(BD265,'Formula Name Creation'!$V50,'HB11 Model'!$B50)</f>
        <v>Parameter</v>
      </c>
      <c r="BE266" t="str">
        <f ca="1">SUBSTITUTE(BE265,'Formula Name Creation'!$V50,'HB11 Model'!$B50)</f>
        <v>Parameter</v>
      </c>
      <c r="BF266" t="str">
        <f ca="1">SUBSTITUTE(BF265,'Formula Name Creation'!$V50,'HB11 Model'!$B50)</f>
        <v>Parameter</v>
      </c>
      <c r="BG266" t="str">
        <f ca="1">SUBSTITUTE(BG265,'Formula Name Creation'!$V50,'HB11 Model'!$B50)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6" t="str">
        <f ca="1">SUBSTITUTE(BH265,'Formula Name Creation'!$V50,'HB11 Model'!$B50)</f>
        <v>Parameter</v>
      </c>
      <c r="BI266" t="str">
        <f ca="1">SUBSTITUTE(BI265,'Formula Name Creation'!$V50,'HB11 Model'!$B50)</f>
        <v>=Cost of Maintenance per kWh*1000*C24</v>
      </c>
      <c r="BJ266" t="str">
        <f ca="1">SUBSTITUTE(BJ265,'Formula Name Creation'!$V50,'HB11 Model'!$B50)</f>
        <v>Parameter</v>
      </c>
      <c r="BK266" t="str">
        <f ca="1">SUBSTITUTE(BK265,'Formula Name Creation'!$V50,'HB11 Model'!$B50)</f>
        <v>Parameter</v>
      </c>
      <c r="BL266" t="str">
        <f ca="1">SUBSTITUTE(BL265,'Formula Name Creation'!$V50,'HB11 Model'!$B50)</f>
        <v>Parameter</v>
      </c>
      <c r="BM266" t="str">
        <f ca="1">SUBSTITUTE(BM265,'Formula Name Creation'!$V50,'HB11 Model'!$B50)</f>
        <v>Parameter</v>
      </c>
      <c r="BN266" t="str">
        <f ca="1">SUBSTITUTE(BN265,'Formula Name Creation'!$V50,'HB11 Model'!$B50)</f>
        <v>Parameter</v>
      </c>
      <c r="BO266" t="str">
        <f ca="1">SUBSTITUTE(BO265,'Formula Name Creation'!$V50,'HB11 Model'!$B50)</f>
        <v>Parameter</v>
      </c>
      <c r="BP266" t="str">
        <f ca="1">SUBSTITUTE(BP265,'Formula Name Creation'!$V50,'HB11 Model'!$B50)</f>
        <v>Parameter</v>
      </c>
      <c r="BQ266" t="str">
        <f ca="1">SUBSTITUTE(BQ265,'Formula Name Creation'!$V50,'HB11 Model'!$B50)</f>
        <v>Parameter</v>
      </c>
      <c r="BR266" t="str">
        <f ca="1">SUBSTITUTE(BR265,'Formula Name Creation'!$V50,'HB11 Model'!$B50)</f>
        <v>Parameter</v>
      </c>
      <c r="BS266" t="str">
        <f ca="1">SUBSTITUTE(BS265,'Formula Name Creation'!$V50,'HB11 Model'!$B50)</f>
        <v>Parameter</v>
      </c>
      <c r="BT266" t="str">
        <f ca="1">SUBSTITUTE(BT265,'Formula Name Creation'!$V50,'HB11 Model'!$B50)</f>
        <v>Parameter</v>
      </c>
      <c r="BU266" t="str">
        <f ca="1">SUBSTITUTE(BU265,'Formula Name Creation'!$V50,'HB11 Model'!$B50)</f>
        <v>=(Land Cost+Reactor Building Cost+Turbine Building Cost+Cooling Tower System Cost+Power Supply and Energy Storage Cost+Ventilation Stack Cost+Miscellaneous Buildings Cost+Laser Construction Cost)</v>
      </c>
      <c r="BV266" t="str">
        <f ca="1">SUBSTITUTE(BV265,'Formula Name Creation'!$V50,'HB11 Model'!$B50)</f>
        <v>Parameter</v>
      </c>
      <c r="BW266" t="str">
        <f ca="1">SUBSTITUTE(BW265,'Formula Name Creation'!$V50,'HB11 Model'!$B50)</f>
        <v>Parameter</v>
      </c>
      <c r="BX266" t="str">
        <f ca="1">SUBSTITUTE(BX265,'Formula Name Creation'!$V50,'HB11 Model'!$B50)</f>
        <v>=Indirect Construction Cost+Direct Construction Cost</v>
      </c>
      <c r="BY266" t="str">
        <f ca="1">SUBSTITUTE(BY265,'Formula Name Creation'!$V50,'HB11 Model'!$B50)</f>
        <v>Parameter</v>
      </c>
      <c r="BZ266" t="str">
        <f ca="1">SUBSTITUTE(BZ265,'Formula Name Creation'!$V50,'HB11 Model'!$B50)</f>
        <v>=Decommissioning Cost Coefficient*Direct Construction Cost</v>
      </c>
      <c r="CA266" t="str">
        <f ca="1">SUBSTITUTE(CA265,'Formula Name Creation'!$V50,'HB11 Model'!$B50)</f>
        <v>Parameter</v>
      </c>
      <c r="CB266" t="str">
        <f ca="1">SUBSTITUTE(CB265,'Formula Name Creation'!$V50,'HB11 Model'!$B50)</f>
        <v>Parameter</v>
      </c>
      <c r="CC266" t="str">
        <f ca="1">SUBSTITUTE(CC265,'Formula Name Creation'!$V50,'HB11 Model'!$B50)</f>
        <v>Parameter</v>
      </c>
      <c r="CD266" t="str">
        <f ca="1">SUBSTITUTE(CD265,'Formula Name Creation'!$V50,'HB11 Model'!$B50)</f>
        <v>=32*(C9/2605)</v>
      </c>
      <c r="CE266" t="str">
        <f ca="1">SUBSTITUTE(CE265,'Formula Name Creation'!$V50,'HB11 Model'!$B50)</f>
        <v>Parameter</v>
      </c>
      <c r="CF266" t="str">
        <f ca="1">SUBSTITUTE(CF265,'Formula Name Creation'!$V50,'HB11 Model'!$B50)</f>
        <v>Parameter</v>
      </c>
      <c r="CG266" t="str">
        <f ca="1">SUBSTITUTE(CG265,'Formula Name Creation'!$V50,'HB11 Model'!$B50)</f>
        <v>=(Coolant Volume*Coolant Density*Coolant Cost)/10^6</v>
      </c>
      <c r="CH266" t="str">
        <f ca="1">SUBSTITUTE(CH265,'Formula Name Creation'!$V50,'HB11 Model'!$B50)</f>
        <v>=C9*10^6/Mixed-mean Coolant Temperature Rise/Specific Heat of Coolant</v>
      </c>
      <c r="CI266" t="str">
        <f ca="1">SUBSTITUTE(CI265,'Formula Name Creation'!$V50,'HB11 Model'!$B50)</f>
        <v>Parameter</v>
      </c>
      <c r="CJ266" t="str">
        <f ca="1">SUBSTITUTE(CJ265,'Formula Name Creation'!$V50,'HB11 Model'!$B50)</f>
        <v>Parameter</v>
      </c>
      <c r="CK266" t="str">
        <f ca="1">SUBSTITUTE(CK265,'Formula Name Creation'!$V50,'HB11 Model'!$B50)</f>
        <v>Parameter</v>
      </c>
      <c r="CL266" t="str">
        <f ca="1">SUBSTITUTE(CL265,'Formula Name Creation'!$V50,'HB11 Model'!$B50)</f>
        <v>Parameter</v>
      </c>
      <c r="CM266" t="str">
        <f ca="1">SUBSTITUTE(CM265,'Formula Name Creation'!$V50,'HB11 Model'!$B50)</f>
        <v>=Number of Staff*Average Hourly Wage</v>
      </c>
      <c r="CN266" t="str">
        <f ca="1">SUBSTITUTE(CN265,'Formula Name Creation'!$V50,'HB11 Model'!$B50)</f>
        <v>=Hourly Personnel Cost*7.6*7*52.18</v>
      </c>
      <c r="CO266" t="str">
        <f ca="1">SUBSTITUTE(CO265,'Formula Name Creation'!$V50,'HB11 Model'!$B50)</f>
        <v>Parameter</v>
      </c>
      <c r="CP266" t="str">
        <f ca="1">SUBSTITUTE(CP265,'Formula Name Creation'!$V50,'HB11 Model'!$B50)</f>
        <v>Parameter</v>
      </c>
      <c r="CQ266" t="str">
        <f ca="1">SUBSTITUTE(CQ265,'Formula Name Creation'!$V50,'HB11 Model'!$B50)</f>
        <v>Parameter</v>
      </c>
      <c r="CR266" t="str">
        <f ca="1">SUBSTITUTE(CR265,'Formula Name Creation'!$V50,'HB11 Model'!$B50)</f>
        <v>Parameter</v>
      </c>
      <c r="CS266" t="str">
        <f ca="1">SUBSTITUTE(CS265,'Formula Name Creation'!$V50,'HB11 Model'!$B50)</f>
        <v>Parameter</v>
      </c>
      <c r="CT266" t="str">
        <f ca="1">SUBSTITUTE(CT265,'Formula Name Creation'!$V50,'HB11 Model'!$B50)</f>
        <v>Parameter</v>
      </c>
      <c r="CU266" t="str">
        <f ca="1">SUBSTITUTE(CU265,'Formula Name Creation'!$V50,'HB11 Model'!$B50)</f>
        <v>=PI()*Height of Vacuum Vessel*(Radius of Vacuum Vessel^2-(Radius of Vacuum Vessel-Wall Thickness of Vacuum Vessel)^2)*Density of Vacuum Vessel Material</v>
      </c>
      <c r="CV266" t="str">
        <f ca="1">SUBSTITUTE(CV265,'Formula Name Creation'!$V50,'HB11 Model'!$B50)</f>
        <v>Parameter</v>
      </c>
      <c r="CW266" t="str">
        <f ca="1">SUBSTITUTE(CW265,'Formula Name Creation'!$V50,'HB11 Model'!$B50)</f>
        <v>=(90.69*Mass of Vacuum Vessel + Shielding Material Costs for Vacuum Vessel + 13.04*Mass Flow Rate*112.32)/10^6</v>
      </c>
      <c r="CX266" t="str">
        <f ca="1">SUBSTITUTE(CX265,'Formula Name Creation'!$V50,'HB11 Model'!$B50)</f>
        <v>0</v>
      </c>
      <c r="CY266" t="str">
        <f ca="1">SUBSTITUTE(CY265,'Formula Name Creation'!$V50,'HB11 Model'!$B50)</f>
        <v>0</v>
      </c>
      <c r="CZ266" t="str">
        <f ca="1">SUBSTITUTE(CZ265,'Formula Name Creation'!$V50,'HB11 Model'!$B50)</f>
        <v>0</v>
      </c>
      <c r="DA266" t="str">
        <f ca="1">SUBSTITUTE(DA265,'Formula Name Creation'!$V50,'HB11 Model'!$B50)</f>
        <v>0</v>
      </c>
      <c r="DB266" t="str">
        <f ca="1">SUBSTITUTE(DB265,'Formula Name Creation'!$V50,'HB11 Model'!$B50)</f>
        <v>0</v>
      </c>
      <c r="DC266" t="str">
        <f ca="1">SUBSTITUTE(DC265,'Formula Name Creation'!$V50,'HB11 Model'!$B50)</f>
        <v>0</v>
      </c>
      <c r="DD266" t="str">
        <f ca="1">SUBSTITUTE(DD265,'Formula Name Creation'!$V50,'HB11 Model'!$B50)</f>
        <v>0</v>
      </c>
      <c r="DE266" t="str">
        <f ca="1">SUBSTITUTE(DE265,'Formula Name Creation'!$V50,'HB11 Model'!$B50)</f>
        <v>0</v>
      </c>
      <c r="DF266" t="str">
        <f ca="1">SUBSTITUTE(DF265,'Formula Name Creation'!$V50,'HB11 Model'!$B50)</f>
        <v>0</v>
      </c>
      <c r="DG266" t="str">
        <f ca="1">SUBSTITUTE(DG265,'Formula Name Creation'!$V50,'HB11 Model'!$B50)</f>
        <v>0</v>
      </c>
      <c r="DH266" t="str">
        <f ca="1">SUBSTITUTE(DH265,'Formula Name Creation'!$V50,'HB11 Model'!$B50)</f>
        <v>0</v>
      </c>
      <c r="DI266" t="str">
        <f ca="1">SUBSTITUTE(DI265,'Formula Name Creation'!$V50,'HB11 Model'!$B50)</f>
        <v>0</v>
      </c>
      <c r="DJ266" t="str">
        <f ca="1">SUBSTITUTE(DJ265,'Formula Name Creation'!$V50,'HB11 Model'!$B50)</f>
        <v>0</v>
      </c>
      <c r="DK266" t="str">
        <f ca="1">SUBSTITUTE(DK265,'Formula Name Creation'!$V50,'HB11 Model'!$B50)</f>
        <v>0</v>
      </c>
      <c r="DL266" t="str">
        <f ca="1">SUBSTITUTE(DL265,'Formula Name Creation'!$V50,'HB11 Model'!$B50)</f>
        <v>0</v>
      </c>
      <c r="DM266" t="str">
        <f ca="1">SUBSTITUTE(DM265,'Formula Name Creation'!$V50,'HB11 Model'!$B50)</f>
        <v>0</v>
      </c>
      <c r="DN266" t="str">
        <f ca="1">SUBSTITUTE(DN265,'Formula Name Creation'!$V50,'HB11 Model'!$B50)</f>
        <v>0</v>
      </c>
      <c r="DO266" t="str">
        <f ca="1">SUBSTITUTE(DO265,'Formula Name Creation'!$V50,'HB11 Model'!$B50)</f>
        <v>0</v>
      </c>
      <c r="DP266" t="str">
        <f ca="1">SUBSTITUTE(DP265,'Formula Name Creation'!$V50,'HB11 Model'!$B50)</f>
        <v>0</v>
      </c>
      <c r="DQ266" t="str">
        <f ca="1">SUBSTITUTE(DQ265,'Formula Name Creation'!$V50,'HB11 Model'!$B50)</f>
        <v>0</v>
      </c>
      <c r="DR266" t="str">
        <f ca="1">SUBSTITUTE(DR265,'Formula Name Creation'!$V50,'HB11 Model'!$B50)</f>
        <v>0</v>
      </c>
      <c r="DS266" t="str">
        <f ca="1">SUBSTITUTE(DS265,'Formula Name Creation'!$V50,'HB11 Model'!$B50)</f>
        <v>0</v>
      </c>
      <c r="DT266" t="str">
        <f ca="1">SUBSTITUTE(DT265,'Formula Name Creation'!$V50,'HB11 Model'!$B50)</f>
        <v>0</v>
      </c>
      <c r="DU266" t="str">
        <f ca="1">SUBSTITUTE(DU265,'Formula Name Creation'!$V50,'HB11 Model'!$B50)</f>
        <v>0</v>
      </c>
      <c r="DV266" t="str">
        <f ca="1">SUBSTITUTE(DV265,'Formula Name Creation'!$V50,'HB11 Model'!$B50)</f>
        <v>0</v>
      </c>
      <c r="DW266" t="str">
        <f ca="1">SUBSTITUTE(DW265,'Formula Name Creation'!$V50,'HB11 Model'!$B50)</f>
        <v>0</v>
      </c>
      <c r="DX266" t="str">
        <f ca="1">SUBSTITUTE(DX265,'Formula Name Creation'!$V50,'HB11 Model'!$B50)</f>
        <v>0</v>
      </c>
      <c r="DY266" t="str">
        <f ca="1">SUBSTITUTE(DY265,'Formula Name Creation'!$V50,'HB11 Model'!$B50)</f>
        <v>0</v>
      </c>
      <c r="DZ266" t="str">
        <f ca="1">SUBSTITUTE(DZ265,'Formula Name Creation'!$V50,'HB11 Model'!$B50)</f>
        <v>0</v>
      </c>
      <c r="EA266" t="str">
        <f ca="1">SUBSTITUTE(EA265,'Formula Name Creation'!$V50,'HB11 Model'!$B50)</f>
        <v>0</v>
      </c>
      <c r="EB266" t="str">
        <f ca="1">SUBSTITUTE(EB265,'Formula Name Creation'!$V50,'HB11 Model'!$B50)</f>
        <v>0</v>
      </c>
      <c r="EC266" t="str">
        <f ca="1">SUBSTITUTE(EC265,'Formula Name Creation'!$V50,'HB11 Model'!$B50)</f>
        <v>0</v>
      </c>
      <c r="ED266" t="str">
        <f ca="1">SUBSTITUTE(ED265,'Formula Name Creation'!$V50,'HB11 Model'!$B50)</f>
        <v>0</v>
      </c>
      <c r="EE266" t="str">
        <f ca="1">SUBSTITUTE(EE265,'Formula Name Creation'!$V50,'HB11 Model'!$B50)</f>
        <v>0</v>
      </c>
      <c r="EF266" t="str">
        <f ca="1">SUBSTITUTE(EF265,'Formula Name Creation'!$V50,'HB11 Model'!$B50)</f>
        <v>0</v>
      </c>
      <c r="EG266" t="str">
        <f ca="1">SUBSTITUTE(EG265,'Formula Name Creation'!$V50,'HB11 Model'!$B50)</f>
        <v>0</v>
      </c>
      <c r="EH266" t="str">
        <f ca="1">SUBSTITUTE(EH265,'Formula Name Creation'!$V50,'HB11 Model'!$B50)</f>
        <v>0</v>
      </c>
      <c r="EI266" t="str">
        <f ca="1">SUBSTITUTE(EI265,'Formula Name Creation'!$V50,'HB11 Model'!$B50)</f>
        <v>0</v>
      </c>
      <c r="EJ266" t="str">
        <f ca="1">SUBSTITUTE(EJ265,'Formula Name Creation'!$V50,'HB11 Model'!$B50)</f>
        <v>0</v>
      </c>
      <c r="EK266" t="str">
        <f ca="1">SUBSTITUTE(EK265,'Formula Name Creation'!$V50,'HB11 Model'!$B50)</f>
        <v>0</v>
      </c>
      <c r="EL266" t="str">
        <f ca="1">SUBSTITUTE(EL265,'Formula Name Creation'!$V50,'HB11 Model'!$B50)</f>
        <v>0</v>
      </c>
      <c r="EM266" t="str">
        <f ca="1">SUBSTITUTE(EM265,'Formula Name Creation'!$V50,'HB11 Model'!$B50)</f>
        <v>0</v>
      </c>
      <c r="EN266" t="str">
        <f ca="1">SUBSTITUTE(EN265,'Formula Name Creation'!$V50,'HB11 Model'!$B50)</f>
        <v>0</v>
      </c>
      <c r="EO266" t="str">
        <f ca="1">SUBSTITUTE(EO265,'Formula Name Creation'!$V50,'HB11 Model'!$B50)</f>
        <v>0</v>
      </c>
      <c r="EP266" t="str">
        <f ca="1">SUBSTITUTE(EP265,'Formula Name Creation'!$V50,'HB11 Model'!$B50)</f>
        <v>0</v>
      </c>
      <c r="EQ266" t="str">
        <f ca="1">SUBSTITUTE(EQ265,'Formula Name Creation'!$V50,'HB11 Model'!$B50)</f>
        <v>0</v>
      </c>
      <c r="ER266" t="str">
        <f ca="1">SUBSTITUTE(ER265,'Formula Name Creation'!$V50,'HB11 Model'!$B50)</f>
        <v>0</v>
      </c>
      <c r="ES266" t="str">
        <f ca="1">SUBSTITUTE(ES265,'Formula Name Creation'!$V50,'HB11 Model'!$B50)</f>
        <v>0</v>
      </c>
      <c r="ET266" t="str">
        <f ca="1">SUBSTITUTE(ET265,'Formula Name Creation'!$V50,'HB11 Model'!$B50)</f>
        <v>0</v>
      </c>
      <c r="EU266">
        <v>48</v>
      </c>
    </row>
    <row r="267" spans="1:151" x14ac:dyDescent="0.25">
      <c r="A267" t="str">
        <f ca="1">SUBSTITUTE(A266,'Formula Name Creation'!$V49,'HB11 Model'!$B49)</f>
        <v>Parameter</v>
      </c>
      <c r="B267" t="str">
        <f ca="1">SUBSTITUTE(B266,'Formula Name Creation'!$V49,'HB11 Model'!$B49)</f>
        <v>Parameter</v>
      </c>
      <c r="C267" t="str">
        <f ca="1">SUBSTITUTE(C266,'Formula Name Creation'!$V49,'HB11 Model'!$B49)</f>
        <v>=(1400*C22*1000)/10^6</v>
      </c>
      <c r="D267" t="str">
        <f ca="1">SUBSTITUTE(D266,'Formula Name Creation'!$V49,'HB11 Model'!$B49)</f>
        <v>Parameter</v>
      </c>
      <c r="E267" t="str">
        <f ca="1">SUBSTITUTE(E266,'Formula Name Creation'!$V49,'HB11 Model'!$B49)</f>
        <v>=C3*C4</v>
      </c>
      <c r="F267" t="str">
        <f ca="1">SUBSTITUTE(F266,'Formula Name Creation'!$V49,'HB11 Model'!$B49)</f>
        <v>=C7/(C6)</v>
      </c>
      <c r="G267" t="str">
        <f ca="1">SUBSTITUTE(G266,'Formula Name Creation'!$V49,'HB11 Model'!$B49)</f>
        <v>=IF(C36=0,C7*C10,C7*C10*C13)</v>
      </c>
      <c r="H267" t="str">
        <f ca="1">SUBSTITUTE(H266,'Formula Name Creation'!$V49,'HB11 Model'!$B49)</f>
        <v>Parameter</v>
      </c>
      <c r="I267" t="str">
        <f ca="1">SUBSTITUTE(I266,'Formula Name Creation'!$V49,'HB11 Model'!$B49)</f>
        <v>Parameter</v>
      </c>
      <c r="J267" t="str">
        <f ca="1">SUBSTITUTE(J266,'Formula Name Creation'!$V49,'HB11 Model'!$B49)</f>
        <v>Parameter</v>
      </c>
      <c r="K267" t="str">
        <f ca="1">SUBSTITUTE(K266,'Formula Name Creation'!$V49,'HB11 Model'!$B49)</f>
        <v>Parameter</v>
      </c>
      <c r="L267" t="str">
        <f ca="1">SUBSTITUTE(L266,'Formula Name Creation'!$V49,'HB11 Model'!$B49)</f>
        <v>Parameter</v>
      </c>
      <c r="M267" t="str">
        <f ca="1">SUBSTITUTE(M266,'Formula Name Creation'!$V49,'HB11 Model'!$B49)</f>
        <v>=C16/C8</v>
      </c>
      <c r="N267" t="str">
        <f ca="1">SUBSTITUTE(N266,'Formula Name Creation'!$V49,'HB11 Model'!$B49)</f>
        <v>=C9*C17</v>
      </c>
      <c r="O267" t="str">
        <f ca="1">SUBSTITUTE(O266,'Formula Name Creation'!$V49,'HB11 Model'!$B49)</f>
        <v>Parameter</v>
      </c>
      <c r="P267" t="str">
        <f ca="1">SUBSTITUTE(P266,'Formula Name Creation'!$V49,'HB11 Model'!$B49)</f>
        <v>Parameter</v>
      </c>
      <c r="Q267" t="str">
        <f ca="1">SUBSTITUTE(Q266,'Formula Name Creation'!$V49,'HB11 Model'!$B49)</f>
        <v>Parameter</v>
      </c>
      <c r="R267" t="str">
        <f ca="1">SUBSTITUTE(R266,'Formula Name Creation'!$V49,'HB11 Model'!$B49)</f>
        <v>=C8+Cooling System Energy Consumption+Vacuum System Power Usage</v>
      </c>
      <c r="S267" t="str">
        <f ca="1">SUBSTITUTE(S266,'Formula Name Creation'!$V49,'HB11 Model'!$B49)</f>
        <v>=C20*C19</v>
      </c>
      <c r="T267" t="str">
        <f ca="1">SUBSTITUTE(T266,'Formula Name Creation'!$V49,'HB11 Model'!$B49)</f>
        <v>=C16-C20</v>
      </c>
      <c r="U267" t="str">
        <f ca="1">SUBSTITUTE(U266,'Formula Name Creation'!$V49,'HB11 Model'!$B49)</f>
        <v>=365*24*C14</v>
      </c>
      <c r="V267" t="str">
        <f ca="1">SUBSTITUTE(V266,'Formula Name Creation'!$V49,'HB11 Model'!$B49)</f>
        <v>=C22*C23</v>
      </c>
      <c r="W267" t="str">
        <f ca="1">SUBSTITUTE(W266,'Formula Name Creation'!$V49,'HB11 Model'!$B49)</f>
        <v>=C26/(1-C27)</v>
      </c>
      <c r="X267" t="str">
        <f ca="1">SUBSTITUTE(X266,'Formula Name Creation'!$V49,'HB11 Model'!$B49)</f>
        <v>=C4*C14*365*24*3600</v>
      </c>
      <c r="Y267" t="str">
        <f ca="1">SUBSTITUTE(Y266,'Formula Name Creation'!$V49,'HB11 Model'!$B49)</f>
        <v>Parameter</v>
      </c>
      <c r="Z267" t="str">
        <f ca="1">SUBSTITUTE(Z266,'Formula Name Creation'!$V49,'HB11 Model'!$B49)</f>
        <v>=C29+C37+C40+C48</v>
      </c>
      <c r="AA267" t="str">
        <f ca="1">SUBSTITUTE(AA266,'Formula Name Creation'!$V49,'HB11 Model'!$B49)</f>
        <v>=C30*(C33*C34)/(1000)+C35</v>
      </c>
      <c r="AB267" t="str">
        <f ca="1">SUBSTITUTE(AB266,'Formula Name Creation'!$V49,'HB11 Model'!$B49)</f>
        <v>Parameter</v>
      </c>
      <c r="AC267" t="str">
        <f ca="1">SUBSTITUTE(AC266,'Formula Name Creation'!$V49,'HB11 Model'!$B49)</f>
        <v>Parameter</v>
      </c>
      <c r="AD267" t="str">
        <f ca="1">SUBSTITUTE(AD266,'Formula Name Creation'!$V49,'HB11 Model'!$B49)</f>
        <v>Parameter</v>
      </c>
      <c r="AE267" t="str">
        <f ca="1">SUBSTITUTE(AE266,'Formula Name Creation'!$V49,'HB11 Model'!$B49)</f>
        <v>Parameter</v>
      </c>
      <c r="AF267" t="str">
        <f ca="1">SUBSTITUTE(AF266,'Formula Name Creation'!$V49,'HB11 Model'!$B49)</f>
        <v>Parameter</v>
      </c>
      <c r="AG267" t="str">
        <f ca="1">SUBSTITUTE(AG266,'Formula Name Creation'!$V49,'HB11 Model'!$B49)</f>
        <v>Parameter</v>
      </c>
      <c r="AH267" t="str">
        <f ca="1">SUBSTITUTE(AH266,'Formula Name Creation'!$V49,'HB11 Model'!$B49)</f>
        <v>Parameter</v>
      </c>
      <c r="AI267" t="str">
        <f ca="1">SUBSTITUTE(AI266,'Formula Name Creation'!$V49,'HB11 Model'!$B49)</f>
        <v>=C36*(C38)</v>
      </c>
      <c r="AJ267" t="str">
        <f ca="1">SUBSTITUTE(AJ266,'Formula Name Creation'!$V49,'HB11 Model'!$B49)</f>
        <v>Parameter</v>
      </c>
      <c r="AK267" t="str">
        <f ca="1">SUBSTITUTE(AK266,'Formula Name Creation'!$V49,'HB11 Model'!$B49)</f>
        <v>Parameter</v>
      </c>
      <c r="AL267" t="str">
        <f ca="1">SUBSTITUTE(AL266,'Formula Name Creation'!$V49,'HB11 Model'!$B49)</f>
        <v>=C39*(C41+C42)</v>
      </c>
      <c r="AM267" t="str">
        <f ca="1">SUBSTITUTE(AM266,'Formula Name Creation'!$V49,'HB11 Model'!$B49)</f>
        <v>=0.04+(C31*C32)/(1000)</v>
      </c>
      <c r="AN267" t="str">
        <f ca="1">SUBSTITUTE(AN266,'Formula Name Creation'!$V49,'HB11 Model'!$B49)</f>
        <v>Parameter</v>
      </c>
      <c r="AO267" t="str">
        <f ca="1">SUBSTITUTE(AO266,'Formula Name Creation'!$V49,'HB11 Model'!$B49)</f>
        <v>Parameter</v>
      </c>
      <c r="AP267" t="str">
        <f ca="1">SUBSTITUTE(AP266,'Formula Name Creation'!$V49,'HB11 Model'!$B49)</f>
        <v>Parameter</v>
      </c>
      <c r="AQ267" t="str">
        <f ca="1">SUBSTITUTE(AQ266,'Formula Name Creation'!$V49,'HB11 Model'!$B49)</f>
        <v>Parameter</v>
      </c>
      <c r="AR267" t="e">
        <f ca="1">SUBSTITUTE(AR266,'Formula Name Creation'!$V49,'HB11 Model'!$B49)</f>
        <v>#N/A</v>
      </c>
      <c r="AS267" t="str">
        <f ca="1">SUBSTITUTE(AS266,'Formula Name Creation'!$V49,'HB11 Model'!$B49)</f>
        <v>=C45+C25*(C28)</v>
      </c>
      <c r="AT267" t="str">
        <f ca="1">SUBSTITUTE(AT266,'Formula Name Creation'!$V49,'HB11 Model'!$B49)</f>
        <v>Parameter</v>
      </c>
      <c r="AU267" t="str">
        <f ca="1">SUBSTITUTE(AU266,'Formula Name Creation'!$V49,'HB11 Model'!$B49)</f>
        <v>Parameter</v>
      </c>
      <c r="AV267" t="str">
        <f ca="1">SUBSTITUTE(AV266,'Formula Name Creation'!$V49,'HB11 Model'!$B49)</f>
        <v>Parameter</v>
      </c>
      <c r="AW267" t="str">
        <f ca="1">SUBSTITUTE(AW266,'Formula Name Creation'!$V49,'HB11 Model'!$B49)</f>
        <v>Parameter</v>
      </c>
      <c r="AX267" t="str">
        <f ca="1">SUBSTITUTE(AX266,'Formula Name Creation'!$V49,'HB11 Model'!$B49)</f>
        <v>Parameter</v>
      </c>
      <c r="AY267" t="str">
        <f ca="1">SUBSTITUTE(AY266,'Formula Name Creation'!$V49,'HB11 Model'!$B49)</f>
        <v>Parameter</v>
      </c>
      <c r="AZ267" t="str">
        <f ca="1">SUBSTITUTE(AZ266,'Formula Name Creation'!$V49,'HB11 Model'!$B49)</f>
        <v>Parameter</v>
      </c>
      <c r="BA267" t="str">
        <f ca="1">SUBSTITUTE(BA266,'Formula Name Creation'!$V49,'HB11 Model'!$B49)</f>
        <v>=(Total Cost of Fuel Storage+Cost of Fuel Delivery Robot)/10^6</v>
      </c>
      <c r="BB267" t="str">
        <f ca="1">SUBSTITUTE(BB266,'Formula Name Creation'!$V49,'HB11 Model'!$B49)</f>
        <v>=C4*((C14*24)*3600)*Required Redundancy</v>
      </c>
      <c r="BC267" t="str">
        <f ca="1">SUBSTITUTE(BC266,'Formula Name Creation'!$V49,'HB11 Model'!$B49)</f>
        <v>Parameter</v>
      </c>
      <c r="BD267" t="str">
        <f ca="1">SUBSTITUTE(BD266,'Formula Name Creation'!$V49,'HB11 Model'!$B49)</f>
        <v>Parameter</v>
      </c>
      <c r="BE267" t="str">
        <f ca="1">SUBSTITUTE(BE266,'Formula Name Creation'!$V49,'HB11 Model'!$B49)</f>
        <v>Parameter</v>
      </c>
      <c r="BF267" t="str">
        <f ca="1">SUBSTITUTE(BF266,'Formula Name Creation'!$V49,'HB11 Model'!$B49)</f>
        <v>Parameter</v>
      </c>
      <c r="BG267" t="str">
        <f ca="1">SUBSTITUTE(BG266,'Formula Name Creation'!$V49,'HB11 Model'!$B49)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7" t="str">
        <f ca="1">SUBSTITUTE(BH266,'Formula Name Creation'!$V49,'HB11 Model'!$B49)</f>
        <v>Parameter</v>
      </c>
      <c r="BI267" t="str">
        <f ca="1">SUBSTITUTE(BI266,'Formula Name Creation'!$V49,'HB11 Model'!$B49)</f>
        <v>=Cost of Maintenance per kWh*1000*C24</v>
      </c>
      <c r="BJ267" t="str">
        <f ca="1">SUBSTITUTE(BJ266,'Formula Name Creation'!$V49,'HB11 Model'!$B49)</f>
        <v>Parameter</v>
      </c>
      <c r="BK267" t="str">
        <f ca="1">SUBSTITUTE(BK266,'Formula Name Creation'!$V49,'HB11 Model'!$B49)</f>
        <v>Parameter</v>
      </c>
      <c r="BL267" t="str">
        <f ca="1">SUBSTITUTE(BL266,'Formula Name Creation'!$V49,'HB11 Model'!$B49)</f>
        <v>Parameter</v>
      </c>
      <c r="BM267" t="str">
        <f ca="1">SUBSTITUTE(BM266,'Formula Name Creation'!$V49,'HB11 Model'!$B49)</f>
        <v>Parameter</v>
      </c>
      <c r="BN267" t="str">
        <f ca="1">SUBSTITUTE(BN266,'Formula Name Creation'!$V49,'HB11 Model'!$B49)</f>
        <v>Parameter</v>
      </c>
      <c r="BO267" t="str">
        <f ca="1">SUBSTITUTE(BO266,'Formula Name Creation'!$V49,'HB11 Model'!$B49)</f>
        <v>Parameter</v>
      </c>
      <c r="BP267" t="str">
        <f ca="1">SUBSTITUTE(BP266,'Formula Name Creation'!$V49,'HB11 Model'!$B49)</f>
        <v>Parameter</v>
      </c>
      <c r="BQ267" t="str">
        <f ca="1">SUBSTITUTE(BQ266,'Formula Name Creation'!$V49,'HB11 Model'!$B49)</f>
        <v>Parameter</v>
      </c>
      <c r="BR267" t="str">
        <f ca="1">SUBSTITUTE(BR266,'Formula Name Creation'!$V49,'HB11 Model'!$B49)</f>
        <v>Parameter</v>
      </c>
      <c r="BS267" t="str">
        <f ca="1">SUBSTITUTE(BS266,'Formula Name Creation'!$V49,'HB11 Model'!$B49)</f>
        <v>Parameter</v>
      </c>
      <c r="BT267" t="str">
        <f ca="1">SUBSTITUTE(BT266,'Formula Name Creation'!$V49,'HB11 Model'!$B49)</f>
        <v>Parameter</v>
      </c>
      <c r="BU267" t="str">
        <f ca="1">SUBSTITUTE(BU266,'Formula Name Creation'!$V49,'HB11 Model'!$B49)</f>
        <v>=(Land Cost+Reactor Building Cost+Turbine Building Cost+Cooling Tower System Cost+Power Supply and Energy Storage Cost+Ventilation Stack Cost+Miscellaneous Buildings Cost+Laser Construction Cost)</v>
      </c>
      <c r="BV267" t="str">
        <f ca="1">SUBSTITUTE(BV266,'Formula Name Creation'!$V49,'HB11 Model'!$B49)</f>
        <v>Parameter</v>
      </c>
      <c r="BW267" t="str">
        <f ca="1">SUBSTITUTE(BW266,'Formula Name Creation'!$V49,'HB11 Model'!$B49)</f>
        <v>Parameter</v>
      </c>
      <c r="BX267" t="str">
        <f ca="1">SUBSTITUTE(BX266,'Formula Name Creation'!$V49,'HB11 Model'!$B49)</f>
        <v>=Indirect Construction Cost+Direct Construction Cost</v>
      </c>
      <c r="BY267" t="str">
        <f ca="1">SUBSTITUTE(BY266,'Formula Name Creation'!$V49,'HB11 Model'!$B49)</f>
        <v>Parameter</v>
      </c>
      <c r="BZ267" t="str">
        <f ca="1">SUBSTITUTE(BZ266,'Formula Name Creation'!$V49,'HB11 Model'!$B49)</f>
        <v>=Decommissioning Cost Coefficient*Direct Construction Cost</v>
      </c>
      <c r="CA267" t="str">
        <f ca="1">SUBSTITUTE(CA266,'Formula Name Creation'!$V49,'HB11 Model'!$B49)</f>
        <v>Parameter</v>
      </c>
      <c r="CB267" t="str">
        <f ca="1">SUBSTITUTE(CB266,'Formula Name Creation'!$V49,'HB11 Model'!$B49)</f>
        <v>Parameter</v>
      </c>
      <c r="CC267" t="str">
        <f ca="1">SUBSTITUTE(CC266,'Formula Name Creation'!$V49,'HB11 Model'!$B49)</f>
        <v>Parameter</v>
      </c>
      <c r="CD267" t="str">
        <f ca="1">SUBSTITUTE(CD266,'Formula Name Creation'!$V49,'HB11 Model'!$B49)</f>
        <v>=32*(C9/2605)</v>
      </c>
      <c r="CE267" t="str">
        <f ca="1">SUBSTITUTE(CE266,'Formula Name Creation'!$V49,'HB11 Model'!$B49)</f>
        <v>Parameter</v>
      </c>
      <c r="CF267" t="str">
        <f ca="1">SUBSTITUTE(CF266,'Formula Name Creation'!$V49,'HB11 Model'!$B49)</f>
        <v>Parameter</v>
      </c>
      <c r="CG267" t="str">
        <f ca="1">SUBSTITUTE(CG266,'Formula Name Creation'!$V49,'HB11 Model'!$B49)</f>
        <v>=(Coolant Volume*Coolant Density*Coolant Cost)/10^6</v>
      </c>
      <c r="CH267" t="str">
        <f ca="1">SUBSTITUTE(CH266,'Formula Name Creation'!$V49,'HB11 Model'!$B49)</f>
        <v>=C9*10^6/Mixed-mean Coolant Temperature Rise/Specific Heat of Coolant</v>
      </c>
      <c r="CI267" t="str">
        <f ca="1">SUBSTITUTE(CI266,'Formula Name Creation'!$V49,'HB11 Model'!$B49)</f>
        <v>Parameter</v>
      </c>
      <c r="CJ267" t="str">
        <f ca="1">SUBSTITUTE(CJ266,'Formula Name Creation'!$V49,'HB11 Model'!$B49)</f>
        <v>Parameter</v>
      </c>
      <c r="CK267" t="str">
        <f ca="1">SUBSTITUTE(CK266,'Formula Name Creation'!$V49,'HB11 Model'!$B49)</f>
        <v>Parameter</v>
      </c>
      <c r="CL267" t="str">
        <f ca="1">SUBSTITUTE(CL266,'Formula Name Creation'!$V49,'HB11 Model'!$B49)</f>
        <v>Parameter</v>
      </c>
      <c r="CM267" t="str">
        <f ca="1">SUBSTITUTE(CM266,'Formula Name Creation'!$V49,'HB11 Model'!$B49)</f>
        <v>=Number of Staff*Average Hourly Wage</v>
      </c>
      <c r="CN267" t="str">
        <f ca="1">SUBSTITUTE(CN266,'Formula Name Creation'!$V49,'HB11 Model'!$B49)</f>
        <v>=Hourly Personnel Cost*7.6*7*52.18</v>
      </c>
      <c r="CO267" t="str">
        <f ca="1">SUBSTITUTE(CO266,'Formula Name Creation'!$V49,'HB11 Model'!$B49)</f>
        <v>Parameter</v>
      </c>
      <c r="CP267" t="str">
        <f ca="1">SUBSTITUTE(CP266,'Formula Name Creation'!$V49,'HB11 Model'!$B49)</f>
        <v>Parameter</v>
      </c>
      <c r="CQ267" t="str">
        <f ca="1">SUBSTITUTE(CQ266,'Formula Name Creation'!$V49,'HB11 Model'!$B49)</f>
        <v>Parameter</v>
      </c>
      <c r="CR267" t="str">
        <f ca="1">SUBSTITUTE(CR266,'Formula Name Creation'!$V49,'HB11 Model'!$B49)</f>
        <v>Parameter</v>
      </c>
      <c r="CS267" t="str">
        <f ca="1">SUBSTITUTE(CS266,'Formula Name Creation'!$V49,'HB11 Model'!$B49)</f>
        <v>Parameter</v>
      </c>
      <c r="CT267" t="str">
        <f ca="1">SUBSTITUTE(CT266,'Formula Name Creation'!$V49,'HB11 Model'!$B49)</f>
        <v>Parameter</v>
      </c>
      <c r="CU267" t="str">
        <f ca="1">SUBSTITUTE(CU266,'Formula Name Creation'!$V49,'HB11 Model'!$B49)</f>
        <v>=PI()*Height of Vacuum Vessel*(Radius of Vacuum Vessel^2-(Radius of Vacuum Vessel-Wall Thickness of Vacuum Vessel)^2)*Density of Vacuum Vessel Material</v>
      </c>
      <c r="CV267" t="str">
        <f ca="1">SUBSTITUTE(CV266,'Formula Name Creation'!$V49,'HB11 Model'!$B49)</f>
        <v>Parameter</v>
      </c>
      <c r="CW267" t="str">
        <f ca="1">SUBSTITUTE(CW266,'Formula Name Creation'!$V49,'HB11 Model'!$B49)</f>
        <v>=(90.69*Mass of Vacuum Vessel + Shielding Material Costs for Vacuum Vessel + 13.04*Mass Flow Rate*112.32)/10^6</v>
      </c>
      <c r="CX267" t="str">
        <f ca="1">SUBSTITUTE(CX266,'Formula Name Creation'!$V49,'HB11 Model'!$B49)</f>
        <v>0</v>
      </c>
      <c r="CY267" t="str">
        <f ca="1">SUBSTITUTE(CY266,'Formula Name Creation'!$V49,'HB11 Model'!$B49)</f>
        <v>0</v>
      </c>
      <c r="CZ267" t="str">
        <f ca="1">SUBSTITUTE(CZ266,'Formula Name Creation'!$V49,'HB11 Model'!$B49)</f>
        <v>0</v>
      </c>
      <c r="DA267" t="str">
        <f ca="1">SUBSTITUTE(DA266,'Formula Name Creation'!$V49,'HB11 Model'!$B49)</f>
        <v>0</v>
      </c>
      <c r="DB267" t="str">
        <f ca="1">SUBSTITUTE(DB266,'Formula Name Creation'!$V49,'HB11 Model'!$B49)</f>
        <v>0</v>
      </c>
      <c r="DC267" t="str">
        <f ca="1">SUBSTITUTE(DC266,'Formula Name Creation'!$V49,'HB11 Model'!$B49)</f>
        <v>0</v>
      </c>
      <c r="DD267" t="str">
        <f ca="1">SUBSTITUTE(DD266,'Formula Name Creation'!$V49,'HB11 Model'!$B49)</f>
        <v>0</v>
      </c>
      <c r="DE267" t="str">
        <f ca="1">SUBSTITUTE(DE266,'Formula Name Creation'!$V49,'HB11 Model'!$B49)</f>
        <v>0</v>
      </c>
      <c r="DF267" t="str">
        <f ca="1">SUBSTITUTE(DF266,'Formula Name Creation'!$V49,'HB11 Model'!$B49)</f>
        <v>0</v>
      </c>
      <c r="DG267" t="str">
        <f ca="1">SUBSTITUTE(DG266,'Formula Name Creation'!$V49,'HB11 Model'!$B49)</f>
        <v>0</v>
      </c>
      <c r="DH267" t="str">
        <f ca="1">SUBSTITUTE(DH266,'Formula Name Creation'!$V49,'HB11 Model'!$B49)</f>
        <v>0</v>
      </c>
      <c r="DI267" t="str">
        <f ca="1">SUBSTITUTE(DI266,'Formula Name Creation'!$V49,'HB11 Model'!$B49)</f>
        <v>0</v>
      </c>
      <c r="DJ267" t="str">
        <f ca="1">SUBSTITUTE(DJ266,'Formula Name Creation'!$V49,'HB11 Model'!$B49)</f>
        <v>0</v>
      </c>
      <c r="DK267" t="str">
        <f ca="1">SUBSTITUTE(DK266,'Formula Name Creation'!$V49,'HB11 Model'!$B49)</f>
        <v>0</v>
      </c>
      <c r="DL267" t="str">
        <f ca="1">SUBSTITUTE(DL266,'Formula Name Creation'!$V49,'HB11 Model'!$B49)</f>
        <v>0</v>
      </c>
      <c r="DM267" t="str">
        <f ca="1">SUBSTITUTE(DM266,'Formula Name Creation'!$V49,'HB11 Model'!$B49)</f>
        <v>0</v>
      </c>
      <c r="DN267" t="str">
        <f ca="1">SUBSTITUTE(DN266,'Formula Name Creation'!$V49,'HB11 Model'!$B49)</f>
        <v>0</v>
      </c>
      <c r="DO267" t="str">
        <f ca="1">SUBSTITUTE(DO266,'Formula Name Creation'!$V49,'HB11 Model'!$B49)</f>
        <v>0</v>
      </c>
      <c r="DP267" t="str">
        <f ca="1">SUBSTITUTE(DP266,'Formula Name Creation'!$V49,'HB11 Model'!$B49)</f>
        <v>0</v>
      </c>
      <c r="DQ267" t="str">
        <f ca="1">SUBSTITUTE(DQ266,'Formula Name Creation'!$V49,'HB11 Model'!$B49)</f>
        <v>0</v>
      </c>
      <c r="DR267" t="str">
        <f ca="1">SUBSTITUTE(DR266,'Formula Name Creation'!$V49,'HB11 Model'!$B49)</f>
        <v>0</v>
      </c>
      <c r="DS267" t="str">
        <f ca="1">SUBSTITUTE(DS266,'Formula Name Creation'!$V49,'HB11 Model'!$B49)</f>
        <v>0</v>
      </c>
      <c r="DT267" t="str">
        <f ca="1">SUBSTITUTE(DT266,'Formula Name Creation'!$V49,'HB11 Model'!$B49)</f>
        <v>0</v>
      </c>
      <c r="DU267" t="str">
        <f ca="1">SUBSTITUTE(DU266,'Formula Name Creation'!$V49,'HB11 Model'!$B49)</f>
        <v>0</v>
      </c>
      <c r="DV267" t="str">
        <f ca="1">SUBSTITUTE(DV266,'Formula Name Creation'!$V49,'HB11 Model'!$B49)</f>
        <v>0</v>
      </c>
      <c r="DW267" t="str">
        <f ca="1">SUBSTITUTE(DW266,'Formula Name Creation'!$V49,'HB11 Model'!$B49)</f>
        <v>0</v>
      </c>
      <c r="DX267" t="str">
        <f ca="1">SUBSTITUTE(DX266,'Formula Name Creation'!$V49,'HB11 Model'!$B49)</f>
        <v>0</v>
      </c>
      <c r="DY267" t="str">
        <f ca="1">SUBSTITUTE(DY266,'Formula Name Creation'!$V49,'HB11 Model'!$B49)</f>
        <v>0</v>
      </c>
      <c r="DZ267" t="str">
        <f ca="1">SUBSTITUTE(DZ266,'Formula Name Creation'!$V49,'HB11 Model'!$B49)</f>
        <v>0</v>
      </c>
      <c r="EA267" t="str">
        <f ca="1">SUBSTITUTE(EA266,'Formula Name Creation'!$V49,'HB11 Model'!$B49)</f>
        <v>0</v>
      </c>
      <c r="EB267" t="str">
        <f ca="1">SUBSTITUTE(EB266,'Formula Name Creation'!$V49,'HB11 Model'!$B49)</f>
        <v>0</v>
      </c>
      <c r="EC267" t="str">
        <f ca="1">SUBSTITUTE(EC266,'Formula Name Creation'!$V49,'HB11 Model'!$B49)</f>
        <v>0</v>
      </c>
      <c r="ED267" t="str">
        <f ca="1">SUBSTITUTE(ED266,'Formula Name Creation'!$V49,'HB11 Model'!$B49)</f>
        <v>0</v>
      </c>
      <c r="EE267" t="str">
        <f ca="1">SUBSTITUTE(EE266,'Formula Name Creation'!$V49,'HB11 Model'!$B49)</f>
        <v>0</v>
      </c>
      <c r="EF267" t="str">
        <f ca="1">SUBSTITUTE(EF266,'Formula Name Creation'!$V49,'HB11 Model'!$B49)</f>
        <v>0</v>
      </c>
      <c r="EG267" t="str">
        <f ca="1">SUBSTITUTE(EG266,'Formula Name Creation'!$V49,'HB11 Model'!$B49)</f>
        <v>0</v>
      </c>
      <c r="EH267" t="str">
        <f ca="1">SUBSTITUTE(EH266,'Formula Name Creation'!$V49,'HB11 Model'!$B49)</f>
        <v>0</v>
      </c>
      <c r="EI267" t="str">
        <f ca="1">SUBSTITUTE(EI266,'Formula Name Creation'!$V49,'HB11 Model'!$B49)</f>
        <v>0</v>
      </c>
      <c r="EJ267" t="str">
        <f ca="1">SUBSTITUTE(EJ266,'Formula Name Creation'!$V49,'HB11 Model'!$B49)</f>
        <v>0</v>
      </c>
      <c r="EK267" t="str">
        <f ca="1">SUBSTITUTE(EK266,'Formula Name Creation'!$V49,'HB11 Model'!$B49)</f>
        <v>0</v>
      </c>
      <c r="EL267" t="str">
        <f ca="1">SUBSTITUTE(EL266,'Formula Name Creation'!$V49,'HB11 Model'!$B49)</f>
        <v>0</v>
      </c>
      <c r="EM267" t="str">
        <f ca="1">SUBSTITUTE(EM266,'Formula Name Creation'!$V49,'HB11 Model'!$B49)</f>
        <v>0</v>
      </c>
      <c r="EN267" t="str">
        <f ca="1">SUBSTITUTE(EN266,'Formula Name Creation'!$V49,'HB11 Model'!$B49)</f>
        <v>0</v>
      </c>
      <c r="EO267" t="str">
        <f ca="1">SUBSTITUTE(EO266,'Formula Name Creation'!$V49,'HB11 Model'!$B49)</f>
        <v>0</v>
      </c>
      <c r="EP267" t="str">
        <f ca="1">SUBSTITUTE(EP266,'Formula Name Creation'!$V49,'HB11 Model'!$B49)</f>
        <v>0</v>
      </c>
      <c r="EQ267" t="str">
        <f ca="1">SUBSTITUTE(EQ266,'Formula Name Creation'!$V49,'HB11 Model'!$B49)</f>
        <v>0</v>
      </c>
      <c r="ER267" t="str">
        <f ca="1">SUBSTITUTE(ER266,'Formula Name Creation'!$V49,'HB11 Model'!$B49)</f>
        <v>0</v>
      </c>
      <c r="ES267" t="str">
        <f ca="1">SUBSTITUTE(ES266,'Formula Name Creation'!$V49,'HB11 Model'!$B49)</f>
        <v>0</v>
      </c>
      <c r="ET267" t="str">
        <f ca="1">SUBSTITUTE(ET266,'Formula Name Creation'!$V49,'HB11 Model'!$B49)</f>
        <v>0</v>
      </c>
      <c r="EU267">
        <v>47</v>
      </c>
    </row>
    <row r="268" spans="1:151" x14ac:dyDescent="0.25">
      <c r="A268" t="str">
        <f ca="1">SUBSTITUTE(A267,'Formula Name Creation'!$V48,'HB11 Model'!$B48)</f>
        <v>Parameter</v>
      </c>
      <c r="B268" t="str">
        <f ca="1">SUBSTITUTE(B267,'Formula Name Creation'!$V48,'HB11 Model'!$B48)</f>
        <v>Parameter</v>
      </c>
      <c r="C268" t="str">
        <f ca="1">SUBSTITUTE(C267,'Formula Name Creation'!$V48,'HB11 Model'!$B48)</f>
        <v>=(1400*C22*1000)/10^6</v>
      </c>
      <c r="D268" t="str">
        <f ca="1">SUBSTITUTE(D267,'Formula Name Creation'!$V48,'HB11 Model'!$B48)</f>
        <v>Parameter</v>
      </c>
      <c r="E268" t="str">
        <f ca="1">SUBSTITUTE(E267,'Formula Name Creation'!$V48,'HB11 Model'!$B48)</f>
        <v>=C3*C4</v>
      </c>
      <c r="F268" t="str">
        <f ca="1">SUBSTITUTE(F267,'Formula Name Creation'!$V48,'HB11 Model'!$B48)</f>
        <v>=C7/(C6)</v>
      </c>
      <c r="G268" t="str">
        <f ca="1">SUBSTITUTE(G267,'Formula Name Creation'!$V48,'HB11 Model'!$B48)</f>
        <v>=IF(C36=0,C7*C10,C7*C10*C13)</v>
      </c>
      <c r="H268" t="str">
        <f ca="1">SUBSTITUTE(H267,'Formula Name Creation'!$V48,'HB11 Model'!$B48)</f>
        <v>Parameter</v>
      </c>
      <c r="I268" t="str">
        <f ca="1">SUBSTITUTE(I267,'Formula Name Creation'!$V48,'HB11 Model'!$B48)</f>
        <v>Parameter</v>
      </c>
      <c r="J268" t="str">
        <f ca="1">SUBSTITUTE(J267,'Formula Name Creation'!$V48,'HB11 Model'!$B48)</f>
        <v>Parameter</v>
      </c>
      <c r="K268" t="str">
        <f ca="1">SUBSTITUTE(K267,'Formula Name Creation'!$V48,'HB11 Model'!$B48)</f>
        <v>Parameter</v>
      </c>
      <c r="L268" t="str">
        <f ca="1">SUBSTITUTE(L267,'Formula Name Creation'!$V48,'HB11 Model'!$B48)</f>
        <v>Parameter</v>
      </c>
      <c r="M268" t="str">
        <f ca="1">SUBSTITUTE(M267,'Formula Name Creation'!$V48,'HB11 Model'!$B48)</f>
        <v>=C16/C8</v>
      </c>
      <c r="N268" t="str">
        <f ca="1">SUBSTITUTE(N267,'Formula Name Creation'!$V48,'HB11 Model'!$B48)</f>
        <v>=C9*C17</v>
      </c>
      <c r="O268" t="str">
        <f ca="1">SUBSTITUTE(O267,'Formula Name Creation'!$V48,'HB11 Model'!$B48)</f>
        <v>Parameter</v>
      </c>
      <c r="P268" t="str">
        <f ca="1">SUBSTITUTE(P267,'Formula Name Creation'!$V48,'HB11 Model'!$B48)</f>
        <v>Parameter</v>
      </c>
      <c r="Q268" t="str">
        <f ca="1">SUBSTITUTE(Q267,'Formula Name Creation'!$V48,'HB11 Model'!$B48)</f>
        <v>Parameter</v>
      </c>
      <c r="R268" t="str">
        <f ca="1">SUBSTITUTE(R267,'Formula Name Creation'!$V48,'HB11 Model'!$B48)</f>
        <v>=C8+Cooling System Energy Consumption+Vacuum System Power Usage</v>
      </c>
      <c r="S268" t="str">
        <f ca="1">SUBSTITUTE(S267,'Formula Name Creation'!$V48,'HB11 Model'!$B48)</f>
        <v>=C20*C19</v>
      </c>
      <c r="T268" t="str">
        <f ca="1">SUBSTITUTE(T267,'Formula Name Creation'!$V48,'HB11 Model'!$B48)</f>
        <v>=C16-C20</v>
      </c>
      <c r="U268" t="str">
        <f ca="1">SUBSTITUTE(U267,'Formula Name Creation'!$V48,'HB11 Model'!$B48)</f>
        <v>=365*24*C14</v>
      </c>
      <c r="V268" t="str">
        <f ca="1">SUBSTITUTE(V267,'Formula Name Creation'!$V48,'HB11 Model'!$B48)</f>
        <v>=C22*C23</v>
      </c>
      <c r="W268" t="str">
        <f ca="1">SUBSTITUTE(W267,'Formula Name Creation'!$V48,'HB11 Model'!$B48)</f>
        <v>=C26/(1-C27)</v>
      </c>
      <c r="X268" t="str">
        <f ca="1">SUBSTITUTE(X267,'Formula Name Creation'!$V48,'HB11 Model'!$B48)</f>
        <v>=C4*C14*365*24*3600</v>
      </c>
      <c r="Y268" t="str">
        <f ca="1">SUBSTITUTE(Y267,'Formula Name Creation'!$V48,'HB11 Model'!$B48)</f>
        <v>Parameter</v>
      </c>
      <c r="Z268" t="str">
        <f ca="1">SUBSTITUTE(Z267,'Formula Name Creation'!$V48,'HB11 Model'!$B48)</f>
        <v>=C29+C37+C40+Final Assembly Cost per Target</v>
      </c>
      <c r="AA268" t="str">
        <f ca="1">SUBSTITUTE(AA267,'Formula Name Creation'!$V48,'HB11 Model'!$B48)</f>
        <v>=C30*(C33*C34)/(1000)+C35</v>
      </c>
      <c r="AB268" t="str">
        <f ca="1">SUBSTITUTE(AB267,'Formula Name Creation'!$V48,'HB11 Model'!$B48)</f>
        <v>Parameter</v>
      </c>
      <c r="AC268" t="str">
        <f ca="1">SUBSTITUTE(AC267,'Formula Name Creation'!$V48,'HB11 Model'!$B48)</f>
        <v>Parameter</v>
      </c>
      <c r="AD268" t="str">
        <f ca="1">SUBSTITUTE(AD267,'Formula Name Creation'!$V48,'HB11 Model'!$B48)</f>
        <v>Parameter</v>
      </c>
      <c r="AE268" t="str">
        <f ca="1">SUBSTITUTE(AE267,'Formula Name Creation'!$V48,'HB11 Model'!$B48)</f>
        <v>Parameter</v>
      </c>
      <c r="AF268" t="str">
        <f ca="1">SUBSTITUTE(AF267,'Formula Name Creation'!$V48,'HB11 Model'!$B48)</f>
        <v>Parameter</v>
      </c>
      <c r="AG268" t="str">
        <f ca="1">SUBSTITUTE(AG267,'Formula Name Creation'!$V48,'HB11 Model'!$B48)</f>
        <v>Parameter</v>
      </c>
      <c r="AH268" t="str">
        <f ca="1">SUBSTITUTE(AH267,'Formula Name Creation'!$V48,'HB11 Model'!$B48)</f>
        <v>Parameter</v>
      </c>
      <c r="AI268" t="str">
        <f ca="1">SUBSTITUTE(AI267,'Formula Name Creation'!$V48,'HB11 Model'!$B48)</f>
        <v>=C36*(C38)</v>
      </c>
      <c r="AJ268" t="str">
        <f ca="1">SUBSTITUTE(AJ267,'Formula Name Creation'!$V48,'HB11 Model'!$B48)</f>
        <v>Parameter</v>
      </c>
      <c r="AK268" t="str">
        <f ca="1">SUBSTITUTE(AK267,'Formula Name Creation'!$V48,'HB11 Model'!$B48)</f>
        <v>Parameter</v>
      </c>
      <c r="AL268" t="str">
        <f ca="1">SUBSTITUTE(AL267,'Formula Name Creation'!$V48,'HB11 Model'!$B48)</f>
        <v>=C39*(C41+C42)</v>
      </c>
      <c r="AM268" t="str">
        <f ca="1">SUBSTITUTE(AM267,'Formula Name Creation'!$V48,'HB11 Model'!$B48)</f>
        <v>=0.04+(C31*C32)/(1000)</v>
      </c>
      <c r="AN268" t="str">
        <f ca="1">SUBSTITUTE(AN267,'Formula Name Creation'!$V48,'HB11 Model'!$B48)</f>
        <v>Parameter</v>
      </c>
      <c r="AO268" t="str">
        <f ca="1">SUBSTITUTE(AO267,'Formula Name Creation'!$V48,'HB11 Model'!$B48)</f>
        <v>Parameter</v>
      </c>
      <c r="AP268" t="str">
        <f ca="1">SUBSTITUTE(AP267,'Formula Name Creation'!$V48,'HB11 Model'!$B48)</f>
        <v>Parameter</v>
      </c>
      <c r="AQ268" t="str">
        <f ca="1">SUBSTITUTE(AQ267,'Formula Name Creation'!$V48,'HB11 Model'!$B48)</f>
        <v>Parameter</v>
      </c>
      <c r="AR268" t="e">
        <f ca="1">SUBSTITUTE(AR267,'Formula Name Creation'!$V48,'HB11 Model'!$B48)</f>
        <v>#N/A</v>
      </c>
      <c r="AS268" t="str">
        <f ca="1">SUBSTITUTE(AS267,'Formula Name Creation'!$V48,'HB11 Model'!$B48)</f>
        <v>=C45+C25*(C28)</v>
      </c>
      <c r="AT268" t="str">
        <f ca="1">SUBSTITUTE(AT267,'Formula Name Creation'!$V48,'HB11 Model'!$B48)</f>
        <v>Parameter</v>
      </c>
      <c r="AU268" t="str">
        <f ca="1">SUBSTITUTE(AU267,'Formula Name Creation'!$V48,'HB11 Model'!$B48)</f>
        <v>Parameter</v>
      </c>
      <c r="AV268" t="str">
        <f ca="1">SUBSTITUTE(AV267,'Formula Name Creation'!$V48,'HB11 Model'!$B48)</f>
        <v>Parameter</v>
      </c>
      <c r="AW268" t="str">
        <f ca="1">SUBSTITUTE(AW267,'Formula Name Creation'!$V48,'HB11 Model'!$B48)</f>
        <v>Parameter</v>
      </c>
      <c r="AX268" t="str">
        <f ca="1">SUBSTITUTE(AX267,'Formula Name Creation'!$V48,'HB11 Model'!$B48)</f>
        <v>Parameter</v>
      </c>
      <c r="AY268" t="str">
        <f ca="1">SUBSTITUTE(AY267,'Formula Name Creation'!$V48,'HB11 Model'!$B48)</f>
        <v>Parameter</v>
      </c>
      <c r="AZ268" t="str">
        <f ca="1">SUBSTITUTE(AZ267,'Formula Name Creation'!$V48,'HB11 Model'!$B48)</f>
        <v>Parameter</v>
      </c>
      <c r="BA268" t="str">
        <f ca="1">SUBSTITUTE(BA267,'Formula Name Creation'!$V48,'HB11 Model'!$B48)</f>
        <v>=(Total Cost of Fuel Storage+Cost of Fuel Delivery Robot)/10^6</v>
      </c>
      <c r="BB268" t="str">
        <f ca="1">SUBSTITUTE(BB267,'Formula Name Creation'!$V48,'HB11 Model'!$B48)</f>
        <v>=C4*((C14*24)*3600)*Required Redundancy</v>
      </c>
      <c r="BC268" t="str">
        <f ca="1">SUBSTITUTE(BC267,'Formula Name Creation'!$V48,'HB11 Model'!$B48)</f>
        <v>Parameter</v>
      </c>
      <c r="BD268" t="str">
        <f ca="1">SUBSTITUTE(BD267,'Formula Name Creation'!$V48,'HB11 Model'!$B48)</f>
        <v>Parameter</v>
      </c>
      <c r="BE268" t="str">
        <f ca="1">SUBSTITUTE(BE267,'Formula Name Creation'!$V48,'HB11 Model'!$B48)</f>
        <v>Parameter</v>
      </c>
      <c r="BF268" t="str">
        <f ca="1">SUBSTITUTE(BF267,'Formula Name Creation'!$V48,'HB11 Model'!$B48)</f>
        <v>Parameter</v>
      </c>
      <c r="BG268" t="str">
        <f ca="1">SUBSTITUTE(BG267,'Formula Name Creation'!$V48,'HB11 Model'!$B48)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8" t="str">
        <f ca="1">SUBSTITUTE(BH267,'Formula Name Creation'!$V48,'HB11 Model'!$B48)</f>
        <v>Parameter</v>
      </c>
      <c r="BI268" t="str">
        <f ca="1">SUBSTITUTE(BI267,'Formula Name Creation'!$V48,'HB11 Model'!$B48)</f>
        <v>=Cost of Maintenance per kWh*1000*C24</v>
      </c>
      <c r="BJ268" t="str">
        <f ca="1">SUBSTITUTE(BJ267,'Formula Name Creation'!$V48,'HB11 Model'!$B48)</f>
        <v>Parameter</v>
      </c>
      <c r="BK268" t="str">
        <f ca="1">SUBSTITUTE(BK267,'Formula Name Creation'!$V48,'HB11 Model'!$B48)</f>
        <v>Parameter</v>
      </c>
      <c r="BL268" t="str">
        <f ca="1">SUBSTITUTE(BL267,'Formula Name Creation'!$V48,'HB11 Model'!$B48)</f>
        <v>Parameter</v>
      </c>
      <c r="BM268" t="str">
        <f ca="1">SUBSTITUTE(BM267,'Formula Name Creation'!$V48,'HB11 Model'!$B48)</f>
        <v>Parameter</v>
      </c>
      <c r="BN268" t="str">
        <f ca="1">SUBSTITUTE(BN267,'Formula Name Creation'!$V48,'HB11 Model'!$B48)</f>
        <v>Parameter</v>
      </c>
      <c r="BO268" t="str">
        <f ca="1">SUBSTITUTE(BO267,'Formula Name Creation'!$V48,'HB11 Model'!$B48)</f>
        <v>Parameter</v>
      </c>
      <c r="BP268" t="str">
        <f ca="1">SUBSTITUTE(BP267,'Formula Name Creation'!$V48,'HB11 Model'!$B48)</f>
        <v>Parameter</v>
      </c>
      <c r="BQ268" t="str">
        <f ca="1">SUBSTITUTE(BQ267,'Formula Name Creation'!$V48,'HB11 Model'!$B48)</f>
        <v>Parameter</v>
      </c>
      <c r="BR268" t="str">
        <f ca="1">SUBSTITUTE(BR267,'Formula Name Creation'!$V48,'HB11 Model'!$B48)</f>
        <v>Parameter</v>
      </c>
      <c r="BS268" t="str">
        <f ca="1">SUBSTITUTE(BS267,'Formula Name Creation'!$V48,'HB11 Model'!$B48)</f>
        <v>Parameter</v>
      </c>
      <c r="BT268" t="str">
        <f ca="1">SUBSTITUTE(BT267,'Formula Name Creation'!$V48,'HB11 Model'!$B48)</f>
        <v>Parameter</v>
      </c>
      <c r="BU268" t="str">
        <f ca="1">SUBSTITUTE(BU267,'Formula Name Creation'!$V48,'HB11 Model'!$B48)</f>
        <v>=(Land Cost+Reactor Building Cost+Turbine Building Cost+Cooling Tower System Cost+Power Supply and Energy Storage Cost+Ventilation Stack Cost+Miscellaneous Buildings Cost+Laser Construction Cost)</v>
      </c>
      <c r="BV268" t="str">
        <f ca="1">SUBSTITUTE(BV267,'Formula Name Creation'!$V48,'HB11 Model'!$B48)</f>
        <v>Parameter</v>
      </c>
      <c r="BW268" t="str">
        <f ca="1">SUBSTITUTE(BW267,'Formula Name Creation'!$V48,'HB11 Model'!$B48)</f>
        <v>Parameter</v>
      </c>
      <c r="BX268" t="str">
        <f ca="1">SUBSTITUTE(BX267,'Formula Name Creation'!$V48,'HB11 Model'!$B48)</f>
        <v>=Indirect Construction Cost+Direct Construction Cost</v>
      </c>
      <c r="BY268" t="str">
        <f ca="1">SUBSTITUTE(BY267,'Formula Name Creation'!$V48,'HB11 Model'!$B48)</f>
        <v>Parameter</v>
      </c>
      <c r="BZ268" t="str">
        <f ca="1">SUBSTITUTE(BZ267,'Formula Name Creation'!$V48,'HB11 Model'!$B48)</f>
        <v>=Decommissioning Cost Coefficient*Direct Construction Cost</v>
      </c>
      <c r="CA268" t="str">
        <f ca="1">SUBSTITUTE(CA267,'Formula Name Creation'!$V48,'HB11 Model'!$B48)</f>
        <v>Parameter</v>
      </c>
      <c r="CB268" t="str">
        <f ca="1">SUBSTITUTE(CB267,'Formula Name Creation'!$V48,'HB11 Model'!$B48)</f>
        <v>Parameter</v>
      </c>
      <c r="CC268" t="str">
        <f ca="1">SUBSTITUTE(CC267,'Formula Name Creation'!$V48,'HB11 Model'!$B48)</f>
        <v>Parameter</v>
      </c>
      <c r="CD268" t="str">
        <f ca="1">SUBSTITUTE(CD267,'Formula Name Creation'!$V48,'HB11 Model'!$B48)</f>
        <v>=32*(C9/2605)</v>
      </c>
      <c r="CE268" t="str">
        <f ca="1">SUBSTITUTE(CE267,'Formula Name Creation'!$V48,'HB11 Model'!$B48)</f>
        <v>Parameter</v>
      </c>
      <c r="CF268" t="str">
        <f ca="1">SUBSTITUTE(CF267,'Formula Name Creation'!$V48,'HB11 Model'!$B48)</f>
        <v>Parameter</v>
      </c>
      <c r="CG268" t="str">
        <f ca="1">SUBSTITUTE(CG267,'Formula Name Creation'!$V48,'HB11 Model'!$B48)</f>
        <v>=(Coolant Volume*Coolant Density*Coolant Cost)/10^6</v>
      </c>
      <c r="CH268" t="str">
        <f ca="1">SUBSTITUTE(CH267,'Formula Name Creation'!$V48,'HB11 Model'!$B48)</f>
        <v>=C9*10^6/Mixed-mean Coolant Temperature Rise/Specific Heat of Coolant</v>
      </c>
      <c r="CI268" t="str">
        <f ca="1">SUBSTITUTE(CI267,'Formula Name Creation'!$V48,'HB11 Model'!$B48)</f>
        <v>Parameter</v>
      </c>
      <c r="CJ268" t="str">
        <f ca="1">SUBSTITUTE(CJ267,'Formula Name Creation'!$V48,'HB11 Model'!$B48)</f>
        <v>Parameter</v>
      </c>
      <c r="CK268" t="str">
        <f ca="1">SUBSTITUTE(CK267,'Formula Name Creation'!$V48,'HB11 Model'!$B48)</f>
        <v>Parameter</v>
      </c>
      <c r="CL268" t="str">
        <f ca="1">SUBSTITUTE(CL267,'Formula Name Creation'!$V48,'HB11 Model'!$B48)</f>
        <v>Parameter</v>
      </c>
      <c r="CM268" t="str">
        <f ca="1">SUBSTITUTE(CM267,'Formula Name Creation'!$V48,'HB11 Model'!$B48)</f>
        <v>=Number of Staff*Average Hourly Wage</v>
      </c>
      <c r="CN268" t="str">
        <f ca="1">SUBSTITUTE(CN267,'Formula Name Creation'!$V48,'HB11 Model'!$B48)</f>
        <v>=Hourly Personnel Cost*7.6*7*52.18</v>
      </c>
      <c r="CO268" t="str">
        <f ca="1">SUBSTITUTE(CO267,'Formula Name Creation'!$V48,'HB11 Model'!$B48)</f>
        <v>Parameter</v>
      </c>
      <c r="CP268" t="str">
        <f ca="1">SUBSTITUTE(CP267,'Formula Name Creation'!$V48,'HB11 Model'!$B48)</f>
        <v>Parameter</v>
      </c>
      <c r="CQ268" t="str">
        <f ca="1">SUBSTITUTE(CQ267,'Formula Name Creation'!$V48,'HB11 Model'!$B48)</f>
        <v>Parameter</v>
      </c>
      <c r="CR268" t="str">
        <f ca="1">SUBSTITUTE(CR267,'Formula Name Creation'!$V48,'HB11 Model'!$B48)</f>
        <v>Parameter</v>
      </c>
      <c r="CS268" t="str">
        <f ca="1">SUBSTITUTE(CS267,'Formula Name Creation'!$V48,'HB11 Model'!$B48)</f>
        <v>Parameter</v>
      </c>
      <c r="CT268" t="str">
        <f ca="1">SUBSTITUTE(CT267,'Formula Name Creation'!$V48,'HB11 Model'!$B48)</f>
        <v>Parameter</v>
      </c>
      <c r="CU268" t="str">
        <f ca="1">SUBSTITUTE(CU267,'Formula Name Creation'!$V48,'HB11 Model'!$B48)</f>
        <v>=PI()*Height of Vacuum Vessel*(Radius of Vacuum Vessel^2-(Radius of Vacuum Vessel-Wall Thickness of Vacuum Vessel)^2)*Density of Vacuum Vessel Material</v>
      </c>
      <c r="CV268" t="str">
        <f ca="1">SUBSTITUTE(CV267,'Formula Name Creation'!$V48,'HB11 Model'!$B48)</f>
        <v>Parameter</v>
      </c>
      <c r="CW268" t="str">
        <f ca="1">SUBSTITUTE(CW267,'Formula Name Creation'!$V48,'HB11 Model'!$B48)</f>
        <v>=(90.69*Mass of Vacuum Vessel + Shielding Material Costs for Vacuum Vessel + 13.04*Mass Flow Rate*112.32)/10^6</v>
      </c>
      <c r="CX268" t="str">
        <f ca="1">SUBSTITUTE(CX267,'Formula Name Creation'!$V48,'HB11 Model'!$B48)</f>
        <v>0</v>
      </c>
      <c r="CY268" t="str">
        <f ca="1">SUBSTITUTE(CY267,'Formula Name Creation'!$V48,'HB11 Model'!$B48)</f>
        <v>0</v>
      </c>
      <c r="CZ268" t="str">
        <f ca="1">SUBSTITUTE(CZ267,'Formula Name Creation'!$V48,'HB11 Model'!$B48)</f>
        <v>0</v>
      </c>
      <c r="DA268" t="str">
        <f ca="1">SUBSTITUTE(DA267,'Formula Name Creation'!$V48,'HB11 Model'!$B48)</f>
        <v>0</v>
      </c>
      <c r="DB268" t="str">
        <f ca="1">SUBSTITUTE(DB267,'Formula Name Creation'!$V48,'HB11 Model'!$B48)</f>
        <v>0</v>
      </c>
      <c r="DC268" t="str">
        <f ca="1">SUBSTITUTE(DC267,'Formula Name Creation'!$V48,'HB11 Model'!$B48)</f>
        <v>0</v>
      </c>
      <c r="DD268" t="str">
        <f ca="1">SUBSTITUTE(DD267,'Formula Name Creation'!$V48,'HB11 Model'!$B48)</f>
        <v>0</v>
      </c>
      <c r="DE268" t="str">
        <f ca="1">SUBSTITUTE(DE267,'Formula Name Creation'!$V48,'HB11 Model'!$B48)</f>
        <v>0</v>
      </c>
      <c r="DF268" t="str">
        <f ca="1">SUBSTITUTE(DF267,'Formula Name Creation'!$V48,'HB11 Model'!$B48)</f>
        <v>0</v>
      </c>
      <c r="DG268" t="str">
        <f ca="1">SUBSTITUTE(DG267,'Formula Name Creation'!$V48,'HB11 Model'!$B48)</f>
        <v>0</v>
      </c>
      <c r="DH268" t="str">
        <f ca="1">SUBSTITUTE(DH267,'Formula Name Creation'!$V48,'HB11 Model'!$B48)</f>
        <v>0</v>
      </c>
      <c r="DI268" t="str">
        <f ca="1">SUBSTITUTE(DI267,'Formula Name Creation'!$V48,'HB11 Model'!$B48)</f>
        <v>0</v>
      </c>
      <c r="DJ268" t="str">
        <f ca="1">SUBSTITUTE(DJ267,'Formula Name Creation'!$V48,'HB11 Model'!$B48)</f>
        <v>0</v>
      </c>
      <c r="DK268" t="str">
        <f ca="1">SUBSTITUTE(DK267,'Formula Name Creation'!$V48,'HB11 Model'!$B48)</f>
        <v>0</v>
      </c>
      <c r="DL268" t="str">
        <f ca="1">SUBSTITUTE(DL267,'Formula Name Creation'!$V48,'HB11 Model'!$B48)</f>
        <v>0</v>
      </c>
      <c r="DM268" t="str">
        <f ca="1">SUBSTITUTE(DM267,'Formula Name Creation'!$V48,'HB11 Model'!$B48)</f>
        <v>0</v>
      </c>
      <c r="DN268" t="str">
        <f ca="1">SUBSTITUTE(DN267,'Formula Name Creation'!$V48,'HB11 Model'!$B48)</f>
        <v>0</v>
      </c>
      <c r="DO268" t="str">
        <f ca="1">SUBSTITUTE(DO267,'Formula Name Creation'!$V48,'HB11 Model'!$B48)</f>
        <v>0</v>
      </c>
      <c r="DP268" t="str">
        <f ca="1">SUBSTITUTE(DP267,'Formula Name Creation'!$V48,'HB11 Model'!$B48)</f>
        <v>0</v>
      </c>
      <c r="DQ268" t="str">
        <f ca="1">SUBSTITUTE(DQ267,'Formula Name Creation'!$V48,'HB11 Model'!$B48)</f>
        <v>0</v>
      </c>
      <c r="DR268" t="str">
        <f ca="1">SUBSTITUTE(DR267,'Formula Name Creation'!$V48,'HB11 Model'!$B48)</f>
        <v>0</v>
      </c>
      <c r="DS268" t="str">
        <f ca="1">SUBSTITUTE(DS267,'Formula Name Creation'!$V48,'HB11 Model'!$B48)</f>
        <v>0</v>
      </c>
      <c r="DT268" t="str">
        <f ca="1">SUBSTITUTE(DT267,'Formula Name Creation'!$V48,'HB11 Model'!$B48)</f>
        <v>0</v>
      </c>
      <c r="DU268" t="str">
        <f ca="1">SUBSTITUTE(DU267,'Formula Name Creation'!$V48,'HB11 Model'!$B48)</f>
        <v>0</v>
      </c>
      <c r="DV268" t="str">
        <f ca="1">SUBSTITUTE(DV267,'Formula Name Creation'!$V48,'HB11 Model'!$B48)</f>
        <v>0</v>
      </c>
      <c r="DW268" t="str">
        <f ca="1">SUBSTITUTE(DW267,'Formula Name Creation'!$V48,'HB11 Model'!$B48)</f>
        <v>0</v>
      </c>
      <c r="DX268" t="str">
        <f ca="1">SUBSTITUTE(DX267,'Formula Name Creation'!$V48,'HB11 Model'!$B48)</f>
        <v>0</v>
      </c>
      <c r="DY268" t="str">
        <f ca="1">SUBSTITUTE(DY267,'Formula Name Creation'!$V48,'HB11 Model'!$B48)</f>
        <v>0</v>
      </c>
      <c r="DZ268" t="str">
        <f ca="1">SUBSTITUTE(DZ267,'Formula Name Creation'!$V48,'HB11 Model'!$B48)</f>
        <v>0</v>
      </c>
      <c r="EA268" t="str">
        <f ca="1">SUBSTITUTE(EA267,'Formula Name Creation'!$V48,'HB11 Model'!$B48)</f>
        <v>0</v>
      </c>
      <c r="EB268" t="str">
        <f ca="1">SUBSTITUTE(EB267,'Formula Name Creation'!$V48,'HB11 Model'!$B48)</f>
        <v>0</v>
      </c>
      <c r="EC268" t="str">
        <f ca="1">SUBSTITUTE(EC267,'Formula Name Creation'!$V48,'HB11 Model'!$B48)</f>
        <v>0</v>
      </c>
      <c r="ED268" t="str">
        <f ca="1">SUBSTITUTE(ED267,'Formula Name Creation'!$V48,'HB11 Model'!$B48)</f>
        <v>0</v>
      </c>
      <c r="EE268" t="str">
        <f ca="1">SUBSTITUTE(EE267,'Formula Name Creation'!$V48,'HB11 Model'!$B48)</f>
        <v>0</v>
      </c>
      <c r="EF268" t="str">
        <f ca="1">SUBSTITUTE(EF267,'Formula Name Creation'!$V48,'HB11 Model'!$B48)</f>
        <v>0</v>
      </c>
      <c r="EG268" t="str">
        <f ca="1">SUBSTITUTE(EG267,'Formula Name Creation'!$V48,'HB11 Model'!$B48)</f>
        <v>0</v>
      </c>
      <c r="EH268" t="str">
        <f ca="1">SUBSTITUTE(EH267,'Formula Name Creation'!$V48,'HB11 Model'!$B48)</f>
        <v>0</v>
      </c>
      <c r="EI268" t="str">
        <f ca="1">SUBSTITUTE(EI267,'Formula Name Creation'!$V48,'HB11 Model'!$B48)</f>
        <v>0</v>
      </c>
      <c r="EJ268" t="str">
        <f ca="1">SUBSTITUTE(EJ267,'Formula Name Creation'!$V48,'HB11 Model'!$B48)</f>
        <v>0</v>
      </c>
      <c r="EK268" t="str">
        <f ca="1">SUBSTITUTE(EK267,'Formula Name Creation'!$V48,'HB11 Model'!$B48)</f>
        <v>0</v>
      </c>
      <c r="EL268" t="str">
        <f ca="1">SUBSTITUTE(EL267,'Formula Name Creation'!$V48,'HB11 Model'!$B48)</f>
        <v>0</v>
      </c>
      <c r="EM268" t="str">
        <f ca="1">SUBSTITUTE(EM267,'Formula Name Creation'!$V48,'HB11 Model'!$B48)</f>
        <v>0</v>
      </c>
      <c r="EN268" t="str">
        <f ca="1">SUBSTITUTE(EN267,'Formula Name Creation'!$V48,'HB11 Model'!$B48)</f>
        <v>0</v>
      </c>
      <c r="EO268" t="str">
        <f ca="1">SUBSTITUTE(EO267,'Formula Name Creation'!$V48,'HB11 Model'!$B48)</f>
        <v>0</v>
      </c>
      <c r="EP268" t="str">
        <f ca="1">SUBSTITUTE(EP267,'Formula Name Creation'!$V48,'HB11 Model'!$B48)</f>
        <v>0</v>
      </c>
      <c r="EQ268" t="str">
        <f ca="1">SUBSTITUTE(EQ267,'Formula Name Creation'!$V48,'HB11 Model'!$B48)</f>
        <v>0</v>
      </c>
      <c r="ER268" t="str">
        <f ca="1">SUBSTITUTE(ER267,'Formula Name Creation'!$V48,'HB11 Model'!$B48)</f>
        <v>0</v>
      </c>
      <c r="ES268" t="str">
        <f ca="1">SUBSTITUTE(ES267,'Formula Name Creation'!$V48,'HB11 Model'!$B48)</f>
        <v>0</v>
      </c>
      <c r="ET268" t="str">
        <f ca="1">SUBSTITUTE(ET267,'Formula Name Creation'!$V48,'HB11 Model'!$B48)</f>
        <v>0</v>
      </c>
      <c r="EU268">
        <v>46</v>
      </c>
    </row>
    <row r="269" spans="1:151" x14ac:dyDescent="0.25">
      <c r="A269" t="str">
        <f ca="1">SUBSTITUTE(A268,'Formula Name Creation'!$V47,'HB11 Model'!$B47)</f>
        <v>Parameter</v>
      </c>
      <c r="B269" t="str">
        <f ca="1">SUBSTITUTE(B268,'Formula Name Creation'!$V47,'HB11 Model'!$B47)</f>
        <v>Parameter</v>
      </c>
      <c r="C269" t="str">
        <f ca="1">SUBSTITUTE(C268,'Formula Name Creation'!$V47,'HB11 Model'!$B47)</f>
        <v>=(1400*C22*1000)/10^6</v>
      </c>
      <c r="D269" t="str">
        <f ca="1">SUBSTITUTE(D268,'Formula Name Creation'!$V47,'HB11 Model'!$B47)</f>
        <v>Parameter</v>
      </c>
      <c r="E269" t="str">
        <f ca="1">SUBSTITUTE(E268,'Formula Name Creation'!$V47,'HB11 Model'!$B47)</f>
        <v>=C3*C4</v>
      </c>
      <c r="F269" t="str">
        <f ca="1">SUBSTITUTE(F268,'Formula Name Creation'!$V47,'HB11 Model'!$B47)</f>
        <v>=C7/(C6)</v>
      </c>
      <c r="G269" t="str">
        <f ca="1">SUBSTITUTE(G268,'Formula Name Creation'!$V47,'HB11 Model'!$B47)</f>
        <v>=IF(C36=0,C7*C10,C7*C10*C13)</v>
      </c>
      <c r="H269" t="str">
        <f ca="1">SUBSTITUTE(H268,'Formula Name Creation'!$V47,'HB11 Model'!$B47)</f>
        <v>Parameter</v>
      </c>
      <c r="I269" t="str">
        <f ca="1">SUBSTITUTE(I268,'Formula Name Creation'!$V47,'HB11 Model'!$B47)</f>
        <v>Parameter</v>
      </c>
      <c r="J269" t="str">
        <f ca="1">SUBSTITUTE(J268,'Formula Name Creation'!$V47,'HB11 Model'!$B47)</f>
        <v>Parameter</v>
      </c>
      <c r="K269" t="str">
        <f ca="1">SUBSTITUTE(K268,'Formula Name Creation'!$V47,'HB11 Model'!$B47)</f>
        <v>Parameter</v>
      </c>
      <c r="L269" t="str">
        <f ca="1">SUBSTITUTE(L268,'Formula Name Creation'!$V47,'HB11 Model'!$B47)</f>
        <v>Parameter</v>
      </c>
      <c r="M269" t="str">
        <f ca="1">SUBSTITUTE(M268,'Formula Name Creation'!$V47,'HB11 Model'!$B47)</f>
        <v>=C16/C8</v>
      </c>
      <c r="N269" t="str">
        <f ca="1">SUBSTITUTE(N268,'Formula Name Creation'!$V47,'HB11 Model'!$B47)</f>
        <v>=C9*C17</v>
      </c>
      <c r="O269" t="str">
        <f ca="1">SUBSTITUTE(O268,'Formula Name Creation'!$V47,'HB11 Model'!$B47)</f>
        <v>Parameter</v>
      </c>
      <c r="P269" t="str">
        <f ca="1">SUBSTITUTE(P268,'Formula Name Creation'!$V47,'HB11 Model'!$B47)</f>
        <v>Parameter</v>
      </c>
      <c r="Q269" t="str">
        <f ca="1">SUBSTITUTE(Q268,'Formula Name Creation'!$V47,'HB11 Model'!$B47)</f>
        <v>Parameter</v>
      </c>
      <c r="R269" t="str">
        <f ca="1">SUBSTITUTE(R268,'Formula Name Creation'!$V47,'HB11 Model'!$B47)</f>
        <v>=C8+Cooling System Energy Consumption+Vacuum System Power Usage</v>
      </c>
      <c r="S269" t="str">
        <f ca="1">SUBSTITUTE(S268,'Formula Name Creation'!$V47,'HB11 Model'!$B47)</f>
        <v>=C20*C19</v>
      </c>
      <c r="T269" t="str">
        <f ca="1">SUBSTITUTE(T268,'Formula Name Creation'!$V47,'HB11 Model'!$B47)</f>
        <v>=C16-C20</v>
      </c>
      <c r="U269" t="str">
        <f ca="1">SUBSTITUTE(U268,'Formula Name Creation'!$V47,'HB11 Model'!$B47)</f>
        <v>=365*24*C14</v>
      </c>
      <c r="V269" t="str">
        <f ca="1">SUBSTITUTE(V268,'Formula Name Creation'!$V47,'HB11 Model'!$B47)</f>
        <v>=C22*C23</v>
      </c>
      <c r="W269" t="str">
        <f ca="1">SUBSTITUTE(W268,'Formula Name Creation'!$V47,'HB11 Model'!$B47)</f>
        <v>=C26/(1-C27)</v>
      </c>
      <c r="X269" t="str">
        <f ca="1">SUBSTITUTE(X268,'Formula Name Creation'!$V47,'HB11 Model'!$B47)</f>
        <v>=C4*C14*365*24*3600</v>
      </c>
      <c r="Y269" t="str">
        <f ca="1">SUBSTITUTE(Y268,'Formula Name Creation'!$V47,'HB11 Model'!$B47)</f>
        <v>Parameter</v>
      </c>
      <c r="Z269" t="str">
        <f ca="1">SUBSTITUTE(Z268,'Formula Name Creation'!$V47,'HB11 Model'!$B47)</f>
        <v>=C29+C37+C40+Final Assembly Cost per Target</v>
      </c>
      <c r="AA269" t="str">
        <f ca="1">SUBSTITUTE(AA268,'Formula Name Creation'!$V47,'HB11 Model'!$B47)</f>
        <v>=C30*(C33*C34)/(1000)+C35</v>
      </c>
      <c r="AB269" t="str">
        <f ca="1">SUBSTITUTE(AB268,'Formula Name Creation'!$V47,'HB11 Model'!$B47)</f>
        <v>Parameter</v>
      </c>
      <c r="AC269" t="str">
        <f ca="1">SUBSTITUTE(AC268,'Formula Name Creation'!$V47,'HB11 Model'!$B47)</f>
        <v>Parameter</v>
      </c>
      <c r="AD269" t="str">
        <f ca="1">SUBSTITUTE(AD268,'Formula Name Creation'!$V47,'HB11 Model'!$B47)</f>
        <v>Parameter</v>
      </c>
      <c r="AE269" t="str">
        <f ca="1">SUBSTITUTE(AE268,'Formula Name Creation'!$V47,'HB11 Model'!$B47)</f>
        <v>Parameter</v>
      </c>
      <c r="AF269" t="str">
        <f ca="1">SUBSTITUTE(AF268,'Formula Name Creation'!$V47,'HB11 Model'!$B47)</f>
        <v>Parameter</v>
      </c>
      <c r="AG269" t="str">
        <f ca="1">SUBSTITUTE(AG268,'Formula Name Creation'!$V47,'HB11 Model'!$B47)</f>
        <v>Parameter</v>
      </c>
      <c r="AH269" t="str">
        <f ca="1">SUBSTITUTE(AH268,'Formula Name Creation'!$V47,'HB11 Model'!$B47)</f>
        <v>Parameter</v>
      </c>
      <c r="AI269" t="str">
        <f ca="1">SUBSTITUTE(AI268,'Formula Name Creation'!$V47,'HB11 Model'!$B47)</f>
        <v>=C36*(C38)</v>
      </c>
      <c r="AJ269" t="str">
        <f ca="1">SUBSTITUTE(AJ268,'Formula Name Creation'!$V47,'HB11 Model'!$B47)</f>
        <v>Parameter</v>
      </c>
      <c r="AK269" t="str">
        <f ca="1">SUBSTITUTE(AK268,'Formula Name Creation'!$V47,'HB11 Model'!$B47)</f>
        <v>Parameter</v>
      </c>
      <c r="AL269" t="str">
        <f ca="1">SUBSTITUTE(AL268,'Formula Name Creation'!$V47,'HB11 Model'!$B47)</f>
        <v>=C39*(C41+C42)</v>
      </c>
      <c r="AM269" t="str">
        <f ca="1">SUBSTITUTE(AM268,'Formula Name Creation'!$V47,'HB11 Model'!$B47)</f>
        <v>=0.04+(C31*C32)/(1000)</v>
      </c>
      <c r="AN269" t="str">
        <f ca="1">SUBSTITUTE(AN268,'Formula Name Creation'!$V47,'HB11 Model'!$B47)</f>
        <v>Parameter</v>
      </c>
      <c r="AO269" t="str">
        <f ca="1">SUBSTITUTE(AO268,'Formula Name Creation'!$V47,'HB11 Model'!$B47)</f>
        <v>Parameter</v>
      </c>
      <c r="AP269" t="str">
        <f ca="1">SUBSTITUTE(AP268,'Formula Name Creation'!$V47,'HB11 Model'!$B47)</f>
        <v>Parameter</v>
      </c>
      <c r="AQ269" t="str">
        <f ca="1">SUBSTITUTE(AQ268,'Formula Name Creation'!$V47,'HB11 Model'!$B47)</f>
        <v>Parameter</v>
      </c>
      <c r="AR269" t="e">
        <f ca="1">SUBSTITUTE(AR268,'Formula Name Creation'!$V47,'HB11 Model'!$B47)</f>
        <v>#N/A</v>
      </c>
      <c r="AS269" t="str">
        <f ca="1">SUBSTITUTE(AS268,'Formula Name Creation'!$V47,'HB11 Model'!$B47)</f>
        <v>=C45+C25*(C28)</v>
      </c>
      <c r="AT269" t="str">
        <f ca="1">SUBSTITUTE(AT268,'Formula Name Creation'!$V47,'HB11 Model'!$B47)</f>
        <v>Parameter</v>
      </c>
      <c r="AU269" t="str">
        <f ca="1">SUBSTITUTE(AU268,'Formula Name Creation'!$V47,'HB11 Model'!$B47)</f>
        <v>Parameter</v>
      </c>
      <c r="AV269" t="str">
        <f ca="1">SUBSTITUTE(AV268,'Formula Name Creation'!$V47,'HB11 Model'!$B47)</f>
        <v>Parameter</v>
      </c>
      <c r="AW269" t="str">
        <f ca="1">SUBSTITUTE(AW268,'Formula Name Creation'!$V47,'HB11 Model'!$B47)</f>
        <v>Parameter</v>
      </c>
      <c r="AX269" t="str">
        <f ca="1">SUBSTITUTE(AX268,'Formula Name Creation'!$V47,'HB11 Model'!$B47)</f>
        <v>Parameter</v>
      </c>
      <c r="AY269" t="str">
        <f ca="1">SUBSTITUTE(AY268,'Formula Name Creation'!$V47,'HB11 Model'!$B47)</f>
        <v>Parameter</v>
      </c>
      <c r="AZ269" t="str">
        <f ca="1">SUBSTITUTE(AZ268,'Formula Name Creation'!$V47,'HB11 Model'!$B47)</f>
        <v>Parameter</v>
      </c>
      <c r="BA269" t="str">
        <f ca="1">SUBSTITUTE(BA268,'Formula Name Creation'!$V47,'HB11 Model'!$B47)</f>
        <v>=(Total Cost of Fuel Storage+Cost of Fuel Delivery Robot)/10^6</v>
      </c>
      <c r="BB269" t="str">
        <f ca="1">SUBSTITUTE(BB268,'Formula Name Creation'!$V47,'HB11 Model'!$B47)</f>
        <v>=C4*((C14*24)*3600)*Required Redundancy</v>
      </c>
      <c r="BC269" t="str">
        <f ca="1">SUBSTITUTE(BC268,'Formula Name Creation'!$V47,'HB11 Model'!$B47)</f>
        <v>Parameter</v>
      </c>
      <c r="BD269" t="str">
        <f ca="1">SUBSTITUTE(BD268,'Formula Name Creation'!$V47,'HB11 Model'!$B47)</f>
        <v>Parameter</v>
      </c>
      <c r="BE269" t="str">
        <f ca="1">SUBSTITUTE(BE268,'Formula Name Creation'!$V47,'HB11 Model'!$B47)</f>
        <v>Parameter</v>
      </c>
      <c r="BF269" t="str">
        <f ca="1">SUBSTITUTE(BF268,'Formula Name Creation'!$V47,'HB11 Model'!$B47)</f>
        <v>Parameter</v>
      </c>
      <c r="BG269" t="str">
        <f ca="1">SUBSTITUTE(BG268,'Formula Name Creation'!$V47,'HB11 Model'!$B47)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69" t="str">
        <f ca="1">SUBSTITUTE(BH268,'Formula Name Creation'!$V47,'HB11 Model'!$B47)</f>
        <v>Parameter</v>
      </c>
      <c r="BI269" t="str">
        <f ca="1">SUBSTITUTE(BI268,'Formula Name Creation'!$V47,'HB11 Model'!$B47)</f>
        <v>=Cost of Maintenance per kWh*1000*C24</v>
      </c>
      <c r="BJ269" t="str">
        <f ca="1">SUBSTITUTE(BJ268,'Formula Name Creation'!$V47,'HB11 Model'!$B47)</f>
        <v>Parameter</v>
      </c>
      <c r="BK269" t="str">
        <f ca="1">SUBSTITUTE(BK268,'Formula Name Creation'!$V47,'HB11 Model'!$B47)</f>
        <v>Parameter</v>
      </c>
      <c r="BL269" t="str">
        <f ca="1">SUBSTITUTE(BL268,'Formula Name Creation'!$V47,'HB11 Model'!$B47)</f>
        <v>Parameter</v>
      </c>
      <c r="BM269" t="str">
        <f ca="1">SUBSTITUTE(BM268,'Formula Name Creation'!$V47,'HB11 Model'!$B47)</f>
        <v>Parameter</v>
      </c>
      <c r="BN269" t="str">
        <f ca="1">SUBSTITUTE(BN268,'Formula Name Creation'!$V47,'HB11 Model'!$B47)</f>
        <v>Parameter</v>
      </c>
      <c r="BO269" t="str">
        <f ca="1">SUBSTITUTE(BO268,'Formula Name Creation'!$V47,'HB11 Model'!$B47)</f>
        <v>Parameter</v>
      </c>
      <c r="BP269" t="str">
        <f ca="1">SUBSTITUTE(BP268,'Formula Name Creation'!$V47,'HB11 Model'!$B47)</f>
        <v>Parameter</v>
      </c>
      <c r="BQ269" t="str">
        <f ca="1">SUBSTITUTE(BQ268,'Formula Name Creation'!$V47,'HB11 Model'!$B47)</f>
        <v>Parameter</v>
      </c>
      <c r="BR269" t="str">
        <f ca="1">SUBSTITUTE(BR268,'Formula Name Creation'!$V47,'HB11 Model'!$B47)</f>
        <v>Parameter</v>
      </c>
      <c r="BS269" t="str">
        <f ca="1">SUBSTITUTE(BS268,'Formula Name Creation'!$V47,'HB11 Model'!$B47)</f>
        <v>Parameter</v>
      </c>
      <c r="BT269" t="str">
        <f ca="1">SUBSTITUTE(BT268,'Formula Name Creation'!$V47,'HB11 Model'!$B47)</f>
        <v>Parameter</v>
      </c>
      <c r="BU269" t="str">
        <f ca="1">SUBSTITUTE(BU268,'Formula Name Creation'!$V47,'HB11 Model'!$B47)</f>
        <v>=(Land Cost+Reactor Building Cost+Turbine Building Cost+Cooling Tower System Cost+Power Supply and Energy Storage Cost+Ventilation Stack Cost+Miscellaneous Buildings Cost+Laser Construction Cost)</v>
      </c>
      <c r="BV269" t="str">
        <f ca="1">SUBSTITUTE(BV268,'Formula Name Creation'!$V47,'HB11 Model'!$B47)</f>
        <v>Parameter</v>
      </c>
      <c r="BW269" t="str">
        <f ca="1">SUBSTITUTE(BW268,'Formula Name Creation'!$V47,'HB11 Model'!$B47)</f>
        <v>Parameter</v>
      </c>
      <c r="BX269" t="str">
        <f ca="1">SUBSTITUTE(BX268,'Formula Name Creation'!$V47,'HB11 Model'!$B47)</f>
        <v>=Indirect Construction Cost+Direct Construction Cost</v>
      </c>
      <c r="BY269" t="str">
        <f ca="1">SUBSTITUTE(BY268,'Formula Name Creation'!$V47,'HB11 Model'!$B47)</f>
        <v>Parameter</v>
      </c>
      <c r="BZ269" t="str">
        <f ca="1">SUBSTITUTE(BZ268,'Formula Name Creation'!$V47,'HB11 Model'!$B47)</f>
        <v>=Decommissioning Cost Coefficient*Direct Construction Cost</v>
      </c>
      <c r="CA269" t="str">
        <f ca="1">SUBSTITUTE(CA268,'Formula Name Creation'!$V47,'HB11 Model'!$B47)</f>
        <v>Parameter</v>
      </c>
      <c r="CB269" t="str">
        <f ca="1">SUBSTITUTE(CB268,'Formula Name Creation'!$V47,'HB11 Model'!$B47)</f>
        <v>Parameter</v>
      </c>
      <c r="CC269" t="str">
        <f ca="1">SUBSTITUTE(CC268,'Formula Name Creation'!$V47,'HB11 Model'!$B47)</f>
        <v>Parameter</v>
      </c>
      <c r="CD269" t="str">
        <f ca="1">SUBSTITUTE(CD268,'Formula Name Creation'!$V47,'HB11 Model'!$B47)</f>
        <v>=32*(C9/2605)</v>
      </c>
      <c r="CE269" t="str">
        <f ca="1">SUBSTITUTE(CE268,'Formula Name Creation'!$V47,'HB11 Model'!$B47)</f>
        <v>Parameter</v>
      </c>
      <c r="CF269" t="str">
        <f ca="1">SUBSTITUTE(CF268,'Formula Name Creation'!$V47,'HB11 Model'!$B47)</f>
        <v>Parameter</v>
      </c>
      <c r="CG269" t="str">
        <f ca="1">SUBSTITUTE(CG268,'Formula Name Creation'!$V47,'HB11 Model'!$B47)</f>
        <v>=(Coolant Volume*Coolant Density*Coolant Cost)/10^6</v>
      </c>
      <c r="CH269" t="str">
        <f ca="1">SUBSTITUTE(CH268,'Formula Name Creation'!$V47,'HB11 Model'!$B47)</f>
        <v>=C9*10^6/Mixed-mean Coolant Temperature Rise/Specific Heat of Coolant</v>
      </c>
      <c r="CI269" t="str">
        <f ca="1">SUBSTITUTE(CI268,'Formula Name Creation'!$V47,'HB11 Model'!$B47)</f>
        <v>Parameter</v>
      </c>
      <c r="CJ269" t="str">
        <f ca="1">SUBSTITUTE(CJ268,'Formula Name Creation'!$V47,'HB11 Model'!$B47)</f>
        <v>Parameter</v>
      </c>
      <c r="CK269" t="str">
        <f ca="1">SUBSTITUTE(CK268,'Formula Name Creation'!$V47,'HB11 Model'!$B47)</f>
        <v>Parameter</v>
      </c>
      <c r="CL269" t="str">
        <f ca="1">SUBSTITUTE(CL268,'Formula Name Creation'!$V47,'HB11 Model'!$B47)</f>
        <v>Parameter</v>
      </c>
      <c r="CM269" t="str">
        <f ca="1">SUBSTITUTE(CM268,'Formula Name Creation'!$V47,'HB11 Model'!$B47)</f>
        <v>=Number of Staff*Average Hourly Wage</v>
      </c>
      <c r="CN269" t="str">
        <f ca="1">SUBSTITUTE(CN268,'Formula Name Creation'!$V47,'HB11 Model'!$B47)</f>
        <v>=Hourly Personnel Cost*7.6*7*52.18</v>
      </c>
      <c r="CO269" t="str">
        <f ca="1">SUBSTITUTE(CO268,'Formula Name Creation'!$V47,'HB11 Model'!$B47)</f>
        <v>Parameter</v>
      </c>
      <c r="CP269" t="str">
        <f ca="1">SUBSTITUTE(CP268,'Formula Name Creation'!$V47,'HB11 Model'!$B47)</f>
        <v>Parameter</v>
      </c>
      <c r="CQ269" t="str">
        <f ca="1">SUBSTITUTE(CQ268,'Formula Name Creation'!$V47,'HB11 Model'!$B47)</f>
        <v>Parameter</v>
      </c>
      <c r="CR269" t="str">
        <f ca="1">SUBSTITUTE(CR268,'Formula Name Creation'!$V47,'HB11 Model'!$B47)</f>
        <v>Parameter</v>
      </c>
      <c r="CS269" t="str">
        <f ca="1">SUBSTITUTE(CS268,'Formula Name Creation'!$V47,'HB11 Model'!$B47)</f>
        <v>Parameter</v>
      </c>
      <c r="CT269" t="str">
        <f ca="1">SUBSTITUTE(CT268,'Formula Name Creation'!$V47,'HB11 Model'!$B47)</f>
        <v>Parameter</v>
      </c>
      <c r="CU269" t="str">
        <f ca="1">SUBSTITUTE(CU268,'Formula Name Creation'!$V47,'HB11 Model'!$B47)</f>
        <v>=PI()*Height of Vacuum Vessel*(Radius of Vacuum Vessel^2-(Radius of Vacuum Vessel-Wall Thickness of Vacuum Vessel)^2)*Density of Vacuum Vessel Material</v>
      </c>
      <c r="CV269" t="str">
        <f ca="1">SUBSTITUTE(CV268,'Formula Name Creation'!$V47,'HB11 Model'!$B47)</f>
        <v>Parameter</v>
      </c>
      <c r="CW269" t="str">
        <f ca="1">SUBSTITUTE(CW268,'Formula Name Creation'!$V47,'HB11 Model'!$B47)</f>
        <v>=(90.69*Mass of Vacuum Vessel + Shielding Material Costs for Vacuum Vessel + 13.04*Mass Flow Rate*112.32)/10^6</v>
      </c>
      <c r="CX269" t="str">
        <f ca="1">SUBSTITUTE(CX268,'Formula Name Creation'!$V47,'HB11 Model'!$B47)</f>
        <v>0</v>
      </c>
      <c r="CY269" t="str">
        <f ca="1">SUBSTITUTE(CY268,'Formula Name Creation'!$V47,'HB11 Model'!$B47)</f>
        <v>0</v>
      </c>
      <c r="CZ269" t="str">
        <f ca="1">SUBSTITUTE(CZ268,'Formula Name Creation'!$V47,'HB11 Model'!$B47)</f>
        <v>0</v>
      </c>
      <c r="DA269" t="str">
        <f ca="1">SUBSTITUTE(DA268,'Formula Name Creation'!$V47,'HB11 Model'!$B47)</f>
        <v>0</v>
      </c>
      <c r="DB269" t="str">
        <f ca="1">SUBSTITUTE(DB268,'Formula Name Creation'!$V47,'HB11 Model'!$B47)</f>
        <v>0</v>
      </c>
      <c r="DC269" t="str">
        <f ca="1">SUBSTITUTE(DC268,'Formula Name Creation'!$V47,'HB11 Model'!$B47)</f>
        <v>0</v>
      </c>
      <c r="DD269" t="str">
        <f ca="1">SUBSTITUTE(DD268,'Formula Name Creation'!$V47,'HB11 Model'!$B47)</f>
        <v>0</v>
      </c>
      <c r="DE269" t="str">
        <f ca="1">SUBSTITUTE(DE268,'Formula Name Creation'!$V47,'HB11 Model'!$B47)</f>
        <v>0</v>
      </c>
      <c r="DF269" t="str">
        <f ca="1">SUBSTITUTE(DF268,'Formula Name Creation'!$V47,'HB11 Model'!$B47)</f>
        <v>0</v>
      </c>
      <c r="DG269" t="str">
        <f ca="1">SUBSTITUTE(DG268,'Formula Name Creation'!$V47,'HB11 Model'!$B47)</f>
        <v>0</v>
      </c>
      <c r="DH269" t="str">
        <f ca="1">SUBSTITUTE(DH268,'Formula Name Creation'!$V47,'HB11 Model'!$B47)</f>
        <v>0</v>
      </c>
      <c r="DI269" t="str">
        <f ca="1">SUBSTITUTE(DI268,'Formula Name Creation'!$V47,'HB11 Model'!$B47)</f>
        <v>0</v>
      </c>
      <c r="DJ269" t="str">
        <f ca="1">SUBSTITUTE(DJ268,'Formula Name Creation'!$V47,'HB11 Model'!$B47)</f>
        <v>0</v>
      </c>
      <c r="DK269" t="str">
        <f ca="1">SUBSTITUTE(DK268,'Formula Name Creation'!$V47,'HB11 Model'!$B47)</f>
        <v>0</v>
      </c>
      <c r="DL269" t="str">
        <f ca="1">SUBSTITUTE(DL268,'Formula Name Creation'!$V47,'HB11 Model'!$B47)</f>
        <v>0</v>
      </c>
      <c r="DM269" t="str">
        <f ca="1">SUBSTITUTE(DM268,'Formula Name Creation'!$V47,'HB11 Model'!$B47)</f>
        <v>0</v>
      </c>
      <c r="DN269" t="str">
        <f ca="1">SUBSTITUTE(DN268,'Formula Name Creation'!$V47,'HB11 Model'!$B47)</f>
        <v>0</v>
      </c>
      <c r="DO269" t="str">
        <f ca="1">SUBSTITUTE(DO268,'Formula Name Creation'!$V47,'HB11 Model'!$B47)</f>
        <v>0</v>
      </c>
      <c r="DP269" t="str">
        <f ca="1">SUBSTITUTE(DP268,'Formula Name Creation'!$V47,'HB11 Model'!$B47)</f>
        <v>0</v>
      </c>
      <c r="DQ269" t="str">
        <f ca="1">SUBSTITUTE(DQ268,'Formula Name Creation'!$V47,'HB11 Model'!$B47)</f>
        <v>0</v>
      </c>
      <c r="DR269" t="str">
        <f ca="1">SUBSTITUTE(DR268,'Formula Name Creation'!$V47,'HB11 Model'!$B47)</f>
        <v>0</v>
      </c>
      <c r="DS269" t="str">
        <f ca="1">SUBSTITUTE(DS268,'Formula Name Creation'!$V47,'HB11 Model'!$B47)</f>
        <v>0</v>
      </c>
      <c r="DT269" t="str">
        <f ca="1">SUBSTITUTE(DT268,'Formula Name Creation'!$V47,'HB11 Model'!$B47)</f>
        <v>0</v>
      </c>
      <c r="DU269" t="str">
        <f ca="1">SUBSTITUTE(DU268,'Formula Name Creation'!$V47,'HB11 Model'!$B47)</f>
        <v>0</v>
      </c>
      <c r="DV269" t="str">
        <f ca="1">SUBSTITUTE(DV268,'Formula Name Creation'!$V47,'HB11 Model'!$B47)</f>
        <v>0</v>
      </c>
      <c r="DW269" t="str">
        <f ca="1">SUBSTITUTE(DW268,'Formula Name Creation'!$V47,'HB11 Model'!$B47)</f>
        <v>0</v>
      </c>
      <c r="DX269" t="str">
        <f ca="1">SUBSTITUTE(DX268,'Formula Name Creation'!$V47,'HB11 Model'!$B47)</f>
        <v>0</v>
      </c>
      <c r="DY269" t="str">
        <f ca="1">SUBSTITUTE(DY268,'Formula Name Creation'!$V47,'HB11 Model'!$B47)</f>
        <v>0</v>
      </c>
      <c r="DZ269" t="str">
        <f ca="1">SUBSTITUTE(DZ268,'Formula Name Creation'!$V47,'HB11 Model'!$B47)</f>
        <v>0</v>
      </c>
      <c r="EA269" t="str">
        <f ca="1">SUBSTITUTE(EA268,'Formula Name Creation'!$V47,'HB11 Model'!$B47)</f>
        <v>0</v>
      </c>
      <c r="EB269" t="str">
        <f ca="1">SUBSTITUTE(EB268,'Formula Name Creation'!$V47,'HB11 Model'!$B47)</f>
        <v>0</v>
      </c>
      <c r="EC269" t="str">
        <f ca="1">SUBSTITUTE(EC268,'Formula Name Creation'!$V47,'HB11 Model'!$B47)</f>
        <v>0</v>
      </c>
      <c r="ED269" t="str">
        <f ca="1">SUBSTITUTE(ED268,'Formula Name Creation'!$V47,'HB11 Model'!$B47)</f>
        <v>0</v>
      </c>
      <c r="EE269" t="str">
        <f ca="1">SUBSTITUTE(EE268,'Formula Name Creation'!$V47,'HB11 Model'!$B47)</f>
        <v>0</v>
      </c>
      <c r="EF269" t="str">
        <f ca="1">SUBSTITUTE(EF268,'Formula Name Creation'!$V47,'HB11 Model'!$B47)</f>
        <v>0</v>
      </c>
      <c r="EG269" t="str">
        <f ca="1">SUBSTITUTE(EG268,'Formula Name Creation'!$V47,'HB11 Model'!$B47)</f>
        <v>0</v>
      </c>
      <c r="EH269" t="str">
        <f ca="1">SUBSTITUTE(EH268,'Formula Name Creation'!$V47,'HB11 Model'!$B47)</f>
        <v>0</v>
      </c>
      <c r="EI269" t="str">
        <f ca="1">SUBSTITUTE(EI268,'Formula Name Creation'!$V47,'HB11 Model'!$B47)</f>
        <v>0</v>
      </c>
      <c r="EJ269" t="str">
        <f ca="1">SUBSTITUTE(EJ268,'Formula Name Creation'!$V47,'HB11 Model'!$B47)</f>
        <v>0</v>
      </c>
      <c r="EK269" t="str">
        <f ca="1">SUBSTITUTE(EK268,'Formula Name Creation'!$V47,'HB11 Model'!$B47)</f>
        <v>0</v>
      </c>
      <c r="EL269" t="str">
        <f ca="1">SUBSTITUTE(EL268,'Formula Name Creation'!$V47,'HB11 Model'!$B47)</f>
        <v>0</v>
      </c>
      <c r="EM269" t="str">
        <f ca="1">SUBSTITUTE(EM268,'Formula Name Creation'!$V47,'HB11 Model'!$B47)</f>
        <v>0</v>
      </c>
      <c r="EN269" t="str">
        <f ca="1">SUBSTITUTE(EN268,'Formula Name Creation'!$V47,'HB11 Model'!$B47)</f>
        <v>0</v>
      </c>
      <c r="EO269" t="str">
        <f ca="1">SUBSTITUTE(EO268,'Formula Name Creation'!$V47,'HB11 Model'!$B47)</f>
        <v>0</v>
      </c>
      <c r="EP269" t="str">
        <f ca="1">SUBSTITUTE(EP268,'Formula Name Creation'!$V47,'HB11 Model'!$B47)</f>
        <v>0</v>
      </c>
      <c r="EQ269" t="str">
        <f ca="1">SUBSTITUTE(EQ268,'Formula Name Creation'!$V47,'HB11 Model'!$B47)</f>
        <v>0</v>
      </c>
      <c r="ER269" t="str">
        <f ca="1">SUBSTITUTE(ER268,'Formula Name Creation'!$V47,'HB11 Model'!$B47)</f>
        <v>0</v>
      </c>
      <c r="ES269" t="str">
        <f ca="1">SUBSTITUTE(ES268,'Formula Name Creation'!$V47,'HB11 Model'!$B47)</f>
        <v>0</v>
      </c>
      <c r="ET269" t="str">
        <f ca="1">SUBSTITUTE(ET268,'Formula Name Creation'!$V47,'HB11 Model'!$B47)</f>
        <v>0</v>
      </c>
      <c r="EU269">
        <v>45</v>
      </c>
    </row>
    <row r="270" spans="1:151" x14ac:dyDescent="0.25">
      <c r="A270" t="str">
        <f ca="1">SUBSTITUTE(A269,'Formula Name Creation'!$V46,'HB11 Model'!$B46)</f>
        <v>Parameter</v>
      </c>
      <c r="B270" t="str">
        <f ca="1">SUBSTITUTE(B269,'Formula Name Creation'!$V46,'HB11 Model'!$B46)</f>
        <v>Parameter</v>
      </c>
      <c r="C270" t="str">
        <f ca="1">SUBSTITUTE(C269,'Formula Name Creation'!$V46,'HB11 Model'!$B46)</f>
        <v>=(1400*C22*1000)/10^6</v>
      </c>
      <c r="D270" t="str">
        <f ca="1">SUBSTITUTE(D269,'Formula Name Creation'!$V46,'HB11 Model'!$B46)</f>
        <v>Parameter</v>
      </c>
      <c r="E270" t="str">
        <f ca="1">SUBSTITUTE(E269,'Formula Name Creation'!$V46,'HB11 Model'!$B46)</f>
        <v>=C3*C4</v>
      </c>
      <c r="F270" t="str">
        <f ca="1">SUBSTITUTE(F269,'Formula Name Creation'!$V46,'HB11 Model'!$B46)</f>
        <v>=C7/(C6)</v>
      </c>
      <c r="G270" t="str">
        <f ca="1">SUBSTITUTE(G269,'Formula Name Creation'!$V46,'HB11 Model'!$B46)</f>
        <v>=IF(C36=0,C7*C10,C7*C10*C13)</v>
      </c>
      <c r="H270" t="str">
        <f ca="1">SUBSTITUTE(H269,'Formula Name Creation'!$V46,'HB11 Model'!$B46)</f>
        <v>Parameter</v>
      </c>
      <c r="I270" t="str">
        <f ca="1">SUBSTITUTE(I269,'Formula Name Creation'!$V46,'HB11 Model'!$B46)</f>
        <v>Parameter</v>
      </c>
      <c r="J270" t="str">
        <f ca="1">SUBSTITUTE(J269,'Formula Name Creation'!$V46,'HB11 Model'!$B46)</f>
        <v>Parameter</v>
      </c>
      <c r="K270" t="str">
        <f ca="1">SUBSTITUTE(K269,'Formula Name Creation'!$V46,'HB11 Model'!$B46)</f>
        <v>Parameter</v>
      </c>
      <c r="L270" t="str">
        <f ca="1">SUBSTITUTE(L269,'Formula Name Creation'!$V46,'HB11 Model'!$B46)</f>
        <v>Parameter</v>
      </c>
      <c r="M270" t="str">
        <f ca="1">SUBSTITUTE(M269,'Formula Name Creation'!$V46,'HB11 Model'!$B46)</f>
        <v>=C16/C8</v>
      </c>
      <c r="N270" t="str">
        <f ca="1">SUBSTITUTE(N269,'Formula Name Creation'!$V46,'HB11 Model'!$B46)</f>
        <v>=C9*C17</v>
      </c>
      <c r="O270" t="str">
        <f ca="1">SUBSTITUTE(O269,'Formula Name Creation'!$V46,'HB11 Model'!$B46)</f>
        <v>Parameter</v>
      </c>
      <c r="P270" t="str">
        <f ca="1">SUBSTITUTE(P269,'Formula Name Creation'!$V46,'HB11 Model'!$B46)</f>
        <v>Parameter</v>
      </c>
      <c r="Q270" t="str">
        <f ca="1">SUBSTITUTE(Q269,'Formula Name Creation'!$V46,'HB11 Model'!$B46)</f>
        <v>Parameter</v>
      </c>
      <c r="R270" t="str">
        <f ca="1">SUBSTITUTE(R269,'Formula Name Creation'!$V46,'HB11 Model'!$B46)</f>
        <v>=C8+Cooling System Energy Consumption+Vacuum System Power Usage</v>
      </c>
      <c r="S270" t="str">
        <f ca="1">SUBSTITUTE(S269,'Formula Name Creation'!$V46,'HB11 Model'!$B46)</f>
        <v>=C20*C19</v>
      </c>
      <c r="T270" t="str">
        <f ca="1">SUBSTITUTE(T269,'Formula Name Creation'!$V46,'HB11 Model'!$B46)</f>
        <v>=C16-C20</v>
      </c>
      <c r="U270" t="str">
        <f ca="1">SUBSTITUTE(U269,'Formula Name Creation'!$V46,'HB11 Model'!$B46)</f>
        <v>=365*24*C14</v>
      </c>
      <c r="V270" t="str">
        <f ca="1">SUBSTITUTE(V269,'Formula Name Creation'!$V46,'HB11 Model'!$B46)</f>
        <v>=C22*C23</v>
      </c>
      <c r="W270" t="str">
        <f ca="1">SUBSTITUTE(W269,'Formula Name Creation'!$V46,'HB11 Model'!$B46)</f>
        <v>=C26/(1-C27)</v>
      </c>
      <c r="X270" t="str">
        <f ca="1">SUBSTITUTE(X269,'Formula Name Creation'!$V46,'HB11 Model'!$B46)</f>
        <v>=C4*C14*365*24*3600</v>
      </c>
      <c r="Y270" t="str">
        <f ca="1">SUBSTITUTE(Y269,'Formula Name Creation'!$V46,'HB11 Model'!$B46)</f>
        <v>Parameter</v>
      </c>
      <c r="Z270" t="str">
        <f ca="1">SUBSTITUTE(Z269,'Formula Name Creation'!$V46,'HB11 Model'!$B46)</f>
        <v>=C29+C37+C40+Final Assembly Cost per Target</v>
      </c>
      <c r="AA270" t="str">
        <f ca="1">SUBSTITUTE(AA269,'Formula Name Creation'!$V46,'HB11 Model'!$B46)</f>
        <v>=C30*(C33*C34)/(1000)+C35</v>
      </c>
      <c r="AB270" t="str">
        <f ca="1">SUBSTITUTE(AB269,'Formula Name Creation'!$V46,'HB11 Model'!$B46)</f>
        <v>Parameter</v>
      </c>
      <c r="AC270" t="str">
        <f ca="1">SUBSTITUTE(AC269,'Formula Name Creation'!$V46,'HB11 Model'!$B46)</f>
        <v>Parameter</v>
      </c>
      <c r="AD270" t="str">
        <f ca="1">SUBSTITUTE(AD269,'Formula Name Creation'!$V46,'HB11 Model'!$B46)</f>
        <v>Parameter</v>
      </c>
      <c r="AE270" t="str">
        <f ca="1">SUBSTITUTE(AE269,'Formula Name Creation'!$V46,'HB11 Model'!$B46)</f>
        <v>Parameter</v>
      </c>
      <c r="AF270" t="str">
        <f ca="1">SUBSTITUTE(AF269,'Formula Name Creation'!$V46,'HB11 Model'!$B46)</f>
        <v>Parameter</v>
      </c>
      <c r="AG270" t="str">
        <f ca="1">SUBSTITUTE(AG269,'Formula Name Creation'!$V46,'HB11 Model'!$B46)</f>
        <v>Parameter</v>
      </c>
      <c r="AH270" t="str">
        <f ca="1">SUBSTITUTE(AH269,'Formula Name Creation'!$V46,'HB11 Model'!$B46)</f>
        <v>Parameter</v>
      </c>
      <c r="AI270" t="str">
        <f ca="1">SUBSTITUTE(AI269,'Formula Name Creation'!$V46,'HB11 Model'!$B46)</f>
        <v>=C36*(C38)</v>
      </c>
      <c r="AJ270" t="str">
        <f ca="1">SUBSTITUTE(AJ269,'Formula Name Creation'!$V46,'HB11 Model'!$B46)</f>
        <v>Parameter</v>
      </c>
      <c r="AK270" t="str">
        <f ca="1">SUBSTITUTE(AK269,'Formula Name Creation'!$V46,'HB11 Model'!$B46)</f>
        <v>Parameter</v>
      </c>
      <c r="AL270" t="str">
        <f ca="1">SUBSTITUTE(AL269,'Formula Name Creation'!$V46,'HB11 Model'!$B46)</f>
        <v>=C39*(C41+C42)</v>
      </c>
      <c r="AM270" t="str">
        <f ca="1">SUBSTITUTE(AM269,'Formula Name Creation'!$V46,'HB11 Model'!$B46)</f>
        <v>=0.04+(C31*C32)/(1000)</v>
      </c>
      <c r="AN270" t="str">
        <f ca="1">SUBSTITUTE(AN269,'Formula Name Creation'!$V46,'HB11 Model'!$B46)</f>
        <v>Parameter</v>
      </c>
      <c r="AO270" t="str">
        <f ca="1">SUBSTITUTE(AO269,'Formula Name Creation'!$V46,'HB11 Model'!$B46)</f>
        <v>Parameter</v>
      </c>
      <c r="AP270" t="str">
        <f ca="1">SUBSTITUTE(AP269,'Formula Name Creation'!$V46,'HB11 Model'!$B46)</f>
        <v>Parameter</v>
      </c>
      <c r="AQ270" t="str">
        <f ca="1">SUBSTITUTE(AQ269,'Formula Name Creation'!$V46,'HB11 Model'!$B46)</f>
        <v>Parameter</v>
      </c>
      <c r="AR270" t="e">
        <f ca="1">SUBSTITUTE(AR269,'Formula Name Creation'!$V46,'HB11 Model'!$B46)</f>
        <v>#N/A</v>
      </c>
      <c r="AS270" t="str">
        <f ca="1">SUBSTITUTE(AS269,'Formula Name Creation'!$V46,'HB11 Model'!$B46)</f>
        <v>=C45+C25*(C28)</v>
      </c>
      <c r="AT270" t="str">
        <f ca="1">SUBSTITUTE(AT269,'Formula Name Creation'!$V46,'HB11 Model'!$B46)</f>
        <v>Parameter</v>
      </c>
      <c r="AU270" t="str">
        <f ca="1">SUBSTITUTE(AU269,'Formula Name Creation'!$V46,'HB11 Model'!$B46)</f>
        <v>Parameter</v>
      </c>
      <c r="AV270" t="str">
        <f ca="1">SUBSTITUTE(AV269,'Formula Name Creation'!$V46,'HB11 Model'!$B46)</f>
        <v>Parameter</v>
      </c>
      <c r="AW270" t="str">
        <f ca="1">SUBSTITUTE(AW269,'Formula Name Creation'!$V46,'HB11 Model'!$B46)</f>
        <v>Parameter</v>
      </c>
      <c r="AX270" t="str">
        <f ca="1">SUBSTITUTE(AX269,'Formula Name Creation'!$V46,'HB11 Model'!$B46)</f>
        <v>Parameter</v>
      </c>
      <c r="AY270" t="str">
        <f ca="1">SUBSTITUTE(AY269,'Formula Name Creation'!$V46,'HB11 Model'!$B46)</f>
        <v>Parameter</v>
      </c>
      <c r="AZ270" t="str">
        <f ca="1">SUBSTITUTE(AZ269,'Formula Name Creation'!$V46,'HB11 Model'!$B46)</f>
        <v>Parameter</v>
      </c>
      <c r="BA270" t="str">
        <f ca="1">SUBSTITUTE(BA269,'Formula Name Creation'!$V46,'HB11 Model'!$B46)</f>
        <v>=(Total Cost of Fuel Storage+Cost of Fuel Delivery Robot)/10^6</v>
      </c>
      <c r="BB270" t="str">
        <f ca="1">SUBSTITUTE(BB269,'Formula Name Creation'!$V46,'HB11 Model'!$B46)</f>
        <v>=C4*((C14*24)*3600)*Required Redundancy</v>
      </c>
      <c r="BC270" t="str">
        <f ca="1">SUBSTITUTE(BC269,'Formula Name Creation'!$V46,'HB11 Model'!$B46)</f>
        <v>Parameter</v>
      </c>
      <c r="BD270" t="str">
        <f ca="1">SUBSTITUTE(BD269,'Formula Name Creation'!$V46,'HB11 Model'!$B46)</f>
        <v>Parameter</v>
      </c>
      <c r="BE270" t="str">
        <f ca="1">SUBSTITUTE(BE269,'Formula Name Creation'!$V46,'HB11 Model'!$B46)</f>
        <v>Parameter</v>
      </c>
      <c r="BF270" t="str">
        <f ca="1">SUBSTITUTE(BF269,'Formula Name Creation'!$V46,'HB11 Model'!$B46)</f>
        <v>Parameter</v>
      </c>
      <c r="BG270" t="str">
        <f ca="1">SUBSTITUTE(BG269,'Formula Name Creation'!$V46,'HB11 Model'!$B46)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0" t="str">
        <f ca="1">SUBSTITUTE(BH269,'Formula Name Creation'!$V46,'HB11 Model'!$B46)</f>
        <v>Parameter</v>
      </c>
      <c r="BI270" t="str">
        <f ca="1">SUBSTITUTE(BI269,'Formula Name Creation'!$V46,'HB11 Model'!$B46)</f>
        <v>=Cost of Maintenance per kWh*1000*C24</v>
      </c>
      <c r="BJ270" t="str">
        <f ca="1">SUBSTITUTE(BJ269,'Formula Name Creation'!$V46,'HB11 Model'!$B46)</f>
        <v>Parameter</v>
      </c>
      <c r="BK270" t="str">
        <f ca="1">SUBSTITUTE(BK269,'Formula Name Creation'!$V46,'HB11 Model'!$B46)</f>
        <v>Parameter</v>
      </c>
      <c r="BL270" t="str">
        <f ca="1">SUBSTITUTE(BL269,'Formula Name Creation'!$V46,'HB11 Model'!$B46)</f>
        <v>Parameter</v>
      </c>
      <c r="BM270" t="str">
        <f ca="1">SUBSTITUTE(BM269,'Formula Name Creation'!$V46,'HB11 Model'!$B46)</f>
        <v>Parameter</v>
      </c>
      <c r="BN270" t="str">
        <f ca="1">SUBSTITUTE(BN269,'Formula Name Creation'!$V46,'HB11 Model'!$B46)</f>
        <v>Parameter</v>
      </c>
      <c r="BO270" t="str">
        <f ca="1">SUBSTITUTE(BO269,'Formula Name Creation'!$V46,'HB11 Model'!$B46)</f>
        <v>Parameter</v>
      </c>
      <c r="BP270" t="str">
        <f ca="1">SUBSTITUTE(BP269,'Formula Name Creation'!$V46,'HB11 Model'!$B46)</f>
        <v>Parameter</v>
      </c>
      <c r="BQ270" t="str">
        <f ca="1">SUBSTITUTE(BQ269,'Formula Name Creation'!$V46,'HB11 Model'!$B46)</f>
        <v>Parameter</v>
      </c>
      <c r="BR270" t="str">
        <f ca="1">SUBSTITUTE(BR269,'Formula Name Creation'!$V46,'HB11 Model'!$B46)</f>
        <v>Parameter</v>
      </c>
      <c r="BS270" t="str">
        <f ca="1">SUBSTITUTE(BS269,'Formula Name Creation'!$V46,'HB11 Model'!$B46)</f>
        <v>Parameter</v>
      </c>
      <c r="BT270" t="str">
        <f ca="1">SUBSTITUTE(BT269,'Formula Name Creation'!$V46,'HB11 Model'!$B46)</f>
        <v>Parameter</v>
      </c>
      <c r="BU270" t="str">
        <f ca="1">SUBSTITUTE(BU269,'Formula Name Creation'!$V46,'HB11 Model'!$B46)</f>
        <v>=(Land Cost+Reactor Building Cost+Turbine Building Cost+Cooling Tower System Cost+Power Supply and Energy Storage Cost+Ventilation Stack Cost+Miscellaneous Buildings Cost+Laser Construction Cost)</v>
      </c>
      <c r="BV270" t="str">
        <f ca="1">SUBSTITUTE(BV269,'Formula Name Creation'!$V46,'HB11 Model'!$B46)</f>
        <v>Parameter</v>
      </c>
      <c r="BW270" t="str">
        <f ca="1">SUBSTITUTE(BW269,'Formula Name Creation'!$V46,'HB11 Model'!$B46)</f>
        <v>Parameter</v>
      </c>
      <c r="BX270" t="str">
        <f ca="1">SUBSTITUTE(BX269,'Formula Name Creation'!$V46,'HB11 Model'!$B46)</f>
        <v>=Indirect Construction Cost+Direct Construction Cost</v>
      </c>
      <c r="BY270" t="str">
        <f ca="1">SUBSTITUTE(BY269,'Formula Name Creation'!$V46,'HB11 Model'!$B46)</f>
        <v>Parameter</v>
      </c>
      <c r="BZ270" t="str">
        <f ca="1">SUBSTITUTE(BZ269,'Formula Name Creation'!$V46,'HB11 Model'!$B46)</f>
        <v>=Decommissioning Cost Coefficient*Direct Construction Cost</v>
      </c>
      <c r="CA270" t="str">
        <f ca="1">SUBSTITUTE(CA269,'Formula Name Creation'!$V46,'HB11 Model'!$B46)</f>
        <v>Parameter</v>
      </c>
      <c r="CB270" t="str">
        <f ca="1">SUBSTITUTE(CB269,'Formula Name Creation'!$V46,'HB11 Model'!$B46)</f>
        <v>Parameter</v>
      </c>
      <c r="CC270" t="str">
        <f ca="1">SUBSTITUTE(CC269,'Formula Name Creation'!$V46,'HB11 Model'!$B46)</f>
        <v>Parameter</v>
      </c>
      <c r="CD270" t="str">
        <f ca="1">SUBSTITUTE(CD269,'Formula Name Creation'!$V46,'HB11 Model'!$B46)</f>
        <v>=32*(C9/2605)</v>
      </c>
      <c r="CE270" t="str">
        <f ca="1">SUBSTITUTE(CE269,'Formula Name Creation'!$V46,'HB11 Model'!$B46)</f>
        <v>Parameter</v>
      </c>
      <c r="CF270" t="str">
        <f ca="1">SUBSTITUTE(CF269,'Formula Name Creation'!$V46,'HB11 Model'!$B46)</f>
        <v>Parameter</v>
      </c>
      <c r="CG270" t="str">
        <f ca="1">SUBSTITUTE(CG269,'Formula Name Creation'!$V46,'HB11 Model'!$B46)</f>
        <v>=(Coolant Volume*Coolant Density*Coolant Cost)/10^6</v>
      </c>
      <c r="CH270" t="str">
        <f ca="1">SUBSTITUTE(CH269,'Formula Name Creation'!$V46,'HB11 Model'!$B46)</f>
        <v>=C9*10^6/Mixed-mean Coolant Temperature Rise/Specific Heat of Coolant</v>
      </c>
      <c r="CI270" t="str">
        <f ca="1">SUBSTITUTE(CI269,'Formula Name Creation'!$V46,'HB11 Model'!$B46)</f>
        <v>Parameter</v>
      </c>
      <c r="CJ270" t="str">
        <f ca="1">SUBSTITUTE(CJ269,'Formula Name Creation'!$V46,'HB11 Model'!$B46)</f>
        <v>Parameter</v>
      </c>
      <c r="CK270" t="str">
        <f ca="1">SUBSTITUTE(CK269,'Formula Name Creation'!$V46,'HB11 Model'!$B46)</f>
        <v>Parameter</v>
      </c>
      <c r="CL270" t="str">
        <f ca="1">SUBSTITUTE(CL269,'Formula Name Creation'!$V46,'HB11 Model'!$B46)</f>
        <v>Parameter</v>
      </c>
      <c r="CM270" t="str">
        <f ca="1">SUBSTITUTE(CM269,'Formula Name Creation'!$V46,'HB11 Model'!$B46)</f>
        <v>=Number of Staff*Average Hourly Wage</v>
      </c>
      <c r="CN270" t="str">
        <f ca="1">SUBSTITUTE(CN269,'Formula Name Creation'!$V46,'HB11 Model'!$B46)</f>
        <v>=Hourly Personnel Cost*7.6*7*52.18</v>
      </c>
      <c r="CO270" t="str">
        <f ca="1">SUBSTITUTE(CO269,'Formula Name Creation'!$V46,'HB11 Model'!$B46)</f>
        <v>Parameter</v>
      </c>
      <c r="CP270" t="str">
        <f ca="1">SUBSTITUTE(CP269,'Formula Name Creation'!$V46,'HB11 Model'!$B46)</f>
        <v>Parameter</v>
      </c>
      <c r="CQ270" t="str">
        <f ca="1">SUBSTITUTE(CQ269,'Formula Name Creation'!$V46,'HB11 Model'!$B46)</f>
        <v>Parameter</v>
      </c>
      <c r="CR270" t="str">
        <f ca="1">SUBSTITUTE(CR269,'Formula Name Creation'!$V46,'HB11 Model'!$B46)</f>
        <v>Parameter</v>
      </c>
      <c r="CS270" t="str">
        <f ca="1">SUBSTITUTE(CS269,'Formula Name Creation'!$V46,'HB11 Model'!$B46)</f>
        <v>Parameter</v>
      </c>
      <c r="CT270" t="str">
        <f ca="1">SUBSTITUTE(CT269,'Formula Name Creation'!$V46,'HB11 Model'!$B46)</f>
        <v>Parameter</v>
      </c>
      <c r="CU270" t="str">
        <f ca="1">SUBSTITUTE(CU269,'Formula Name Creation'!$V46,'HB11 Model'!$B46)</f>
        <v>=PI()*Height of Vacuum Vessel*(Radius of Vacuum Vessel^2-(Radius of Vacuum Vessel-Wall Thickness of Vacuum Vessel)^2)*Density of Vacuum Vessel Material</v>
      </c>
      <c r="CV270" t="str">
        <f ca="1">SUBSTITUTE(CV269,'Formula Name Creation'!$V46,'HB11 Model'!$B46)</f>
        <v>Parameter</v>
      </c>
      <c r="CW270" t="str">
        <f ca="1">SUBSTITUTE(CW269,'Formula Name Creation'!$V46,'HB11 Model'!$B46)</f>
        <v>=(90.69*Mass of Vacuum Vessel + Shielding Material Costs for Vacuum Vessel + 13.04*Mass Flow Rate*112.32)/10^6</v>
      </c>
      <c r="CX270" t="str">
        <f ca="1">SUBSTITUTE(CX269,'Formula Name Creation'!$V46,'HB11 Model'!$B46)</f>
        <v>0</v>
      </c>
      <c r="CY270" t="str">
        <f ca="1">SUBSTITUTE(CY269,'Formula Name Creation'!$V46,'HB11 Model'!$B46)</f>
        <v>0</v>
      </c>
      <c r="CZ270" t="str">
        <f ca="1">SUBSTITUTE(CZ269,'Formula Name Creation'!$V46,'HB11 Model'!$B46)</f>
        <v>0</v>
      </c>
      <c r="DA270" t="str">
        <f ca="1">SUBSTITUTE(DA269,'Formula Name Creation'!$V46,'HB11 Model'!$B46)</f>
        <v>0</v>
      </c>
      <c r="DB270" t="str">
        <f ca="1">SUBSTITUTE(DB269,'Formula Name Creation'!$V46,'HB11 Model'!$B46)</f>
        <v>0</v>
      </c>
      <c r="DC270" t="str">
        <f ca="1">SUBSTITUTE(DC269,'Formula Name Creation'!$V46,'HB11 Model'!$B46)</f>
        <v>0</v>
      </c>
      <c r="DD270" t="str">
        <f ca="1">SUBSTITUTE(DD269,'Formula Name Creation'!$V46,'HB11 Model'!$B46)</f>
        <v>0</v>
      </c>
      <c r="DE270" t="str">
        <f ca="1">SUBSTITUTE(DE269,'Formula Name Creation'!$V46,'HB11 Model'!$B46)</f>
        <v>0</v>
      </c>
      <c r="DF270" t="str">
        <f ca="1">SUBSTITUTE(DF269,'Formula Name Creation'!$V46,'HB11 Model'!$B46)</f>
        <v>0</v>
      </c>
      <c r="DG270" t="str">
        <f ca="1">SUBSTITUTE(DG269,'Formula Name Creation'!$V46,'HB11 Model'!$B46)</f>
        <v>0</v>
      </c>
      <c r="DH270" t="str">
        <f ca="1">SUBSTITUTE(DH269,'Formula Name Creation'!$V46,'HB11 Model'!$B46)</f>
        <v>0</v>
      </c>
      <c r="DI270" t="str">
        <f ca="1">SUBSTITUTE(DI269,'Formula Name Creation'!$V46,'HB11 Model'!$B46)</f>
        <v>0</v>
      </c>
      <c r="DJ270" t="str">
        <f ca="1">SUBSTITUTE(DJ269,'Formula Name Creation'!$V46,'HB11 Model'!$B46)</f>
        <v>0</v>
      </c>
      <c r="DK270" t="str">
        <f ca="1">SUBSTITUTE(DK269,'Formula Name Creation'!$V46,'HB11 Model'!$B46)</f>
        <v>0</v>
      </c>
      <c r="DL270" t="str">
        <f ca="1">SUBSTITUTE(DL269,'Formula Name Creation'!$V46,'HB11 Model'!$B46)</f>
        <v>0</v>
      </c>
      <c r="DM270" t="str">
        <f ca="1">SUBSTITUTE(DM269,'Formula Name Creation'!$V46,'HB11 Model'!$B46)</f>
        <v>0</v>
      </c>
      <c r="DN270" t="str">
        <f ca="1">SUBSTITUTE(DN269,'Formula Name Creation'!$V46,'HB11 Model'!$B46)</f>
        <v>0</v>
      </c>
      <c r="DO270" t="str">
        <f ca="1">SUBSTITUTE(DO269,'Formula Name Creation'!$V46,'HB11 Model'!$B46)</f>
        <v>0</v>
      </c>
      <c r="DP270" t="str">
        <f ca="1">SUBSTITUTE(DP269,'Formula Name Creation'!$V46,'HB11 Model'!$B46)</f>
        <v>0</v>
      </c>
      <c r="DQ270" t="str">
        <f ca="1">SUBSTITUTE(DQ269,'Formula Name Creation'!$V46,'HB11 Model'!$B46)</f>
        <v>0</v>
      </c>
      <c r="DR270" t="str">
        <f ca="1">SUBSTITUTE(DR269,'Formula Name Creation'!$V46,'HB11 Model'!$B46)</f>
        <v>0</v>
      </c>
      <c r="DS270" t="str">
        <f ca="1">SUBSTITUTE(DS269,'Formula Name Creation'!$V46,'HB11 Model'!$B46)</f>
        <v>0</v>
      </c>
      <c r="DT270" t="str">
        <f ca="1">SUBSTITUTE(DT269,'Formula Name Creation'!$V46,'HB11 Model'!$B46)</f>
        <v>0</v>
      </c>
      <c r="DU270" t="str">
        <f ca="1">SUBSTITUTE(DU269,'Formula Name Creation'!$V46,'HB11 Model'!$B46)</f>
        <v>0</v>
      </c>
      <c r="DV270" t="str">
        <f ca="1">SUBSTITUTE(DV269,'Formula Name Creation'!$V46,'HB11 Model'!$B46)</f>
        <v>0</v>
      </c>
      <c r="DW270" t="str">
        <f ca="1">SUBSTITUTE(DW269,'Formula Name Creation'!$V46,'HB11 Model'!$B46)</f>
        <v>0</v>
      </c>
      <c r="DX270" t="str">
        <f ca="1">SUBSTITUTE(DX269,'Formula Name Creation'!$V46,'HB11 Model'!$B46)</f>
        <v>0</v>
      </c>
      <c r="DY270" t="str">
        <f ca="1">SUBSTITUTE(DY269,'Formula Name Creation'!$V46,'HB11 Model'!$B46)</f>
        <v>0</v>
      </c>
      <c r="DZ270" t="str">
        <f ca="1">SUBSTITUTE(DZ269,'Formula Name Creation'!$V46,'HB11 Model'!$B46)</f>
        <v>0</v>
      </c>
      <c r="EA270" t="str">
        <f ca="1">SUBSTITUTE(EA269,'Formula Name Creation'!$V46,'HB11 Model'!$B46)</f>
        <v>0</v>
      </c>
      <c r="EB270" t="str">
        <f ca="1">SUBSTITUTE(EB269,'Formula Name Creation'!$V46,'HB11 Model'!$B46)</f>
        <v>0</v>
      </c>
      <c r="EC270" t="str">
        <f ca="1">SUBSTITUTE(EC269,'Formula Name Creation'!$V46,'HB11 Model'!$B46)</f>
        <v>0</v>
      </c>
      <c r="ED270" t="str">
        <f ca="1">SUBSTITUTE(ED269,'Formula Name Creation'!$V46,'HB11 Model'!$B46)</f>
        <v>0</v>
      </c>
      <c r="EE270" t="str">
        <f ca="1">SUBSTITUTE(EE269,'Formula Name Creation'!$V46,'HB11 Model'!$B46)</f>
        <v>0</v>
      </c>
      <c r="EF270" t="str">
        <f ca="1">SUBSTITUTE(EF269,'Formula Name Creation'!$V46,'HB11 Model'!$B46)</f>
        <v>0</v>
      </c>
      <c r="EG270" t="str">
        <f ca="1">SUBSTITUTE(EG269,'Formula Name Creation'!$V46,'HB11 Model'!$B46)</f>
        <v>0</v>
      </c>
      <c r="EH270" t="str">
        <f ca="1">SUBSTITUTE(EH269,'Formula Name Creation'!$V46,'HB11 Model'!$B46)</f>
        <v>0</v>
      </c>
      <c r="EI270" t="str">
        <f ca="1">SUBSTITUTE(EI269,'Formula Name Creation'!$V46,'HB11 Model'!$B46)</f>
        <v>0</v>
      </c>
      <c r="EJ270" t="str">
        <f ca="1">SUBSTITUTE(EJ269,'Formula Name Creation'!$V46,'HB11 Model'!$B46)</f>
        <v>0</v>
      </c>
      <c r="EK270" t="str">
        <f ca="1">SUBSTITUTE(EK269,'Formula Name Creation'!$V46,'HB11 Model'!$B46)</f>
        <v>0</v>
      </c>
      <c r="EL270" t="str">
        <f ca="1">SUBSTITUTE(EL269,'Formula Name Creation'!$V46,'HB11 Model'!$B46)</f>
        <v>0</v>
      </c>
      <c r="EM270" t="str">
        <f ca="1">SUBSTITUTE(EM269,'Formula Name Creation'!$V46,'HB11 Model'!$B46)</f>
        <v>0</v>
      </c>
      <c r="EN270" t="str">
        <f ca="1">SUBSTITUTE(EN269,'Formula Name Creation'!$V46,'HB11 Model'!$B46)</f>
        <v>0</v>
      </c>
      <c r="EO270" t="str">
        <f ca="1">SUBSTITUTE(EO269,'Formula Name Creation'!$V46,'HB11 Model'!$B46)</f>
        <v>0</v>
      </c>
      <c r="EP270" t="str">
        <f ca="1">SUBSTITUTE(EP269,'Formula Name Creation'!$V46,'HB11 Model'!$B46)</f>
        <v>0</v>
      </c>
      <c r="EQ270" t="str">
        <f ca="1">SUBSTITUTE(EQ269,'Formula Name Creation'!$V46,'HB11 Model'!$B46)</f>
        <v>0</v>
      </c>
      <c r="ER270" t="str">
        <f ca="1">SUBSTITUTE(ER269,'Formula Name Creation'!$V46,'HB11 Model'!$B46)</f>
        <v>0</v>
      </c>
      <c r="ES270" t="str">
        <f ca="1">SUBSTITUTE(ES269,'Formula Name Creation'!$V46,'HB11 Model'!$B46)</f>
        <v>0</v>
      </c>
      <c r="ET270" t="str">
        <f ca="1">SUBSTITUTE(ET269,'Formula Name Creation'!$V46,'HB11 Model'!$B46)</f>
        <v>0</v>
      </c>
      <c r="EU270">
        <v>44</v>
      </c>
    </row>
    <row r="271" spans="1:151" x14ac:dyDescent="0.25">
      <c r="A271" t="str">
        <f ca="1">SUBSTITUTE(A270,'Formula Name Creation'!$V45,'HB11 Model'!$B45)</f>
        <v>Parameter</v>
      </c>
      <c r="B271" t="str">
        <f ca="1">SUBSTITUTE(B270,'Formula Name Creation'!$V45,'HB11 Model'!$B45)</f>
        <v>Parameter</v>
      </c>
      <c r="C271" t="str">
        <f ca="1">SUBSTITUTE(C270,'Formula Name Creation'!$V45,'HB11 Model'!$B45)</f>
        <v>=(1400*C22*1000)/10^6</v>
      </c>
      <c r="D271" t="str">
        <f ca="1">SUBSTITUTE(D270,'Formula Name Creation'!$V45,'HB11 Model'!$B45)</f>
        <v>Parameter</v>
      </c>
      <c r="E271" t="str">
        <f ca="1">SUBSTITUTE(E270,'Formula Name Creation'!$V45,'HB11 Model'!$B45)</f>
        <v>=C3*C4</v>
      </c>
      <c r="F271" t="str">
        <f ca="1">SUBSTITUTE(F270,'Formula Name Creation'!$V45,'HB11 Model'!$B45)</f>
        <v>=C7/(C6)</v>
      </c>
      <c r="G271" t="str">
        <f ca="1">SUBSTITUTE(G270,'Formula Name Creation'!$V45,'HB11 Model'!$B45)</f>
        <v>=IF(C36=0,C7*C10,C7*C10*C13)</v>
      </c>
      <c r="H271" t="str">
        <f ca="1">SUBSTITUTE(H270,'Formula Name Creation'!$V45,'HB11 Model'!$B45)</f>
        <v>Parameter</v>
      </c>
      <c r="I271" t="str">
        <f ca="1">SUBSTITUTE(I270,'Formula Name Creation'!$V45,'HB11 Model'!$B45)</f>
        <v>Parameter</v>
      </c>
      <c r="J271" t="str">
        <f ca="1">SUBSTITUTE(J270,'Formula Name Creation'!$V45,'HB11 Model'!$B45)</f>
        <v>Parameter</v>
      </c>
      <c r="K271" t="str">
        <f ca="1">SUBSTITUTE(K270,'Formula Name Creation'!$V45,'HB11 Model'!$B45)</f>
        <v>Parameter</v>
      </c>
      <c r="L271" t="str">
        <f ca="1">SUBSTITUTE(L270,'Formula Name Creation'!$V45,'HB11 Model'!$B45)</f>
        <v>Parameter</v>
      </c>
      <c r="M271" t="str">
        <f ca="1">SUBSTITUTE(M270,'Formula Name Creation'!$V45,'HB11 Model'!$B45)</f>
        <v>=C16/C8</v>
      </c>
      <c r="N271" t="str">
        <f ca="1">SUBSTITUTE(N270,'Formula Name Creation'!$V45,'HB11 Model'!$B45)</f>
        <v>=C9*C17</v>
      </c>
      <c r="O271" t="str">
        <f ca="1">SUBSTITUTE(O270,'Formula Name Creation'!$V45,'HB11 Model'!$B45)</f>
        <v>Parameter</v>
      </c>
      <c r="P271" t="str">
        <f ca="1">SUBSTITUTE(P270,'Formula Name Creation'!$V45,'HB11 Model'!$B45)</f>
        <v>Parameter</v>
      </c>
      <c r="Q271" t="str">
        <f ca="1">SUBSTITUTE(Q270,'Formula Name Creation'!$V45,'HB11 Model'!$B45)</f>
        <v>Parameter</v>
      </c>
      <c r="R271" t="str">
        <f ca="1">SUBSTITUTE(R270,'Formula Name Creation'!$V45,'HB11 Model'!$B45)</f>
        <v>=C8+Cooling System Energy Consumption+Vacuum System Power Usage</v>
      </c>
      <c r="S271" t="str">
        <f ca="1">SUBSTITUTE(S270,'Formula Name Creation'!$V45,'HB11 Model'!$B45)</f>
        <v>=C20*C19</v>
      </c>
      <c r="T271" t="str">
        <f ca="1">SUBSTITUTE(T270,'Formula Name Creation'!$V45,'HB11 Model'!$B45)</f>
        <v>=C16-C20</v>
      </c>
      <c r="U271" t="str">
        <f ca="1">SUBSTITUTE(U270,'Formula Name Creation'!$V45,'HB11 Model'!$B45)</f>
        <v>=365*24*C14</v>
      </c>
      <c r="V271" t="str">
        <f ca="1">SUBSTITUTE(V270,'Formula Name Creation'!$V45,'HB11 Model'!$B45)</f>
        <v>=C22*C23</v>
      </c>
      <c r="W271" t="str">
        <f ca="1">SUBSTITUTE(W270,'Formula Name Creation'!$V45,'HB11 Model'!$B45)</f>
        <v>=C26/(1-C27)</v>
      </c>
      <c r="X271" t="str">
        <f ca="1">SUBSTITUTE(X270,'Formula Name Creation'!$V45,'HB11 Model'!$B45)</f>
        <v>=C4*C14*365*24*3600</v>
      </c>
      <c r="Y271" t="str">
        <f ca="1">SUBSTITUTE(Y270,'Formula Name Creation'!$V45,'HB11 Model'!$B45)</f>
        <v>Parameter</v>
      </c>
      <c r="Z271" t="str">
        <f ca="1">SUBSTITUTE(Z270,'Formula Name Creation'!$V45,'HB11 Model'!$B45)</f>
        <v>=C29+C37+C40+Final Assembly Cost per Target</v>
      </c>
      <c r="AA271" t="str">
        <f ca="1">SUBSTITUTE(AA270,'Formula Name Creation'!$V45,'HB11 Model'!$B45)</f>
        <v>=C30*(C33*C34)/(1000)+C35</v>
      </c>
      <c r="AB271" t="str">
        <f ca="1">SUBSTITUTE(AB270,'Formula Name Creation'!$V45,'HB11 Model'!$B45)</f>
        <v>Parameter</v>
      </c>
      <c r="AC271" t="str">
        <f ca="1">SUBSTITUTE(AC270,'Formula Name Creation'!$V45,'HB11 Model'!$B45)</f>
        <v>Parameter</v>
      </c>
      <c r="AD271" t="str">
        <f ca="1">SUBSTITUTE(AD270,'Formula Name Creation'!$V45,'HB11 Model'!$B45)</f>
        <v>Parameter</v>
      </c>
      <c r="AE271" t="str">
        <f ca="1">SUBSTITUTE(AE270,'Formula Name Creation'!$V45,'HB11 Model'!$B45)</f>
        <v>Parameter</v>
      </c>
      <c r="AF271" t="str">
        <f ca="1">SUBSTITUTE(AF270,'Formula Name Creation'!$V45,'HB11 Model'!$B45)</f>
        <v>Parameter</v>
      </c>
      <c r="AG271" t="str">
        <f ca="1">SUBSTITUTE(AG270,'Formula Name Creation'!$V45,'HB11 Model'!$B45)</f>
        <v>Parameter</v>
      </c>
      <c r="AH271" t="str">
        <f ca="1">SUBSTITUTE(AH270,'Formula Name Creation'!$V45,'HB11 Model'!$B45)</f>
        <v>Parameter</v>
      </c>
      <c r="AI271" t="str">
        <f ca="1">SUBSTITUTE(AI270,'Formula Name Creation'!$V45,'HB11 Model'!$B45)</f>
        <v>=C36*(C38)</v>
      </c>
      <c r="AJ271" t="str">
        <f ca="1">SUBSTITUTE(AJ270,'Formula Name Creation'!$V45,'HB11 Model'!$B45)</f>
        <v>Parameter</v>
      </c>
      <c r="AK271" t="str">
        <f ca="1">SUBSTITUTE(AK270,'Formula Name Creation'!$V45,'HB11 Model'!$B45)</f>
        <v>Parameter</v>
      </c>
      <c r="AL271" t="str">
        <f ca="1">SUBSTITUTE(AL270,'Formula Name Creation'!$V45,'HB11 Model'!$B45)</f>
        <v>=C39*(C41+C42)</v>
      </c>
      <c r="AM271" t="str">
        <f ca="1">SUBSTITUTE(AM270,'Formula Name Creation'!$V45,'HB11 Model'!$B45)</f>
        <v>=0.04+(C31*C32)/(1000)</v>
      </c>
      <c r="AN271" t="str">
        <f ca="1">SUBSTITUTE(AN270,'Formula Name Creation'!$V45,'HB11 Model'!$B45)</f>
        <v>Parameter</v>
      </c>
      <c r="AO271" t="str">
        <f ca="1">SUBSTITUTE(AO270,'Formula Name Creation'!$V45,'HB11 Model'!$B45)</f>
        <v>Parameter</v>
      </c>
      <c r="AP271" t="str">
        <f ca="1">SUBSTITUTE(AP270,'Formula Name Creation'!$V45,'HB11 Model'!$B45)</f>
        <v>Parameter</v>
      </c>
      <c r="AQ271" t="str">
        <f ca="1">SUBSTITUTE(AQ270,'Formula Name Creation'!$V45,'HB11 Model'!$B45)</f>
        <v>Parameter</v>
      </c>
      <c r="AR271" t="e">
        <f ca="1">SUBSTITUTE(AR270,'Formula Name Creation'!$V45,'HB11 Model'!$B45)</f>
        <v>#N/A</v>
      </c>
      <c r="AS271" t="str">
        <f ca="1">SUBSTITUTE(AS270,'Formula Name Creation'!$V45,'HB11 Model'!$B45)</f>
        <v>=Manufacturing Overhead Costs+C25*(C28)</v>
      </c>
      <c r="AT271" t="str">
        <f ca="1">SUBSTITUTE(AT270,'Formula Name Creation'!$V45,'HB11 Model'!$B45)</f>
        <v>Parameter</v>
      </c>
      <c r="AU271" t="str">
        <f ca="1">SUBSTITUTE(AU270,'Formula Name Creation'!$V45,'HB11 Model'!$B45)</f>
        <v>Parameter</v>
      </c>
      <c r="AV271" t="str">
        <f ca="1">SUBSTITUTE(AV270,'Formula Name Creation'!$V45,'HB11 Model'!$B45)</f>
        <v>Parameter</v>
      </c>
      <c r="AW271" t="str">
        <f ca="1">SUBSTITUTE(AW270,'Formula Name Creation'!$V45,'HB11 Model'!$B45)</f>
        <v>Parameter</v>
      </c>
      <c r="AX271" t="str">
        <f ca="1">SUBSTITUTE(AX270,'Formula Name Creation'!$V45,'HB11 Model'!$B45)</f>
        <v>Parameter</v>
      </c>
      <c r="AY271" t="str">
        <f ca="1">SUBSTITUTE(AY270,'Formula Name Creation'!$V45,'HB11 Model'!$B45)</f>
        <v>Parameter</v>
      </c>
      <c r="AZ271" t="str">
        <f ca="1">SUBSTITUTE(AZ270,'Formula Name Creation'!$V45,'HB11 Model'!$B45)</f>
        <v>Parameter</v>
      </c>
      <c r="BA271" t="str">
        <f ca="1">SUBSTITUTE(BA270,'Formula Name Creation'!$V45,'HB11 Model'!$B45)</f>
        <v>=(Total Cost of Fuel Storage+Cost of Fuel Delivery Robot)/10^6</v>
      </c>
      <c r="BB271" t="str">
        <f ca="1">SUBSTITUTE(BB270,'Formula Name Creation'!$V45,'HB11 Model'!$B45)</f>
        <v>=C4*((C14*24)*3600)*Required Redundancy</v>
      </c>
      <c r="BC271" t="str">
        <f ca="1">SUBSTITUTE(BC270,'Formula Name Creation'!$V45,'HB11 Model'!$B45)</f>
        <v>Parameter</v>
      </c>
      <c r="BD271" t="str">
        <f ca="1">SUBSTITUTE(BD270,'Formula Name Creation'!$V45,'HB11 Model'!$B45)</f>
        <v>Parameter</v>
      </c>
      <c r="BE271" t="str">
        <f ca="1">SUBSTITUTE(BE270,'Formula Name Creation'!$V45,'HB11 Model'!$B45)</f>
        <v>Parameter</v>
      </c>
      <c r="BF271" t="str">
        <f ca="1">SUBSTITUTE(BF270,'Formula Name Creation'!$V45,'HB11 Model'!$B45)</f>
        <v>Parameter</v>
      </c>
      <c r="BG271" t="str">
        <f ca="1">SUBSTITUTE(BG270,'Formula Name Creation'!$V45,'HB11 Model'!$B45)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1" t="str">
        <f ca="1">SUBSTITUTE(BH270,'Formula Name Creation'!$V45,'HB11 Model'!$B45)</f>
        <v>Parameter</v>
      </c>
      <c r="BI271" t="str">
        <f ca="1">SUBSTITUTE(BI270,'Formula Name Creation'!$V45,'HB11 Model'!$B45)</f>
        <v>=Cost of Maintenance per kWh*1000*C24</v>
      </c>
      <c r="BJ271" t="str">
        <f ca="1">SUBSTITUTE(BJ270,'Formula Name Creation'!$V45,'HB11 Model'!$B45)</f>
        <v>Parameter</v>
      </c>
      <c r="BK271" t="str">
        <f ca="1">SUBSTITUTE(BK270,'Formula Name Creation'!$V45,'HB11 Model'!$B45)</f>
        <v>Parameter</v>
      </c>
      <c r="BL271" t="str">
        <f ca="1">SUBSTITUTE(BL270,'Formula Name Creation'!$V45,'HB11 Model'!$B45)</f>
        <v>Parameter</v>
      </c>
      <c r="BM271" t="str">
        <f ca="1">SUBSTITUTE(BM270,'Formula Name Creation'!$V45,'HB11 Model'!$B45)</f>
        <v>Parameter</v>
      </c>
      <c r="BN271" t="str">
        <f ca="1">SUBSTITUTE(BN270,'Formula Name Creation'!$V45,'HB11 Model'!$B45)</f>
        <v>Parameter</v>
      </c>
      <c r="BO271" t="str">
        <f ca="1">SUBSTITUTE(BO270,'Formula Name Creation'!$V45,'HB11 Model'!$B45)</f>
        <v>Parameter</v>
      </c>
      <c r="BP271" t="str">
        <f ca="1">SUBSTITUTE(BP270,'Formula Name Creation'!$V45,'HB11 Model'!$B45)</f>
        <v>Parameter</v>
      </c>
      <c r="BQ271" t="str">
        <f ca="1">SUBSTITUTE(BQ270,'Formula Name Creation'!$V45,'HB11 Model'!$B45)</f>
        <v>Parameter</v>
      </c>
      <c r="BR271" t="str">
        <f ca="1">SUBSTITUTE(BR270,'Formula Name Creation'!$V45,'HB11 Model'!$B45)</f>
        <v>Parameter</v>
      </c>
      <c r="BS271" t="str">
        <f ca="1">SUBSTITUTE(BS270,'Formula Name Creation'!$V45,'HB11 Model'!$B45)</f>
        <v>Parameter</v>
      </c>
      <c r="BT271" t="str">
        <f ca="1">SUBSTITUTE(BT270,'Formula Name Creation'!$V45,'HB11 Model'!$B45)</f>
        <v>Parameter</v>
      </c>
      <c r="BU271" t="str">
        <f ca="1">SUBSTITUTE(BU270,'Formula Name Creation'!$V45,'HB11 Model'!$B45)</f>
        <v>=(Land Cost+Reactor Building Cost+Turbine Building Cost+Cooling Tower System Cost+Power Supply and Energy Storage Cost+Ventilation Stack Cost+Miscellaneous Buildings Cost+Laser Construction Cost)</v>
      </c>
      <c r="BV271" t="str">
        <f ca="1">SUBSTITUTE(BV270,'Formula Name Creation'!$V45,'HB11 Model'!$B45)</f>
        <v>Parameter</v>
      </c>
      <c r="BW271" t="str">
        <f ca="1">SUBSTITUTE(BW270,'Formula Name Creation'!$V45,'HB11 Model'!$B45)</f>
        <v>Parameter</v>
      </c>
      <c r="BX271" t="str">
        <f ca="1">SUBSTITUTE(BX270,'Formula Name Creation'!$V45,'HB11 Model'!$B45)</f>
        <v>=Indirect Construction Cost+Direct Construction Cost</v>
      </c>
      <c r="BY271" t="str">
        <f ca="1">SUBSTITUTE(BY270,'Formula Name Creation'!$V45,'HB11 Model'!$B45)</f>
        <v>Parameter</v>
      </c>
      <c r="BZ271" t="str">
        <f ca="1">SUBSTITUTE(BZ270,'Formula Name Creation'!$V45,'HB11 Model'!$B45)</f>
        <v>=Decommissioning Cost Coefficient*Direct Construction Cost</v>
      </c>
      <c r="CA271" t="str">
        <f ca="1">SUBSTITUTE(CA270,'Formula Name Creation'!$V45,'HB11 Model'!$B45)</f>
        <v>Parameter</v>
      </c>
      <c r="CB271" t="str">
        <f ca="1">SUBSTITUTE(CB270,'Formula Name Creation'!$V45,'HB11 Model'!$B45)</f>
        <v>Parameter</v>
      </c>
      <c r="CC271" t="str">
        <f ca="1">SUBSTITUTE(CC270,'Formula Name Creation'!$V45,'HB11 Model'!$B45)</f>
        <v>Parameter</v>
      </c>
      <c r="CD271" t="str">
        <f ca="1">SUBSTITUTE(CD270,'Formula Name Creation'!$V45,'HB11 Model'!$B45)</f>
        <v>=32*(C9/2605)</v>
      </c>
      <c r="CE271" t="str">
        <f ca="1">SUBSTITUTE(CE270,'Formula Name Creation'!$V45,'HB11 Model'!$B45)</f>
        <v>Parameter</v>
      </c>
      <c r="CF271" t="str">
        <f ca="1">SUBSTITUTE(CF270,'Formula Name Creation'!$V45,'HB11 Model'!$B45)</f>
        <v>Parameter</v>
      </c>
      <c r="CG271" t="str">
        <f ca="1">SUBSTITUTE(CG270,'Formula Name Creation'!$V45,'HB11 Model'!$B45)</f>
        <v>=(Coolant Volume*Coolant Density*Coolant Cost)/10^6</v>
      </c>
      <c r="CH271" t="str">
        <f ca="1">SUBSTITUTE(CH270,'Formula Name Creation'!$V45,'HB11 Model'!$B45)</f>
        <v>=C9*10^6/Mixed-mean Coolant Temperature Rise/Specific Heat of Coolant</v>
      </c>
      <c r="CI271" t="str">
        <f ca="1">SUBSTITUTE(CI270,'Formula Name Creation'!$V45,'HB11 Model'!$B45)</f>
        <v>Parameter</v>
      </c>
      <c r="CJ271" t="str">
        <f ca="1">SUBSTITUTE(CJ270,'Formula Name Creation'!$V45,'HB11 Model'!$B45)</f>
        <v>Parameter</v>
      </c>
      <c r="CK271" t="str">
        <f ca="1">SUBSTITUTE(CK270,'Formula Name Creation'!$V45,'HB11 Model'!$B45)</f>
        <v>Parameter</v>
      </c>
      <c r="CL271" t="str">
        <f ca="1">SUBSTITUTE(CL270,'Formula Name Creation'!$V45,'HB11 Model'!$B45)</f>
        <v>Parameter</v>
      </c>
      <c r="CM271" t="str">
        <f ca="1">SUBSTITUTE(CM270,'Formula Name Creation'!$V45,'HB11 Model'!$B45)</f>
        <v>=Number of Staff*Average Hourly Wage</v>
      </c>
      <c r="CN271" t="str">
        <f ca="1">SUBSTITUTE(CN270,'Formula Name Creation'!$V45,'HB11 Model'!$B45)</f>
        <v>=Hourly Personnel Cost*7.6*7*52.18</v>
      </c>
      <c r="CO271" t="str">
        <f ca="1">SUBSTITUTE(CO270,'Formula Name Creation'!$V45,'HB11 Model'!$B45)</f>
        <v>Parameter</v>
      </c>
      <c r="CP271" t="str">
        <f ca="1">SUBSTITUTE(CP270,'Formula Name Creation'!$V45,'HB11 Model'!$B45)</f>
        <v>Parameter</v>
      </c>
      <c r="CQ271" t="str">
        <f ca="1">SUBSTITUTE(CQ270,'Formula Name Creation'!$V45,'HB11 Model'!$B45)</f>
        <v>Parameter</v>
      </c>
      <c r="CR271" t="str">
        <f ca="1">SUBSTITUTE(CR270,'Formula Name Creation'!$V45,'HB11 Model'!$B45)</f>
        <v>Parameter</v>
      </c>
      <c r="CS271" t="str">
        <f ca="1">SUBSTITUTE(CS270,'Formula Name Creation'!$V45,'HB11 Model'!$B45)</f>
        <v>Parameter</v>
      </c>
      <c r="CT271" t="str">
        <f ca="1">SUBSTITUTE(CT270,'Formula Name Creation'!$V45,'HB11 Model'!$B45)</f>
        <v>Parameter</v>
      </c>
      <c r="CU271" t="str">
        <f ca="1">SUBSTITUTE(CU270,'Formula Name Creation'!$V45,'HB11 Model'!$B45)</f>
        <v>=PI()*Height of Vacuum Vessel*(Radius of Vacuum Vessel^2-(Radius of Vacuum Vessel-Wall Thickness of Vacuum Vessel)^2)*Density of Vacuum Vessel Material</v>
      </c>
      <c r="CV271" t="str">
        <f ca="1">SUBSTITUTE(CV270,'Formula Name Creation'!$V45,'HB11 Model'!$B45)</f>
        <v>Parameter</v>
      </c>
      <c r="CW271" t="str">
        <f ca="1">SUBSTITUTE(CW270,'Formula Name Creation'!$V45,'HB11 Model'!$B45)</f>
        <v>=(90.69*Mass of Vacuum Vessel + Shielding Material Costs for Vacuum Vessel + 13.04*Mass Flow Rate*112.32)/10^6</v>
      </c>
      <c r="CX271" t="str">
        <f ca="1">SUBSTITUTE(CX270,'Formula Name Creation'!$V45,'HB11 Model'!$B45)</f>
        <v>0</v>
      </c>
      <c r="CY271" t="str">
        <f ca="1">SUBSTITUTE(CY270,'Formula Name Creation'!$V45,'HB11 Model'!$B45)</f>
        <v>0</v>
      </c>
      <c r="CZ271" t="str">
        <f ca="1">SUBSTITUTE(CZ270,'Formula Name Creation'!$V45,'HB11 Model'!$B45)</f>
        <v>0</v>
      </c>
      <c r="DA271" t="str">
        <f ca="1">SUBSTITUTE(DA270,'Formula Name Creation'!$V45,'HB11 Model'!$B45)</f>
        <v>0</v>
      </c>
      <c r="DB271" t="str">
        <f ca="1">SUBSTITUTE(DB270,'Formula Name Creation'!$V45,'HB11 Model'!$B45)</f>
        <v>0</v>
      </c>
      <c r="DC271" t="str">
        <f ca="1">SUBSTITUTE(DC270,'Formula Name Creation'!$V45,'HB11 Model'!$B45)</f>
        <v>0</v>
      </c>
      <c r="DD271" t="str">
        <f ca="1">SUBSTITUTE(DD270,'Formula Name Creation'!$V45,'HB11 Model'!$B45)</f>
        <v>0</v>
      </c>
      <c r="DE271" t="str">
        <f ca="1">SUBSTITUTE(DE270,'Formula Name Creation'!$V45,'HB11 Model'!$B45)</f>
        <v>0</v>
      </c>
      <c r="DF271" t="str">
        <f ca="1">SUBSTITUTE(DF270,'Formula Name Creation'!$V45,'HB11 Model'!$B45)</f>
        <v>0</v>
      </c>
      <c r="DG271" t="str">
        <f ca="1">SUBSTITUTE(DG270,'Formula Name Creation'!$V45,'HB11 Model'!$B45)</f>
        <v>0</v>
      </c>
      <c r="DH271" t="str">
        <f ca="1">SUBSTITUTE(DH270,'Formula Name Creation'!$V45,'HB11 Model'!$B45)</f>
        <v>0</v>
      </c>
      <c r="DI271" t="str">
        <f ca="1">SUBSTITUTE(DI270,'Formula Name Creation'!$V45,'HB11 Model'!$B45)</f>
        <v>0</v>
      </c>
      <c r="DJ271" t="str">
        <f ca="1">SUBSTITUTE(DJ270,'Formula Name Creation'!$V45,'HB11 Model'!$B45)</f>
        <v>0</v>
      </c>
      <c r="DK271" t="str">
        <f ca="1">SUBSTITUTE(DK270,'Formula Name Creation'!$V45,'HB11 Model'!$B45)</f>
        <v>0</v>
      </c>
      <c r="DL271" t="str">
        <f ca="1">SUBSTITUTE(DL270,'Formula Name Creation'!$V45,'HB11 Model'!$B45)</f>
        <v>0</v>
      </c>
      <c r="DM271" t="str">
        <f ca="1">SUBSTITUTE(DM270,'Formula Name Creation'!$V45,'HB11 Model'!$B45)</f>
        <v>0</v>
      </c>
      <c r="DN271" t="str">
        <f ca="1">SUBSTITUTE(DN270,'Formula Name Creation'!$V45,'HB11 Model'!$B45)</f>
        <v>0</v>
      </c>
      <c r="DO271" t="str">
        <f ca="1">SUBSTITUTE(DO270,'Formula Name Creation'!$V45,'HB11 Model'!$B45)</f>
        <v>0</v>
      </c>
      <c r="DP271" t="str">
        <f ca="1">SUBSTITUTE(DP270,'Formula Name Creation'!$V45,'HB11 Model'!$B45)</f>
        <v>0</v>
      </c>
      <c r="DQ271" t="str">
        <f ca="1">SUBSTITUTE(DQ270,'Formula Name Creation'!$V45,'HB11 Model'!$B45)</f>
        <v>0</v>
      </c>
      <c r="DR271" t="str">
        <f ca="1">SUBSTITUTE(DR270,'Formula Name Creation'!$V45,'HB11 Model'!$B45)</f>
        <v>0</v>
      </c>
      <c r="DS271" t="str">
        <f ca="1">SUBSTITUTE(DS270,'Formula Name Creation'!$V45,'HB11 Model'!$B45)</f>
        <v>0</v>
      </c>
      <c r="DT271" t="str">
        <f ca="1">SUBSTITUTE(DT270,'Formula Name Creation'!$V45,'HB11 Model'!$B45)</f>
        <v>0</v>
      </c>
      <c r="DU271" t="str">
        <f ca="1">SUBSTITUTE(DU270,'Formula Name Creation'!$V45,'HB11 Model'!$B45)</f>
        <v>0</v>
      </c>
      <c r="DV271" t="str">
        <f ca="1">SUBSTITUTE(DV270,'Formula Name Creation'!$V45,'HB11 Model'!$B45)</f>
        <v>0</v>
      </c>
      <c r="DW271" t="str">
        <f ca="1">SUBSTITUTE(DW270,'Formula Name Creation'!$V45,'HB11 Model'!$B45)</f>
        <v>0</v>
      </c>
      <c r="DX271" t="str">
        <f ca="1">SUBSTITUTE(DX270,'Formula Name Creation'!$V45,'HB11 Model'!$B45)</f>
        <v>0</v>
      </c>
      <c r="DY271" t="str">
        <f ca="1">SUBSTITUTE(DY270,'Formula Name Creation'!$V45,'HB11 Model'!$B45)</f>
        <v>0</v>
      </c>
      <c r="DZ271" t="str">
        <f ca="1">SUBSTITUTE(DZ270,'Formula Name Creation'!$V45,'HB11 Model'!$B45)</f>
        <v>0</v>
      </c>
      <c r="EA271" t="str">
        <f ca="1">SUBSTITUTE(EA270,'Formula Name Creation'!$V45,'HB11 Model'!$B45)</f>
        <v>0</v>
      </c>
      <c r="EB271" t="str">
        <f ca="1">SUBSTITUTE(EB270,'Formula Name Creation'!$V45,'HB11 Model'!$B45)</f>
        <v>0</v>
      </c>
      <c r="EC271" t="str">
        <f ca="1">SUBSTITUTE(EC270,'Formula Name Creation'!$V45,'HB11 Model'!$B45)</f>
        <v>0</v>
      </c>
      <c r="ED271" t="str">
        <f ca="1">SUBSTITUTE(ED270,'Formula Name Creation'!$V45,'HB11 Model'!$B45)</f>
        <v>0</v>
      </c>
      <c r="EE271" t="str">
        <f ca="1">SUBSTITUTE(EE270,'Formula Name Creation'!$V45,'HB11 Model'!$B45)</f>
        <v>0</v>
      </c>
      <c r="EF271" t="str">
        <f ca="1">SUBSTITUTE(EF270,'Formula Name Creation'!$V45,'HB11 Model'!$B45)</f>
        <v>0</v>
      </c>
      <c r="EG271" t="str">
        <f ca="1">SUBSTITUTE(EG270,'Formula Name Creation'!$V45,'HB11 Model'!$B45)</f>
        <v>0</v>
      </c>
      <c r="EH271" t="str">
        <f ca="1">SUBSTITUTE(EH270,'Formula Name Creation'!$V45,'HB11 Model'!$B45)</f>
        <v>0</v>
      </c>
      <c r="EI271" t="str">
        <f ca="1">SUBSTITUTE(EI270,'Formula Name Creation'!$V45,'HB11 Model'!$B45)</f>
        <v>0</v>
      </c>
      <c r="EJ271" t="str">
        <f ca="1">SUBSTITUTE(EJ270,'Formula Name Creation'!$V45,'HB11 Model'!$B45)</f>
        <v>0</v>
      </c>
      <c r="EK271" t="str">
        <f ca="1">SUBSTITUTE(EK270,'Formula Name Creation'!$V45,'HB11 Model'!$B45)</f>
        <v>0</v>
      </c>
      <c r="EL271" t="str">
        <f ca="1">SUBSTITUTE(EL270,'Formula Name Creation'!$V45,'HB11 Model'!$B45)</f>
        <v>0</v>
      </c>
      <c r="EM271" t="str">
        <f ca="1">SUBSTITUTE(EM270,'Formula Name Creation'!$V45,'HB11 Model'!$B45)</f>
        <v>0</v>
      </c>
      <c r="EN271" t="str">
        <f ca="1">SUBSTITUTE(EN270,'Formula Name Creation'!$V45,'HB11 Model'!$B45)</f>
        <v>0</v>
      </c>
      <c r="EO271" t="str">
        <f ca="1">SUBSTITUTE(EO270,'Formula Name Creation'!$V45,'HB11 Model'!$B45)</f>
        <v>0</v>
      </c>
      <c r="EP271" t="str">
        <f ca="1">SUBSTITUTE(EP270,'Formula Name Creation'!$V45,'HB11 Model'!$B45)</f>
        <v>0</v>
      </c>
      <c r="EQ271" t="str">
        <f ca="1">SUBSTITUTE(EQ270,'Formula Name Creation'!$V45,'HB11 Model'!$B45)</f>
        <v>0</v>
      </c>
      <c r="ER271" t="str">
        <f ca="1">SUBSTITUTE(ER270,'Formula Name Creation'!$V45,'HB11 Model'!$B45)</f>
        <v>0</v>
      </c>
      <c r="ES271" t="str">
        <f ca="1">SUBSTITUTE(ES270,'Formula Name Creation'!$V45,'HB11 Model'!$B45)</f>
        <v>0</v>
      </c>
      <c r="ET271" t="str">
        <f ca="1">SUBSTITUTE(ET270,'Formula Name Creation'!$V45,'HB11 Model'!$B45)</f>
        <v>0</v>
      </c>
      <c r="EU271">
        <v>43</v>
      </c>
    </row>
    <row r="272" spans="1:151" x14ac:dyDescent="0.25">
      <c r="A272" t="str">
        <f ca="1">SUBSTITUTE(A271,'Formula Name Creation'!$V44,'HB11 Model'!$B44)</f>
        <v>Parameter</v>
      </c>
      <c r="B272" t="str">
        <f ca="1">SUBSTITUTE(B271,'Formula Name Creation'!$V44,'HB11 Model'!$B44)</f>
        <v>Parameter</v>
      </c>
      <c r="C272" t="str">
        <f ca="1">SUBSTITUTE(C271,'Formula Name Creation'!$V44,'HB11 Model'!$B44)</f>
        <v>=(1400*C22*1000)/10^6</v>
      </c>
      <c r="D272" t="str">
        <f ca="1">SUBSTITUTE(D271,'Formula Name Creation'!$V44,'HB11 Model'!$B44)</f>
        <v>Parameter</v>
      </c>
      <c r="E272" t="str">
        <f ca="1">SUBSTITUTE(E271,'Formula Name Creation'!$V44,'HB11 Model'!$B44)</f>
        <v>=C3*C4</v>
      </c>
      <c r="F272" t="str">
        <f ca="1">SUBSTITUTE(F271,'Formula Name Creation'!$V44,'HB11 Model'!$B44)</f>
        <v>=C7/(C6)</v>
      </c>
      <c r="G272" t="str">
        <f ca="1">SUBSTITUTE(G271,'Formula Name Creation'!$V44,'HB11 Model'!$B44)</f>
        <v>=IF(C36=0,C7*C10,C7*C10*C13)</v>
      </c>
      <c r="H272" t="str">
        <f ca="1">SUBSTITUTE(H271,'Formula Name Creation'!$V44,'HB11 Model'!$B44)</f>
        <v>Parameter</v>
      </c>
      <c r="I272" t="str">
        <f ca="1">SUBSTITUTE(I271,'Formula Name Creation'!$V44,'HB11 Model'!$B44)</f>
        <v>Parameter</v>
      </c>
      <c r="J272" t="str">
        <f ca="1">SUBSTITUTE(J271,'Formula Name Creation'!$V44,'HB11 Model'!$B44)</f>
        <v>Parameter</v>
      </c>
      <c r="K272" t="str">
        <f ca="1">SUBSTITUTE(K271,'Formula Name Creation'!$V44,'HB11 Model'!$B44)</f>
        <v>Parameter</v>
      </c>
      <c r="L272" t="str">
        <f ca="1">SUBSTITUTE(L271,'Formula Name Creation'!$V44,'HB11 Model'!$B44)</f>
        <v>Parameter</v>
      </c>
      <c r="M272" t="str">
        <f ca="1">SUBSTITUTE(M271,'Formula Name Creation'!$V44,'HB11 Model'!$B44)</f>
        <v>=C16/C8</v>
      </c>
      <c r="N272" t="str">
        <f ca="1">SUBSTITUTE(N271,'Formula Name Creation'!$V44,'HB11 Model'!$B44)</f>
        <v>=C9*C17</v>
      </c>
      <c r="O272" t="str">
        <f ca="1">SUBSTITUTE(O271,'Formula Name Creation'!$V44,'HB11 Model'!$B44)</f>
        <v>Parameter</v>
      </c>
      <c r="P272" t="str">
        <f ca="1">SUBSTITUTE(P271,'Formula Name Creation'!$V44,'HB11 Model'!$B44)</f>
        <v>Parameter</v>
      </c>
      <c r="Q272" t="str">
        <f ca="1">SUBSTITUTE(Q271,'Formula Name Creation'!$V44,'HB11 Model'!$B44)</f>
        <v>Parameter</v>
      </c>
      <c r="R272" t="str">
        <f ca="1">SUBSTITUTE(R271,'Formula Name Creation'!$V44,'HB11 Model'!$B44)</f>
        <v>=C8+Cooling System Energy Consumption+Vacuum System Power Usage</v>
      </c>
      <c r="S272" t="str">
        <f ca="1">SUBSTITUTE(S271,'Formula Name Creation'!$V44,'HB11 Model'!$B44)</f>
        <v>=C20*C19</v>
      </c>
      <c r="T272" t="str">
        <f ca="1">SUBSTITUTE(T271,'Formula Name Creation'!$V44,'HB11 Model'!$B44)</f>
        <v>=C16-C20</v>
      </c>
      <c r="U272" t="str">
        <f ca="1">SUBSTITUTE(U271,'Formula Name Creation'!$V44,'HB11 Model'!$B44)</f>
        <v>=365*24*C14</v>
      </c>
      <c r="V272" t="str">
        <f ca="1">SUBSTITUTE(V271,'Formula Name Creation'!$V44,'HB11 Model'!$B44)</f>
        <v>=C22*C23</v>
      </c>
      <c r="W272" t="str">
        <f ca="1">SUBSTITUTE(W271,'Formula Name Creation'!$V44,'HB11 Model'!$B44)</f>
        <v>=C26/(1-C27)</v>
      </c>
      <c r="X272" t="str">
        <f ca="1">SUBSTITUTE(X271,'Formula Name Creation'!$V44,'HB11 Model'!$B44)</f>
        <v>=C4*C14*365*24*3600</v>
      </c>
      <c r="Y272" t="str">
        <f ca="1">SUBSTITUTE(Y271,'Formula Name Creation'!$V44,'HB11 Model'!$B44)</f>
        <v>Parameter</v>
      </c>
      <c r="Z272" t="str">
        <f ca="1">SUBSTITUTE(Z271,'Formula Name Creation'!$V44,'HB11 Model'!$B44)</f>
        <v>=C29+C37+C40+Final Assembly Cost per Target</v>
      </c>
      <c r="AA272" t="str">
        <f ca="1">SUBSTITUTE(AA271,'Formula Name Creation'!$V44,'HB11 Model'!$B44)</f>
        <v>=C30*(C33*C34)/(1000)+C35</v>
      </c>
      <c r="AB272" t="str">
        <f ca="1">SUBSTITUTE(AB271,'Formula Name Creation'!$V44,'HB11 Model'!$B44)</f>
        <v>Parameter</v>
      </c>
      <c r="AC272" t="str">
        <f ca="1">SUBSTITUTE(AC271,'Formula Name Creation'!$V44,'HB11 Model'!$B44)</f>
        <v>Parameter</v>
      </c>
      <c r="AD272" t="str">
        <f ca="1">SUBSTITUTE(AD271,'Formula Name Creation'!$V44,'HB11 Model'!$B44)</f>
        <v>Parameter</v>
      </c>
      <c r="AE272" t="str">
        <f ca="1">SUBSTITUTE(AE271,'Formula Name Creation'!$V44,'HB11 Model'!$B44)</f>
        <v>Parameter</v>
      </c>
      <c r="AF272" t="str">
        <f ca="1">SUBSTITUTE(AF271,'Formula Name Creation'!$V44,'HB11 Model'!$B44)</f>
        <v>Parameter</v>
      </c>
      <c r="AG272" t="str">
        <f ca="1">SUBSTITUTE(AG271,'Formula Name Creation'!$V44,'HB11 Model'!$B44)</f>
        <v>Parameter</v>
      </c>
      <c r="AH272" t="str">
        <f ca="1">SUBSTITUTE(AH271,'Formula Name Creation'!$V44,'HB11 Model'!$B44)</f>
        <v>Parameter</v>
      </c>
      <c r="AI272" t="str">
        <f ca="1">SUBSTITUTE(AI271,'Formula Name Creation'!$V44,'HB11 Model'!$B44)</f>
        <v>=C36*(C38)</v>
      </c>
      <c r="AJ272" t="str">
        <f ca="1">SUBSTITUTE(AJ271,'Formula Name Creation'!$V44,'HB11 Model'!$B44)</f>
        <v>Parameter</v>
      </c>
      <c r="AK272" t="str">
        <f ca="1">SUBSTITUTE(AK271,'Formula Name Creation'!$V44,'HB11 Model'!$B44)</f>
        <v>Parameter</v>
      </c>
      <c r="AL272" t="str">
        <f ca="1">SUBSTITUTE(AL271,'Formula Name Creation'!$V44,'HB11 Model'!$B44)</f>
        <v>=C39*(C41+C42)</v>
      </c>
      <c r="AM272" t="str">
        <f ca="1">SUBSTITUTE(AM271,'Formula Name Creation'!$V44,'HB11 Model'!$B44)</f>
        <v>=0.04+(C31*C32)/(1000)</v>
      </c>
      <c r="AN272" t="str">
        <f ca="1">SUBSTITUTE(AN271,'Formula Name Creation'!$V44,'HB11 Model'!$B44)</f>
        <v>Parameter</v>
      </c>
      <c r="AO272" t="str">
        <f ca="1">SUBSTITUTE(AO271,'Formula Name Creation'!$V44,'HB11 Model'!$B44)</f>
        <v>Parameter</v>
      </c>
      <c r="AP272" t="str">
        <f ca="1">SUBSTITUTE(AP271,'Formula Name Creation'!$V44,'HB11 Model'!$B44)</f>
        <v>Parameter</v>
      </c>
      <c r="AQ272" t="str">
        <f ca="1">SUBSTITUTE(AQ271,'Formula Name Creation'!$V44,'HB11 Model'!$B44)</f>
        <v>Parameter</v>
      </c>
      <c r="AR272" t="e">
        <f ca="1">SUBSTITUTE(AR271,'Formula Name Creation'!$V44,'HB11 Model'!$B44)</f>
        <v>#N/A</v>
      </c>
      <c r="AS272" t="str">
        <f ca="1">SUBSTITUTE(AS271,'Formula Name Creation'!$V44,'HB11 Model'!$B44)</f>
        <v>=Manufacturing Overhead Costs+C25*(C28)</v>
      </c>
      <c r="AT272" t="str">
        <f ca="1">SUBSTITUTE(AT271,'Formula Name Creation'!$V44,'HB11 Model'!$B44)</f>
        <v>Parameter</v>
      </c>
      <c r="AU272" t="str">
        <f ca="1">SUBSTITUTE(AU271,'Formula Name Creation'!$V44,'HB11 Model'!$B44)</f>
        <v>Parameter</v>
      </c>
      <c r="AV272" t="str">
        <f ca="1">SUBSTITUTE(AV271,'Formula Name Creation'!$V44,'HB11 Model'!$B44)</f>
        <v>Parameter</v>
      </c>
      <c r="AW272" t="str">
        <f ca="1">SUBSTITUTE(AW271,'Formula Name Creation'!$V44,'HB11 Model'!$B44)</f>
        <v>Parameter</v>
      </c>
      <c r="AX272" t="str">
        <f ca="1">SUBSTITUTE(AX271,'Formula Name Creation'!$V44,'HB11 Model'!$B44)</f>
        <v>Parameter</v>
      </c>
      <c r="AY272" t="str">
        <f ca="1">SUBSTITUTE(AY271,'Formula Name Creation'!$V44,'HB11 Model'!$B44)</f>
        <v>Parameter</v>
      </c>
      <c r="AZ272" t="str">
        <f ca="1">SUBSTITUTE(AZ271,'Formula Name Creation'!$V44,'HB11 Model'!$B44)</f>
        <v>Parameter</v>
      </c>
      <c r="BA272" t="str">
        <f ca="1">SUBSTITUTE(BA271,'Formula Name Creation'!$V44,'HB11 Model'!$B44)</f>
        <v>=(Total Cost of Fuel Storage+Cost of Fuel Delivery Robot)/10^6</v>
      </c>
      <c r="BB272" t="str">
        <f ca="1">SUBSTITUTE(BB271,'Formula Name Creation'!$V44,'HB11 Model'!$B44)</f>
        <v>=C4*((C14*24)*3600)*Required Redundancy</v>
      </c>
      <c r="BC272" t="str">
        <f ca="1">SUBSTITUTE(BC271,'Formula Name Creation'!$V44,'HB11 Model'!$B44)</f>
        <v>Parameter</v>
      </c>
      <c r="BD272" t="str">
        <f ca="1">SUBSTITUTE(BD271,'Formula Name Creation'!$V44,'HB11 Model'!$B44)</f>
        <v>Parameter</v>
      </c>
      <c r="BE272" t="str">
        <f ca="1">SUBSTITUTE(BE271,'Formula Name Creation'!$V44,'HB11 Model'!$B44)</f>
        <v>Parameter</v>
      </c>
      <c r="BF272" t="str">
        <f ca="1">SUBSTITUTE(BF271,'Formula Name Creation'!$V44,'HB11 Model'!$B44)</f>
        <v>Parameter</v>
      </c>
      <c r="BG272" t="str">
        <f ca="1">SUBSTITUTE(BG271,'Formula Name Creation'!$V44,'HB11 Model'!$B44)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2" t="str">
        <f ca="1">SUBSTITUTE(BH271,'Formula Name Creation'!$V44,'HB11 Model'!$B44)</f>
        <v>Parameter</v>
      </c>
      <c r="BI272" t="str">
        <f ca="1">SUBSTITUTE(BI271,'Formula Name Creation'!$V44,'HB11 Model'!$B44)</f>
        <v>=Cost of Maintenance per kWh*1000*C24</v>
      </c>
      <c r="BJ272" t="str">
        <f ca="1">SUBSTITUTE(BJ271,'Formula Name Creation'!$V44,'HB11 Model'!$B44)</f>
        <v>Parameter</v>
      </c>
      <c r="BK272" t="str">
        <f ca="1">SUBSTITUTE(BK271,'Formula Name Creation'!$V44,'HB11 Model'!$B44)</f>
        <v>Parameter</v>
      </c>
      <c r="BL272" t="str">
        <f ca="1">SUBSTITUTE(BL271,'Formula Name Creation'!$V44,'HB11 Model'!$B44)</f>
        <v>Parameter</v>
      </c>
      <c r="BM272" t="str">
        <f ca="1">SUBSTITUTE(BM271,'Formula Name Creation'!$V44,'HB11 Model'!$B44)</f>
        <v>Parameter</v>
      </c>
      <c r="BN272" t="str">
        <f ca="1">SUBSTITUTE(BN271,'Formula Name Creation'!$V44,'HB11 Model'!$B44)</f>
        <v>Parameter</v>
      </c>
      <c r="BO272" t="str">
        <f ca="1">SUBSTITUTE(BO271,'Formula Name Creation'!$V44,'HB11 Model'!$B44)</f>
        <v>Parameter</v>
      </c>
      <c r="BP272" t="str">
        <f ca="1">SUBSTITUTE(BP271,'Formula Name Creation'!$V44,'HB11 Model'!$B44)</f>
        <v>Parameter</v>
      </c>
      <c r="BQ272" t="str">
        <f ca="1">SUBSTITUTE(BQ271,'Formula Name Creation'!$V44,'HB11 Model'!$B44)</f>
        <v>Parameter</v>
      </c>
      <c r="BR272" t="str">
        <f ca="1">SUBSTITUTE(BR271,'Formula Name Creation'!$V44,'HB11 Model'!$B44)</f>
        <v>Parameter</v>
      </c>
      <c r="BS272" t="str">
        <f ca="1">SUBSTITUTE(BS271,'Formula Name Creation'!$V44,'HB11 Model'!$B44)</f>
        <v>Parameter</v>
      </c>
      <c r="BT272" t="str">
        <f ca="1">SUBSTITUTE(BT271,'Formula Name Creation'!$V44,'HB11 Model'!$B44)</f>
        <v>Parameter</v>
      </c>
      <c r="BU272" t="str">
        <f ca="1">SUBSTITUTE(BU271,'Formula Name Creation'!$V44,'HB11 Model'!$B44)</f>
        <v>=(Land Cost+Reactor Building Cost+Turbine Building Cost+Cooling Tower System Cost+Power Supply and Energy Storage Cost+Ventilation Stack Cost+Miscellaneous Buildings Cost+Laser Construction Cost)</v>
      </c>
      <c r="BV272" t="str">
        <f ca="1">SUBSTITUTE(BV271,'Formula Name Creation'!$V44,'HB11 Model'!$B44)</f>
        <v>Parameter</v>
      </c>
      <c r="BW272" t="str">
        <f ca="1">SUBSTITUTE(BW271,'Formula Name Creation'!$V44,'HB11 Model'!$B44)</f>
        <v>Parameter</v>
      </c>
      <c r="BX272" t="str">
        <f ca="1">SUBSTITUTE(BX271,'Formula Name Creation'!$V44,'HB11 Model'!$B44)</f>
        <v>=Indirect Construction Cost+Direct Construction Cost</v>
      </c>
      <c r="BY272" t="str">
        <f ca="1">SUBSTITUTE(BY271,'Formula Name Creation'!$V44,'HB11 Model'!$B44)</f>
        <v>Parameter</v>
      </c>
      <c r="BZ272" t="str">
        <f ca="1">SUBSTITUTE(BZ271,'Formula Name Creation'!$V44,'HB11 Model'!$B44)</f>
        <v>=Decommissioning Cost Coefficient*Direct Construction Cost</v>
      </c>
      <c r="CA272" t="str">
        <f ca="1">SUBSTITUTE(CA271,'Formula Name Creation'!$V44,'HB11 Model'!$B44)</f>
        <v>Parameter</v>
      </c>
      <c r="CB272" t="str">
        <f ca="1">SUBSTITUTE(CB271,'Formula Name Creation'!$V44,'HB11 Model'!$B44)</f>
        <v>Parameter</v>
      </c>
      <c r="CC272" t="str">
        <f ca="1">SUBSTITUTE(CC271,'Formula Name Creation'!$V44,'HB11 Model'!$B44)</f>
        <v>Parameter</v>
      </c>
      <c r="CD272" t="str">
        <f ca="1">SUBSTITUTE(CD271,'Formula Name Creation'!$V44,'HB11 Model'!$B44)</f>
        <v>=32*(C9/2605)</v>
      </c>
      <c r="CE272" t="str">
        <f ca="1">SUBSTITUTE(CE271,'Formula Name Creation'!$V44,'HB11 Model'!$B44)</f>
        <v>Parameter</v>
      </c>
      <c r="CF272" t="str">
        <f ca="1">SUBSTITUTE(CF271,'Formula Name Creation'!$V44,'HB11 Model'!$B44)</f>
        <v>Parameter</v>
      </c>
      <c r="CG272" t="str">
        <f ca="1">SUBSTITUTE(CG271,'Formula Name Creation'!$V44,'HB11 Model'!$B44)</f>
        <v>=(Coolant Volume*Coolant Density*Coolant Cost)/10^6</v>
      </c>
      <c r="CH272" t="str">
        <f ca="1">SUBSTITUTE(CH271,'Formula Name Creation'!$V44,'HB11 Model'!$B44)</f>
        <v>=C9*10^6/Mixed-mean Coolant Temperature Rise/Specific Heat of Coolant</v>
      </c>
      <c r="CI272" t="str">
        <f ca="1">SUBSTITUTE(CI271,'Formula Name Creation'!$V44,'HB11 Model'!$B44)</f>
        <v>Parameter</v>
      </c>
      <c r="CJ272" t="str">
        <f ca="1">SUBSTITUTE(CJ271,'Formula Name Creation'!$V44,'HB11 Model'!$B44)</f>
        <v>Parameter</v>
      </c>
      <c r="CK272" t="str">
        <f ca="1">SUBSTITUTE(CK271,'Formula Name Creation'!$V44,'HB11 Model'!$B44)</f>
        <v>Parameter</v>
      </c>
      <c r="CL272" t="str">
        <f ca="1">SUBSTITUTE(CL271,'Formula Name Creation'!$V44,'HB11 Model'!$B44)</f>
        <v>Parameter</v>
      </c>
      <c r="CM272" t="str">
        <f ca="1">SUBSTITUTE(CM271,'Formula Name Creation'!$V44,'HB11 Model'!$B44)</f>
        <v>=Number of Staff*Average Hourly Wage</v>
      </c>
      <c r="CN272" t="str">
        <f ca="1">SUBSTITUTE(CN271,'Formula Name Creation'!$V44,'HB11 Model'!$B44)</f>
        <v>=Hourly Personnel Cost*7.6*7*52.18</v>
      </c>
      <c r="CO272" t="str">
        <f ca="1">SUBSTITUTE(CO271,'Formula Name Creation'!$V44,'HB11 Model'!$B44)</f>
        <v>Parameter</v>
      </c>
      <c r="CP272" t="str">
        <f ca="1">SUBSTITUTE(CP271,'Formula Name Creation'!$V44,'HB11 Model'!$B44)</f>
        <v>Parameter</v>
      </c>
      <c r="CQ272" t="str">
        <f ca="1">SUBSTITUTE(CQ271,'Formula Name Creation'!$V44,'HB11 Model'!$B44)</f>
        <v>Parameter</v>
      </c>
      <c r="CR272" t="str">
        <f ca="1">SUBSTITUTE(CR271,'Formula Name Creation'!$V44,'HB11 Model'!$B44)</f>
        <v>Parameter</v>
      </c>
      <c r="CS272" t="str">
        <f ca="1">SUBSTITUTE(CS271,'Formula Name Creation'!$V44,'HB11 Model'!$B44)</f>
        <v>Parameter</v>
      </c>
      <c r="CT272" t="str">
        <f ca="1">SUBSTITUTE(CT271,'Formula Name Creation'!$V44,'HB11 Model'!$B44)</f>
        <v>Parameter</v>
      </c>
      <c r="CU272" t="str">
        <f ca="1">SUBSTITUTE(CU271,'Formula Name Creation'!$V44,'HB11 Model'!$B44)</f>
        <v>=PI()*Height of Vacuum Vessel*(Radius of Vacuum Vessel^2-(Radius of Vacuum Vessel-Wall Thickness of Vacuum Vessel)^2)*Density of Vacuum Vessel Material</v>
      </c>
      <c r="CV272" t="str">
        <f ca="1">SUBSTITUTE(CV271,'Formula Name Creation'!$V44,'HB11 Model'!$B44)</f>
        <v>Parameter</v>
      </c>
      <c r="CW272" t="str">
        <f ca="1">SUBSTITUTE(CW271,'Formula Name Creation'!$V44,'HB11 Model'!$B44)</f>
        <v>=(90.69*Mass of Vacuum Vessel + Shielding Material Costs for Vacuum Vessel + 13.04*Mass Flow Rate*112.32)/10^6</v>
      </c>
      <c r="CX272" t="str">
        <f ca="1">SUBSTITUTE(CX271,'Formula Name Creation'!$V44,'HB11 Model'!$B44)</f>
        <v>0</v>
      </c>
      <c r="CY272" t="str">
        <f ca="1">SUBSTITUTE(CY271,'Formula Name Creation'!$V44,'HB11 Model'!$B44)</f>
        <v>0</v>
      </c>
      <c r="CZ272" t="str">
        <f ca="1">SUBSTITUTE(CZ271,'Formula Name Creation'!$V44,'HB11 Model'!$B44)</f>
        <v>0</v>
      </c>
      <c r="DA272" t="str">
        <f ca="1">SUBSTITUTE(DA271,'Formula Name Creation'!$V44,'HB11 Model'!$B44)</f>
        <v>0</v>
      </c>
      <c r="DB272" t="str">
        <f ca="1">SUBSTITUTE(DB271,'Formula Name Creation'!$V44,'HB11 Model'!$B44)</f>
        <v>0</v>
      </c>
      <c r="DC272" t="str">
        <f ca="1">SUBSTITUTE(DC271,'Formula Name Creation'!$V44,'HB11 Model'!$B44)</f>
        <v>0</v>
      </c>
      <c r="DD272" t="str">
        <f ca="1">SUBSTITUTE(DD271,'Formula Name Creation'!$V44,'HB11 Model'!$B44)</f>
        <v>0</v>
      </c>
      <c r="DE272" t="str">
        <f ca="1">SUBSTITUTE(DE271,'Formula Name Creation'!$V44,'HB11 Model'!$B44)</f>
        <v>0</v>
      </c>
      <c r="DF272" t="str">
        <f ca="1">SUBSTITUTE(DF271,'Formula Name Creation'!$V44,'HB11 Model'!$B44)</f>
        <v>0</v>
      </c>
      <c r="DG272" t="str">
        <f ca="1">SUBSTITUTE(DG271,'Formula Name Creation'!$V44,'HB11 Model'!$B44)</f>
        <v>0</v>
      </c>
      <c r="DH272" t="str">
        <f ca="1">SUBSTITUTE(DH271,'Formula Name Creation'!$V44,'HB11 Model'!$B44)</f>
        <v>0</v>
      </c>
      <c r="DI272" t="str">
        <f ca="1">SUBSTITUTE(DI271,'Formula Name Creation'!$V44,'HB11 Model'!$B44)</f>
        <v>0</v>
      </c>
      <c r="DJ272" t="str">
        <f ca="1">SUBSTITUTE(DJ271,'Formula Name Creation'!$V44,'HB11 Model'!$B44)</f>
        <v>0</v>
      </c>
      <c r="DK272" t="str">
        <f ca="1">SUBSTITUTE(DK271,'Formula Name Creation'!$V44,'HB11 Model'!$B44)</f>
        <v>0</v>
      </c>
      <c r="DL272" t="str">
        <f ca="1">SUBSTITUTE(DL271,'Formula Name Creation'!$V44,'HB11 Model'!$B44)</f>
        <v>0</v>
      </c>
      <c r="DM272" t="str">
        <f ca="1">SUBSTITUTE(DM271,'Formula Name Creation'!$V44,'HB11 Model'!$B44)</f>
        <v>0</v>
      </c>
      <c r="DN272" t="str">
        <f ca="1">SUBSTITUTE(DN271,'Formula Name Creation'!$V44,'HB11 Model'!$B44)</f>
        <v>0</v>
      </c>
      <c r="DO272" t="str">
        <f ca="1">SUBSTITUTE(DO271,'Formula Name Creation'!$V44,'HB11 Model'!$B44)</f>
        <v>0</v>
      </c>
      <c r="DP272" t="str">
        <f ca="1">SUBSTITUTE(DP271,'Formula Name Creation'!$V44,'HB11 Model'!$B44)</f>
        <v>0</v>
      </c>
      <c r="DQ272" t="str">
        <f ca="1">SUBSTITUTE(DQ271,'Formula Name Creation'!$V44,'HB11 Model'!$B44)</f>
        <v>0</v>
      </c>
      <c r="DR272" t="str">
        <f ca="1">SUBSTITUTE(DR271,'Formula Name Creation'!$V44,'HB11 Model'!$B44)</f>
        <v>0</v>
      </c>
      <c r="DS272" t="str">
        <f ca="1">SUBSTITUTE(DS271,'Formula Name Creation'!$V44,'HB11 Model'!$B44)</f>
        <v>0</v>
      </c>
      <c r="DT272" t="str">
        <f ca="1">SUBSTITUTE(DT271,'Formula Name Creation'!$V44,'HB11 Model'!$B44)</f>
        <v>0</v>
      </c>
      <c r="DU272" t="str">
        <f ca="1">SUBSTITUTE(DU271,'Formula Name Creation'!$V44,'HB11 Model'!$B44)</f>
        <v>0</v>
      </c>
      <c r="DV272" t="str">
        <f ca="1">SUBSTITUTE(DV271,'Formula Name Creation'!$V44,'HB11 Model'!$B44)</f>
        <v>0</v>
      </c>
      <c r="DW272" t="str">
        <f ca="1">SUBSTITUTE(DW271,'Formula Name Creation'!$V44,'HB11 Model'!$B44)</f>
        <v>0</v>
      </c>
      <c r="DX272" t="str">
        <f ca="1">SUBSTITUTE(DX271,'Formula Name Creation'!$V44,'HB11 Model'!$B44)</f>
        <v>0</v>
      </c>
      <c r="DY272" t="str">
        <f ca="1">SUBSTITUTE(DY271,'Formula Name Creation'!$V44,'HB11 Model'!$B44)</f>
        <v>0</v>
      </c>
      <c r="DZ272" t="str">
        <f ca="1">SUBSTITUTE(DZ271,'Formula Name Creation'!$V44,'HB11 Model'!$B44)</f>
        <v>0</v>
      </c>
      <c r="EA272" t="str">
        <f ca="1">SUBSTITUTE(EA271,'Formula Name Creation'!$V44,'HB11 Model'!$B44)</f>
        <v>0</v>
      </c>
      <c r="EB272" t="str">
        <f ca="1">SUBSTITUTE(EB271,'Formula Name Creation'!$V44,'HB11 Model'!$B44)</f>
        <v>0</v>
      </c>
      <c r="EC272" t="str">
        <f ca="1">SUBSTITUTE(EC271,'Formula Name Creation'!$V44,'HB11 Model'!$B44)</f>
        <v>0</v>
      </c>
      <c r="ED272" t="str">
        <f ca="1">SUBSTITUTE(ED271,'Formula Name Creation'!$V44,'HB11 Model'!$B44)</f>
        <v>0</v>
      </c>
      <c r="EE272" t="str">
        <f ca="1">SUBSTITUTE(EE271,'Formula Name Creation'!$V44,'HB11 Model'!$B44)</f>
        <v>0</v>
      </c>
      <c r="EF272" t="str">
        <f ca="1">SUBSTITUTE(EF271,'Formula Name Creation'!$V44,'HB11 Model'!$B44)</f>
        <v>0</v>
      </c>
      <c r="EG272" t="str">
        <f ca="1">SUBSTITUTE(EG271,'Formula Name Creation'!$V44,'HB11 Model'!$B44)</f>
        <v>0</v>
      </c>
      <c r="EH272" t="str">
        <f ca="1">SUBSTITUTE(EH271,'Formula Name Creation'!$V44,'HB11 Model'!$B44)</f>
        <v>0</v>
      </c>
      <c r="EI272" t="str">
        <f ca="1">SUBSTITUTE(EI271,'Formula Name Creation'!$V44,'HB11 Model'!$B44)</f>
        <v>0</v>
      </c>
      <c r="EJ272" t="str">
        <f ca="1">SUBSTITUTE(EJ271,'Formula Name Creation'!$V44,'HB11 Model'!$B44)</f>
        <v>0</v>
      </c>
      <c r="EK272" t="str">
        <f ca="1">SUBSTITUTE(EK271,'Formula Name Creation'!$V44,'HB11 Model'!$B44)</f>
        <v>0</v>
      </c>
      <c r="EL272" t="str">
        <f ca="1">SUBSTITUTE(EL271,'Formula Name Creation'!$V44,'HB11 Model'!$B44)</f>
        <v>0</v>
      </c>
      <c r="EM272" t="str">
        <f ca="1">SUBSTITUTE(EM271,'Formula Name Creation'!$V44,'HB11 Model'!$B44)</f>
        <v>0</v>
      </c>
      <c r="EN272" t="str">
        <f ca="1">SUBSTITUTE(EN271,'Formula Name Creation'!$V44,'HB11 Model'!$B44)</f>
        <v>0</v>
      </c>
      <c r="EO272" t="str">
        <f ca="1">SUBSTITUTE(EO271,'Formula Name Creation'!$V44,'HB11 Model'!$B44)</f>
        <v>0</v>
      </c>
      <c r="EP272" t="str">
        <f ca="1">SUBSTITUTE(EP271,'Formula Name Creation'!$V44,'HB11 Model'!$B44)</f>
        <v>0</v>
      </c>
      <c r="EQ272" t="str">
        <f ca="1">SUBSTITUTE(EQ271,'Formula Name Creation'!$V44,'HB11 Model'!$B44)</f>
        <v>0</v>
      </c>
      <c r="ER272" t="str">
        <f ca="1">SUBSTITUTE(ER271,'Formula Name Creation'!$V44,'HB11 Model'!$B44)</f>
        <v>0</v>
      </c>
      <c r="ES272" t="str">
        <f ca="1">SUBSTITUTE(ES271,'Formula Name Creation'!$V44,'HB11 Model'!$B44)</f>
        <v>0</v>
      </c>
      <c r="ET272" t="str">
        <f ca="1">SUBSTITUTE(ET271,'Formula Name Creation'!$V44,'HB11 Model'!$B44)</f>
        <v>0</v>
      </c>
      <c r="EU272">
        <v>42</v>
      </c>
    </row>
    <row r="273" spans="1:151" x14ac:dyDescent="0.25">
      <c r="A273" t="str">
        <f ca="1">SUBSTITUTE(A272,'Formula Name Creation'!$V43,'HB11 Model'!$B43)</f>
        <v>Parameter</v>
      </c>
      <c r="B273" t="str">
        <f ca="1">SUBSTITUTE(B272,'Formula Name Creation'!$V43,'HB11 Model'!$B43)</f>
        <v>Parameter</v>
      </c>
      <c r="C273" t="str">
        <f ca="1">SUBSTITUTE(C272,'Formula Name Creation'!$V43,'HB11 Model'!$B43)</f>
        <v>=(1400*C22*1000)/10^6</v>
      </c>
      <c r="D273" t="str">
        <f ca="1">SUBSTITUTE(D272,'Formula Name Creation'!$V43,'HB11 Model'!$B43)</f>
        <v>Parameter</v>
      </c>
      <c r="E273" t="str">
        <f ca="1">SUBSTITUTE(E272,'Formula Name Creation'!$V43,'HB11 Model'!$B43)</f>
        <v>=C3*C4</v>
      </c>
      <c r="F273" t="str">
        <f ca="1">SUBSTITUTE(F272,'Formula Name Creation'!$V43,'HB11 Model'!$B43)</f>
        <v>=C7/(C6)</v>
      </c>
      <c r="G273" t="str">
        <f ca="1">SUBSTITUTE(G272,'Formula Name Creation'!$V43,'HB11 Model'!$B43)</f>
        <v>=IF(C36=0,C7*C10,C7*C10*C13)</v>
      </c>
      <c r="H273" t="str">
        <f ca="1">SUBSTITUTE(H272,'Formula Name Creation'!$V43,'HB11 Model'!$B43)</f>
        <v>Parameter</v>
      </c>
      <c r="I273" t="str">
        <f ca="1">SUBSTITUTE(I272,'Formula Name Creation'!$V43,'HB11 Model'!$B43)</f>
        <v>Parameter</v>
      </c>
      <c r="J273" t="str">
        <f ca="1">SUBSTITUTE(J272,'Formula Name Creation'!$V43,'HB11 Model'!$B43)</f>
        <v>Parameter</v>
      </c>
      <c r="K273" t="str">
        <f ca="1">SUBSTITUTE(K272,'Formula Name Creation'!$V43,'HB11 Model'!$B43)</f>
        <v>Parameter</v>
      </c>
      <c r="L273" t="str">
        <f ca="1">SUBSTITUTE(L272,'Formula Name Creation'!$V43,'HB11 Model'!$B43)</f>
        <v>Parameter</v>
      </c>
      <c r="M273" t="str">
        <f ca="1">SUBSTITUTE(M272,'Formula Name Creation'!$V43,'HB11 Model'!$B43)</f>
        <v>=C16/C8</v>
      </c>
      <c r="N273" t="str">
        <f ca="1">SUBSTITUTE(N272,'Formula Name Creation'!$V43,'HB11 Model'!$B43)</f>
        <v>=C9*C17</v>
      </c>
      <c r="O273" t="str">
        <f ca="1">SUBSTITUTE(O272,'Formula Name Creation'!$V43,'HB11 Model'!$B43)</f>
        <v>Parameter</v>
      </c>
      <c r="P273" t="str">
        <f ca="1">SUBSTITUTE(P272,'Formula Name Creation'!$V43,'HB11 Model'!$B43)</f>
        <v>Parameter</v>
      </c>
      <c r="Q273" t="str">
        <f ca="1">SUBSTITUTE(Q272,'Formula Name Creation'!$V43,'HB11 Model'!$B43)</f>
        <v>Parameter</v>
      </c>
      <c r="R273" t="str">
        <f ca="1">SUBSTITUTE(R272,'Formula Name Creation'!$V43,'HB11 Model'!$B43)</f>
        <v>=C8+Cooling System Energy Consumption+Vacuum System Power Usage</v>
      </c>
      <c r="S273" t="str">
        <f ca="1">SUBSTITUTE(S272,'Formula Name Creation'!$V43,'HB11 Model'!$B43)</f>
        <v>=C20*C19</v>
      </c>
      <c r="T273" t="str">
        <f ca="1">SUBSTITUTE(T272,'Formula Name Creation'!$V43,'HB11 Model'!$B43)</f>
        <v>=C16-C20</v>
      </c>
      <c r="U273" t="str">
        <f ca="1">SUBSTITUTE(U272,'Formula Name Creation'!$V43,'HB11 Model'!$B43)</f>
        <v>=365*24*C14</v>
      </c>
      <c r="V273" t="str">
        <f ca="1">SUBSTITUTE(V272,'Formula Name Creation'!$V43,'HB11 Model'!$B43)</f>
        <v>=C22*C23</v>
      </c>
      <c r="W273" t="str">
        <f ca="1">SUBSTITUTE(W272,'Formula Name Creation'!$V43,'HB11 Model'!$B43)</f>
        <v>=C26/(1-C27)</v>
      </c>
      <c r="X273" t="str">
        <f ca="1">SUBSTITUTE(X272,'Formula Name Creation'!$V43,'HB11 Model'!$B43)</f>
        <v>=C4*C14*365*24*3600</v>
      </c>
      <c r="Y273" t="str">
        <f ca="1">SUBSTITUTE(Y272,'Formula Name Creation'!$V43,'HB11 Model'!$B43)</f>
        <v>Parameter</v>
      </c>
      <c r="Z273" t="str">
        <f ca="1">SUBSTITUTE(Z272,'Formula Name Creation'!$V43,'HB11 Model'!$B43)</f>
        <v>=C29+C37+C40+Final Assembly Cost per Target</v>
      </c>
      <c r="AA273" t="str">
        <f ca="1">SUBSTITUTE(AA272,'Formula Name Creation'!$V43,'HB11 Model'!$B43)</f>
        <v>=C30*(C33*C34)/(1000)+C35</v>
      </c>
      <c r="AB273" t="str">
        <f ca="1">SUBSTITUTE(AB272,'Formula Name Creation'!$V43,'HB11 Model'!$B43)</f>
        <v>Parameter</v>
      </c>
      <c r="AC273" t="str">
        <f ca="1">SUBSTITUTE(AC272,'Formula Name Creation'!$V43,'HB11 Model'!$B43)</f>
        <v>Parameter</v>
      </c>
      <c r="AD273" t="str">
        <f ca="1">SUBSTITUTE(AD272,'Formula Name Creation'!$V43,'HB11 Model'!$B43)</f>
        <v>Parameter</v>
      </c>
      <c r="AE273" t="str">
        <f ca="1">SUBSTITUTE(AE272,'Formula Name Creation'!$V43,'HB11 Model'!$B43)</f>
        <v>Parameter</v>
      </c>
      <c r="AF273" t="str">
        <f ca="1">SUBSTITUTE(AF272,'Formula Name Creation'!$V43,'HB11 Model'!$B43)</f>
        <v>Parameter</v>
      </c>
      <c r="AG273" t="str">
        <f ca="1">SUBSTITUTE(AG272,'Formula Name Creation'!$V43,'HB11 Model'!$B43)</f>
        <v>Parameter</v>
      </c>
      <c r="AH273" t="str">
        <f ca="1">SUBSTITUTE(AH272,'Formula Name Creation'!$V43,'HB11 Model'!$B43)</f>
        <v>Parameter</v>
      </c>
      <c r="AI273" t="str">
        <f ca="1">SUBSTITUTE(AI272,'Formula Name Creation'!$V43,'HB11 Model'!$B43)</f>
        <v>=C36*(C38)</v>
      </c>
      <c r="AJ273" t="str">
        <f ca="1">SUBSTITUTE(AJ272,'Formula Name Creation'!$V43,'HB11 Model'!$B43)</f>
        <v>Parameter</v>
      </c>
      <c r="AK273" t="str">
        <f ca="1">SUBSTITUTE(AK272,'Formula Name Creation'!$V43,'HB11 Model'!$B43)</f>
        <v>Parameter</v>
      </c>
      <c r="AL273" t="str">
        <f ca="1">SUBSTITUTE(AL272,'Formula Name Creation'!$V43,'HB11 Model'!$B43)</f>
        <v>=C39*(C41+C42)</v>
      </c>
      <c r="AM273" t="str">
        <f ca="1">SUBSTITUTE(AM272,'Formula Name Creation'!$V43,'HB11 Model'!$B43)</f>
        <v>=0.04+(C31*C32)/(1000)</v>
      </c>
      <c r="AN273" t="str">
        <f ca="1">SUBSTITUTE(AN272,'Formula Name Creation'!$V43,'HB11 Model'!$B43)</f>
        <v>Parameter</v>
      </c>
      <c r="AO273" t="str">
        <f ca="1">SUBSTITUTE(AO272,'Formula Name Creation'!$V43,'HB11 Model'!$B43)</f>
        <v>Parameter</v>
      </c>
      <c r="AP273" t="str">
        <f ca="1">SUBSTITUTE(AP272,'Formula Name Creation'!$V43,'HB11 Model'!$B43)</f>
        <v>Parameter</v>
      </c>
      <c r="AQ273" t="str">
        <f ca="1">SUBSTITUTE(AQ272,'Formula Name Creation'!$V43,'HB11 Model'!$B43)</f>
        <v>Parameter</v>
      </c>
      <c r="AR273" t="e">
        <f ca="1">SUBSTITUTE(AR272,'Formula Name Creation'!$V43,'HB11 Model'!$B43)</f>
        <v>#N/A</v>
      </c>
      <c r="AS273" t="str">
        <f ca="1">SUBSTITUTE(AS272,'Formula Name Creation'!$V43,'HB11 Model'!$B43)</f>
        <v>=Manufacturing Overhead Costs+C25*(C28)</v>
      </c>
      <c r="AT273" t="str">
        <f ca="1">SUBSTITUTE(AT272,'Formula Name Creation'!$V43,'HB11 Model'!$B43)</f>
        <v>Parameter</v>
      </c>
      <c r="AU273" t="str">
        <f ca="1">SUBSTITUTE(AU272,'Formula Name Creation'!$V43,'HB11 Model'!$B43)</f>
        <v>Parameter</v>
      </c>
      <c r="AV273" t="str">
        <f ca="1">SUBSTITUTE(AV272,'Formula Name Creation'!$V43,'HB11 Model'!$B43)</f>
        <v>Parameter</v>
      </c>
      <c r="AW273" t="str">
        <f ca="1">SUBSTITUTE(AW272,'Formula Name Creation'!$V43,'HB11 Model'!$B43)</f>
        <v>Parameter</v>
      </c>
      <c r="AX273" t="str">
        <f ca="1">SUBSTITUTE(AX272,'Formula Name Creation'!$V43,'HB11 Model'!$B43)</f>
        <v>Parameter</v>
      </c>
      <c r="AY273" t="str">
        <f ca="1">SUBSTITUTE(AY272,'Formula Name Creation'!$V43,'HB11 Model'!$B43)</f>
        <v>Parameter</v>
      </c>
      <c r="AZ273" t="str">
        <f ca="1">SUBSTITUTE(AZ272,'Formula Name Creation'!$V43,'HB11 Model'!$B43)</f>
        <v>Parameter</v>
      </c>
      <c r="BA273" t="str">
        <f ca="1">SUBSTITUTE(BA272,'Formula Name Creation'!$V43,'HB11 Model'!$B43)</f>
        <v>=(Total Cost of Fuel Storage+Cost of Fuel Delivery Robot)/10^6</v>
      </c>
      <c r="BB273" t="str">
        <f ca="1">SUBSTITUTE(BB272,'Formula Name Creation'!$V43,'HB11 Model'!$B43)</f>
        <v>=C4*((C14*24)*3600)*Required Redundancy</v>
      </c>
      <c r="BC273" t="str">
        <f ca="1">SUBSTITUTE(BC272,'Formula Name Creation'!$V43,'HB11 Model'!$B43)</f>
        <v>Parameter</v>
      </c>
      <c r="BD273" t="str">
        <f ca="1">SUBSTITUTE(BD272,'Formula Name Creation'!$V43,'HB11 Model'!$B43)</f>
        <v>Parameter</v>
      </c>
      <c r="BE273" t="str">
        <f ca="1">SUBSTITUTE(BE272,'Formula Name Creation'!$V43,'HB11 Model'!$B43)</f>
        <v>Parameter</v>
      </c>
      <c r="BF273" t="str">
        <f ca="1">SUBSTITUTE(BF272,'Formula Name Creation'!$V43,'HB11 Model'!$B43)</f>
        <v>Parameter</v>
      </c>
      <c r="BG273" t="str">
        <f ca="1">SUBSTITUTE(BG272,'Formula Name Creation'!$V43,'HB11 Model'!$B43)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3" t="str">
        <f ca="1">SUBSTITUTE(BH272,'Formula Name Creation'!$V43,'HB11 Model'!$B43)</f>
        <v>Parameter</v>
      </c>
      <c r="BI273" t="str">
        <f ca="1">SUBSTITUTE(BI272,'Formula Name Creation'!$V43,'HB11 Model'!$B43)</f>
        <v>=Cost of Maintenance per kWh*1000*C24</v>
      </c>
      <c r="BJ273" t="str">
        <f ca="1">SUBSTITUTE(BJ272,'Formula Name Creation'!$V43,'HB11 Model'!$B43)</f>
        <v>Parameter</v>
      </c>
      <c r="BK273" t="str">
        <f ca="1">SUBSTITUTE(BK272,'Formula Name Creation'!$V43,'HB11 Model'!$B43)</f>
        <v>Parameter</v>
      </c>
      <c r="BL273" t="str">
        <f ca="1">SUBSTITUTE(BL272,'Formula Name Creation'!$V43,'HB11 Model'!$B43)</f>
        <v>Parameter</v>
      </c>
      <c r="BM273" t="str">
        <f ca="1">SUBSTITUTE(BM272,'Formula Name Creation'!$V43,'HB11 Model'!$B43)</f>
        <v>Parameter</v>
      </c>
      <c r="BN273" t="str">
        <f ca="1">SUBSTITUTE(BN272,'Formula Name Creation'!$V43,'HB11 Model'!$B43)</f>
        <v>Parameter</v>
      </c>
      <c r="BO273" t="str">
        <f ca="1">SUBSTITUTE(BO272,'Formula Name Creation'!$V43,'HB11 Model'!$B43)</f>
        <v>Parameter</v>
      </c>
      <c r="BP273" t="str">
        <f ca="1">SUBSTITUTE(BP272,'Formula Name Creation'!$V43,'HB11 Model'!$B43)</f>
        <v>Parameter</v>
      </c>
      <c r="BQ273" t="str">
        <f ca="1">SUBSTITUTE(BQ272,'Formula Name Creation'!$V43,'HB11 Model'!$B43)</f>
        <v>Parameter</v>
      </c>
      <c r="BR273" t="str">
        <f ca="1">SUBSTITUTE(BR272,'Formula Name Creation'!$V43,'HB11 Model'!$B43)</f>
        <v>Parameter</v>
      </c>
      <c r="BS273" t="str">
        <f ca="1">SUBSTITUTE(BS272,'Formula Name Creation'!$V43,'HB11 Model'!$B43)</f>
        <v>Parameter</v>
      </c>
      <c r="BT273" t="str">
        <f ca="1">SUBSTITUTE(BT272,'Formula Name Creation'!$V43,'HB11 Model'!$B43)</f>
        <v>Parameter</v>
      </c>
      <c r="BU273" t="str">
        <f ca="1">SUBSTITUTE(BU272,'Formula Name Creation'!$V43,'HB11 Model'!$B43)</f>
        <v>=(Land Cost+Reactor Building Cost+Turbine Building Cost+Cooling Tower System Cost+Power Supply and Energy Storage Cost+Ventilation Stack Cost+Miscellaneous Buildings Cost+Laser Construction Cost)</v>
      </c>
      <c r="BV273" t="str">
        <f ca="1">SUBSTITUTE(BV272,'Formula Name Creation'!$V43,'HB11 Model'!$B43)</f>
        <v>Parameter</v>
      </c>
      <c r="BW273" t="str">
        <f ca="1">SUBSTITUTE(BW272,'Formula Name Creation'!$V43,'HB11 Model'!$B43)</f>
        <v>Parameter</v>
      </c>
      <c r="BX273" t="str">
        <f ca="1">SUBSTITUTE(BX272,'Formula Name Creation'!$V43,'HB11 Model'!$B43)</f>
        <v>=Indirect Construction Cost+Direct Construction Cost</v>
      </c>
      <c r="BY273" t="str">
        <f ca="1">SUBSTITUTE(BY272,'Formula Name Creation'!$V43,'HB11 Model'!$B43)</f>
        <v>Parameter</v>
      </c>
      <c r="BZ273" t="str">
        <f ca="1">SUBSTITUTE(BZ272,'Formula Name Creation'!$V43,'HB11 Model'!$B43)</f>
        <v>=Decommissioning Cost Coefficient*Direct Construction Cost</v>
      </c>
      <c r="CA273" t="str">
        <f ca="1">SUBSTITUTE(CA272,'Formula Name Creation'!$V43,'HB11 Model'!$B43)</f>
        <v>Parameter</v>
      </c>
      <c r="CB273" t="str">
        <f ca="1">SUBSTITUTE(CB272,'Formula Name Creation'!$V43,'HB11 Model'!$B43)</f>
        <v>Parameter</v>
      </c>
      <c r="CC273" t="str">
        <f ca="1">SUBSTITUTE(CC272,'Formula Name Creation'!$V43,'HB11 Model'!$B43)</f>
        <v>Parameter</v>
      </c>
      <c r="CD273" t="str">
        <f ca="1">SUBSTITUTE(CD272,'Formula Name Creation'!$V43,'HB11 Model'!$B43)</f>
        <v>=32*(C9/2605)</v>
      </c>
      <c r="CE273" t="str">
        <f ca="1">SUBSTITUTE(CE272,'Formula Name Creation'!$V43,'HB11 Model'!$B43)</f>
        <v>Parameter</v>
      </c>
      <c r="CF273" t="str">
        <f ca="1">SUBSTITUTE(CF272,'Formula Name Creation'!$V43,'HB11 Model'!$B43)</f>
        <v>Parameter</v>
      </c>
      <c r="CG273" t="str">
        <f ca="1">SUBSTITUTE(CG272,'Formula Name Creation'!$V43,'HB11 Model'!$B43)</f>
        <v>=(Coolant Volume*Coolant Density*Coolant Cost)/10^6</v>
      </c>
      <c r="CH273" t="str">
        <f ca="1">SUBSTITUTE(CH272,'Formula Name Creation'!$V43,'HB11 Model'!$B43)</f>
        <v>=C9*10^6/Mixed-mean Coolant Temperature Rise/Specific Heat of Coolant</v>
      </c>
      <c r="CI273" t="str">
        <f ca="1">SUBSTITUTE(CI272,'Formula Name Creation'!$V43,'HB11 Model'!$B43)</f>
        <v>Parameter</v>
      </c>
      <c r="CJ273" t="str">
        <f ca="1">SUBSTITUTE(CJ272,'Formula Name Creation'!$V43,'HB11 Model'!$B43)</f>
        <v>Parameter</v>
      </c>
      <c r="CK273" t="str">
        <f ca="1">SUBSTITUTE(CK272,'Formula Name Creation'!$V43,'HB11 Model'!$B43)</f>
        <v>Parameter</v>
      </c>
      <c r="CL273" t="str">
        <f ca="1">SUBSTITUTE(CL272,'Formula Name Creation'!$V43,'HB11 Model'!$B43)</f>
        <v>Parameter</v>
      </c>
      <c r="CM273" t="str">
        <f ca="1">SUBSTITUTE(CM272,'Formula Name Creation'!$V43,'HB11 Model'!$B43)</f>
        <v>=Number of Staff*Average Hourly Wage</v>
      </c>
      <c r="CN273" t="str">
        <f ca="1">SUBSTITUTE(CN272,'Formula Name Creation'!$V43,'HB11 Model'!$B43)</f>
        <v>=Hourly Personnel Cost*7.6*7*52.18</v>
      </c>
      <c r="CO273" t="str">
        <f ca="1">SUBSTITUTE(CO272,'Formula Name Creation'!$V43,'HB11 Model'!$B43)</f>
        <v>Parameter</v>
      </c>
      <c r="CP273" t="str">
        <f ca="1">SUBSTITUTE(CP272,'Formula Name Creation'!$V43,'HB11 Model'!$B43)</f>
        <v>Parameter</v>
      </c>
      <c r="CQ273" t="str">
        <f ca="1">SUBSTITUTE(CQ272,'Formula Name Creation'!$V43,'HB11 Model'!$B43)</f>
        <v>Parameter</v>
      </c>
      <c r="CR273" t="str">
        <f ca="1">SUBSTITUTE(CR272,'Formula Name Creation'!$V43,'HB11 Model'!$B43)</f>
        <v>Parameter</v>
      </c>
      <c r="CS273" t="str">
        <f ca="1">SUBSTITUTE(CS272,'Formula Name Creation'!$V43,'HB11 Model'!$B43)</f>
        <v>Parameter</v>
      </c>
      <c r="CT273" t="str">
        <f ca="1">SUBSTITUTE(CT272,'Formula Name Creation'!$V43,'HB11 Model'!$B43)</f>
        <v>Parameter</v>
      </c>
      <c r="CU273" t="str">
        <f ca="1">SUBSTITUTE(CU272,'Formula Name Creation'!$V43,'HB11 Model'!$B43)</f>
        <v>=PI()*Height of Vacuum Vessel*(Radius of Vacuum Vessel^2-(Radius of Vacuum Vessel-Wall Thickness of Vacuum Vessel)^2)*Density of Vacuum Vessel Material</v>
      </c>
      <c r="CV273" t="str">
        <f ca="1">SUBSTITUTE(CV272,'Formula Name Creation'!$V43,'HB11 Model'!$B43)</f>
        <v>Parameter</v>
      </c>
      <c r="CW273" t="str">
        <f ca="1">SUBSTITUTE(CW272,'Formula Name Creation'!$V43,'HB11 Model'!$B43)</f>
        <v>=(90.69*Mass of Vacuum Vessel + Shielding Material Costs for Vacuum Vessel + 13.04*Mass Flow Rate*112.32)/10^6</v>
      </c>
      <c r="CX273" t="str">
        <f ca="1">SUBSTITUTE(CX272,'Formula Name Creation'!$V43,'HB11 Model'!$B43)</f>
        <v>0</v>
      </c>
      <c r="CY273" t="str">
        <f ca="1">SUBSTITUTE(CY272,'Formula Name Creation'!$V43,'HB11 Model'!$B43)</f>
        <v>0</v>
      </c>
      <c r="CZ273" t="str">
        <f ca="1">SUBSTITUTE(CZ272,'Formula Name Creation'!$V43,'HB11 Model'!$B43)</f>
        <v>0</v>
      </c>
      <c r="DA273" t="str">
        <f ca="1">SUBSTITUTE(DA272,'Formula Name Creation'!$V43,'HB11 Model'!$B43)</f>
        <v>0</v>
      </c>
      <c r="DB273" t="str">
        <f ca="1">SUBSTITUTE(DB272,'Formula Name Creation'!$V43,'HB11 Model'!$B43)</f>
        <v>0</v>
      </c>
      <c r="DC273" t="str">
        <f ca="1">SUBSTITUTE(DC272,'Formula Name Creation'!$V43,'HB11 Model'!$B43)</f>
        <v>0</v>
      </c>
      <c r="DD273" t="str">
        <f ca="1">SUBSTITUTE(DD272,'Formula Name Creation'!$V43,'HB11 Model'!$B43)</f>
        <v>0</v>
      </c>
      <c r="DE273" t="str">
        <f ca="1">SUBSTITUTE(DE272,'Formula Name Creation'!$V43,'HB11 Model'!$B43)</f>
        <v>0</v>
      </c>
      <c r="DF273" t="str">
        <f ca="1">SUBSTITUTE(DF272,'Formula Name Creation'!$V43,'HB11 Model'!$B43)</f>
        <v>0</v>
      </c>
      <c r="DG273" t="str">
        <f ca="1">SUBSTITUTE(DG272,'Formula Name Creation'!$V43,'HB11 Model'!$B43)</f>
        <v>0</v>
      </c>
      <c r="DH273" t="str">
        <f ca="1">SUBSTITUTE(DH272,'Formula Name Creation'!$V43,'HB11 Model'!$B43)</f>
        <v>0</v>
      </c>
      <c r="DI273" t="str">
        <f ca="1">SUBSTITUTE(DI272,'Formula Name Creation'!$V43,'HB11 Model'!$B43)</f>
        <v>0</v>
      </c>
      <c r="DJ273" t="str">
        <f ca="1">SUBSTITUTE(DJ272,'Formula Name Creation'!$V43,'HB11 Model'!$B43)</f>
        <v>0</v>
      </c>
      <c r="DK273" t="str">
        <f ca="1">SUBSTITUTE(DK272,'Formula Name Creation'!$V43,'HB11 Model'!$B43)</f>
        <v>0</v>
      </c>
      <c r="DL273" t="str">
        <f ca="1">SUBSTITUTE(DL272,'Formula Name Creation'!$V43,'HB11 Model'!$B43)</f>
        <v>0</v>
      </c>
      <c r="DM273" t="str">
        <f ca="1">SUBSTITUTE(DM272,'Formula Name Creation'!$V43,'HB11 Model'!$B43)</f>
        <v>0</v>
      </c>
      <c r="DN273" t="str">
        <f ca="1">SUBSTITUTE(DN272,'Formula Name Creation'!$V43,'HB11 Model'!$B43)</f>
        <v>0</v>
      </c>
      <c r="DO273" t="str">
        <f ca="1">SUBSTITUTE(DO272,'Formula Name Creation'!$V43,'HB11 Model'!$B43)</f>
        <v>0</v>
      </c>
      <c r="DP273" t="str">
        <f ca="1">SUBSTITUTE(DP272,'Formula Name Creation'!$V43,'HB11 Model'!$B43)</f>
        <v>0</v>
      </c>
      <c r="DQ273" t="str">
        <f ca="1">SUBSTITUTE(DQ272,'Formula Name Creation'!$V43,'HB11 Model'!$B43)</f>
        <v>0</v>
      </c>
      <c r="DR273" t="str">
        <f ca="1">SUBSTITUTE(DR272,'Formula Name Creation'!$V43,'HB11 Model'!$B43)</f>
        <v>0</v>
      </c>
      <c r="DS273" t="str">
        <f ca="1">SUBSTITUTE(DS272,'Formula Name Creation'!$V43,'HB11 Model'!$B43)</f>
        <v>0</v>
      </c>
      <c r="DT273" t="str">
        <f ca="1">SUBSTITUTE(DT272,'Formula Name Creation'!$V43,'HB11 Model'!$B43)</f>
        <v>0</v>
      </c>
      <c r="DU273" t="str">
        <f ca="1">SUBSTITUTE(DU272,'Formula Name Creation'!$V43,'HB11 Model'!$B43)</f>
        <v>0</v>
      </c>
      <c r="DV273" t="str">
        <f ca="1">SUBSTITUTE(DV272,'Formula Name Creation'!$V43,'HB11 Model'!$B43)</f>
        <v>0</v>
      </c>
      <c r="DW273" t="str">
        <f ca="1">SUBSTITUTE(DW272,'Formula Name Creation'!$V43,'HB11 Model'!$B43)</f>
        <v>0</v>
      </c>
      <c r="DX273" t="str">
        <f ca="1">SUBSTITUTE(DX272,'Formula Name Creation'!$V43,'HB11 Model'!$B43)</f>
        <v>0</v>
      </c>
      <c r="DY273" t="str">
        <f ca="1">SUBSTITUTE(DY272,'Formula Name Creation'!$V43,'HB11 Model'!$B43)</f>
        <v>0</v>
      </c>
      <c r="DZ273" t="str">
        <f ca="1">SUBSTITUTE(DZ272,'Formula Name Creation'!$V43,'HB11 Model'!$B43)</f>
        <v>0</v>
      </c>
      <c r="EA273" t="str">
        <f ca="1">SUBSTITUTE(EA272,'Formula Name Creation'!$V43,'HB11 Model'!$B43)</f>
        <v>0</v>
      </c>
      <c r="EB273" t="str">
        <f ca="1">SUBSTITUTE(EB272,'Formula Name Creation'!$V43,'HB11 Model'!$B43)</f>
        <v>0</v>
      </c>
      <c r="EC273" t="str">
        <f ca="1">SUBSTITUTE(EC272,'Formula Name Creation'!$V43,'HB11 Model'!$B43)</f>
        <v>0</v>
      </c>
      <c r="ED273" t="str">
        <f ca="1">SUBSTITUTE(ED272,'Formula Name Creation'!$V43,'HB11 Model'!$B43)</f>
        <v>0</v>
      </c>
      <c r="EE273" t="str">
        <f ca="1">SUBSTITUTE(EE272,'Formula Name Creation'!$V43,'HB11 Model'!$B43)</f>
        <v>0</v>
      </c>
      <c r="EF273" t="str">
        <f ca="1">SUBSTITUTE(EF272,'Formula Name Creation'!$V43,'HB11 Model'!$B43)</f>
        <v>0</v>
      </c>
      <c r="EG273" t="str">
        <f ca="1">SUBSTITUTE(EG272,'Formula Name Creation'!$V43,'HB11 Model'!$B43)</f>
        <v>0</v>
      </c>
      <c r="EH273" t="str">
        <f ca="1">SUBSTITUTE(EH272,'Formula Name Creation'!$V43,'HB11 Model'!$B43)</f>
        <v>0</v>
      </c>
      <c r="EI273" t="str">
        <f ca="1">SUBSTITUTE(EI272,'Formula Name Creation'!$V43,'HB11 Model'!$B43)</f>
        <v>0</v>
      </c>
      <c r="EJ273" t="str">
        <f ca="1">SUBSTITUTE(EJ272,'Formula Name Creation'!$V43,'HB11 Model'!$B43)</f>
        <v>0</v>
      </c>
      <c r="EK273" t="str">
        <f ca="1">SUBSTITUTE(EK272,'Formula Name Creation'!$V43,'HB11 Model'!$B43)</f>
        <v>0</v>
      </c>
      <c r="EL273" t="str">
        <f ca="1">SUBSTITUTE(EL272,'Formula Name Creation'!$V43,'HB11 Model'!$B43)</f>
        <v>0</v>
      </c>
      <c r="EM273" t="str">
        <f ca="1">SUBSTITUTE(EM272,'Formula Name Creation'!$V43,'HB11 Model'!$B43)</f>
        <v>0</v>
      </c>
      <c r="EN273" t="str">
        <f ca="1">SUBSTITUTE(EN272,'Formula Name Creation'!$V43,'HB11 Model'!$B43)</f>
        <v>0</v>
      </c>
      <c r="EO273" t="str">
        <f ca="1">SUBSTITUTE(EO272,'Formula Name Creation'!$V43,'HB11 Model'!$B43)</f>
        <v>0</v>
      </c>
      <c r="EP273" t="str">
        <f ca="1">SUBSTITUTE(EP272,'Formula Name Creation'!$V43,'HB11 Model'!$B43)</f>
        <v>0</v>
      </c>
      <c r="EQ273" t="str">
        <f ca="1">SUBSTITUTE(EQ272,'Formula Name Creation'!$V43,'HB11 Model'!$B43)</f>
        <v>0</v>
      </c>
      <c r="ER273" t="str">
        <f ca="1">SUBSTITUTE(ER272,'Formula Name Creation'!$V43,'HB11 Model'!$B43)</f>
        <v>0</v>
      </c>
      <c r="ES273" t="str">
        <f ca="1">SUBSTITUTE(ES272,'Formula Name Creation'!$V43,'HB11 Model'!$B43)</f>
        <v>0</v>
      </c>
      <c r="ET273" t="str">
        <f ca="1">SUBSTITUTE(ET272,'Formula Name Creation'!$V43,'HB11 Model'!$B43)</f>
        <v>0</v>
      </c>
      <c r="EU273">
        <v>41</v>
      </c>
    </row>
    <row r="274" spans="1:151" x14ac:dyDescent="0.25">
      <c r="A274" t="str">
        <f ca="1">SUBSTITUTE(A273,'Formula Name Creation'!$V42,'HB11 Model'!$B42)</f>
        <v>Parameter</v>
      </c>
      <c r="B274" t="str">
        <f ca="1">SUBSTITUTE(B273,'Formula Name Creation'!$V42,'HB11 Model'!$B42)</f>
        <v>Parameter</v>
      </c>
      <c r="C274" t="str">
        <f ca="1">SUBSTITUTE(C273,'Formula Name Creation'!$V42,'HB11 Model'!$B42)</f>
        <v>=(1400*C22*1000)/10^6</v>
      </c>
      <c r="D274" t="str">
        <f ca="1">SUBSTITUTE(D273,'Formula Name Creation'!$V42,'HB11 Model'!$B42)</f>
        <v>Parameter</v>
      </c>
      <c r="E274" t="str">
        <f ca="1">SUBSTITUTE(E273,'Formula Name Creation'!$V42,'HB11 Model'!$B42)</f>
        <v>=C3*C4</v>
      </c>
      <c r="F274" t="str">
        <f ca="1">SUBSTITUTE(F273,'Formula Name Creation'!$V42,'HB11 Model'!$B42)</f>
        <v>=C7/(C6)</v>
      </c>
      <c r="G274" t="str">
        <f ca="1">SUBSTITUTE(G273,'Formula Name Creation'!$V42,'HB11 Model'!$B42)</f>
        <v>=IF(C36=0,C7*C10,C7*C10*C13)</v>
      </c>
      <c r="H274" t="str">
        <f ca="1">SUBSTITUTE(H273,'Formula Name Creation'!$V42,'HB11 Model'!$B42)</f>
        <v>Parameter</v>
      </c>
      <c r="I274" t="str">
        <f ca="1">SUBSTITUTE(I273,'Formula Name Creation'!$V42,'HB11 Model'!$B42)</f>
        <v>Parameter</v>
      </c>
      <c r="J274" t="str">
        <f ca="1">SUBSTITUTE(J273,'Formula Name Creation'!$V42,'HB11 Model'!$B42)</f>
        <v>Parameter</v>
      </c>
      <c r="K274" t="str">
        <f ca="1">SUBSTITUTE(K273,'Formula Name Creation'!$V42,'HB11 Model'!$B42)</f>
        <v>Parameter</v>
      </c>
      <c r="L274" t="str">
        <f ca="1">SUBSTITUTE(L273,'Formula Name Creation'!$V42,'HB11 Model'!$B42)</f>
        <v>Parameter</v>
      </c>
      <c r="M274" t="str">
        <f ca="1">SUBSTITUTE(M273,'Formula Name Creation'!$V42,'HB11 Model'!$B42)</f>
        <v>=C16/C8</v>
      </c>
      <c r="N274" t="str">
        <f ca="1">SUBSTITUTE(N273,'Formula Name Creation'!$V42,'HB11 Model'!$B42)</f>
        <v>=C9*C17</v>
      </c>
      <c r="O274" t="str">
        <f ca="1">SUBSTITUTE(O273,'Formula Name Creation'!$V42,'HB11 Model'!$B42)</f>
        <v>Parameter</v>
      </c>
      <c r="P274" t="str">
        <f ca="1">SUBSTITUTE(P273,'Formula Name Creation'!$V42,'HB11 Model'!$B42)</f>
        <v>Parameter</v>
      </c>
      <c r="Q274" t="str">
        <f ca="1">SUBSTITUTE(Q273,'Formula Name Creation'!$V42,'HB11 Model'!$B42)</f>
        <v>Parameter</v>
      </c>
      <c r="R274" t="str">
        <f ca="1">SUBSTITUTE(R273,'Formula Name Creation'!$V42,'HB11 Model'!$B42)</f>
        <v>=C8+Cooling System Energy Consumption+Vacuum System Power Usage</v>
      </c>
      <c r="S274" t="str">
        <f ca="1">SUBSTITUTE(S273,'Formula Name Creation'!$V42,'HB11 Model'!$B42)</f>
        <v>=C20*C19</v>
      </c>
      <c r="T274" t="str">
        <f ca="1">SUBSTITUTE(T273,'Formula Name Creation'!$V42,'HB11 Model'!$B42)</f>
        <v>=C16-C20</v>
      </c>
      <c r="U274" t="str">
        <f ca="1">SUBSTITUTE(U273,'Formula Name Creation'!$V42,'HB11 Model'!$B42)</f>
        <v>=365*24*C14</v>
      </c>
      <c r="V274" t="str">
        <f ca="1">SUBSTITUTE(V273,'Formula Name Creation'!$V42,'HB11 Model'!$B42)</f>
        <v>=C22*C23</v>
      </c>
      <c r="W274" t="str">
        <f ca="1">SUBSTITUTE(W273,'Formula Name Creation'!$V42,'HB11 Model'!$B42)</f>
        <v>=C26/(1-C27)</v>
      </c>
      <c r="X274" t="str">
        <f ca="1">SUBSTITUTE(X273,'Formula Name Creation'!$V42,'HB11 Model'!$B42)</f>
        <v>=C4*C14*365*24*3600</v>
      </c>
      <c r="Y274" t="str">
        <f ca="1">SUBSTITUTE(Y273,'Formula Name Creation'!$V42,'HB11 Model'!$B42)</f>
        <v>Parameter</v>
      </c>
      <c r="Z274" t="str">
        <f ca="1">SUBSTITUTE(Z273,'Formula Name Creation'!$V42,'HB11 Model'!$B42)</f>
        <v>=C29+C37+C40+Final Assembly Cost per Target</v>
      </c>
      <c r="AA274" t="str">
        <f ca="1">SUBSTITUTE(AA273,'Formula Name Creation'!$V42,'HB11 Model'!$B42)</f>
        <v>=C30*(C33*C34)/(1000)+C35</v>
      </c>
      <c r="AB274" t="str">
        <f ca="1">SUBSTITUTE(AB273,'Formula Name Creation'!$V42,'HB11 Model'!$B42)</f>
        <v>Parameter</v>
      </c>
      <c r="AC274" t="str">
        <f ca="1">SUBSTITUTE(AC273,'Formula Name Creation'!$V42,'HB11 Model'!$B42)</f>
        <v>Parameter</v>
      </c>
      <c r="AD274" t="str">
        <f ca="1">SUBSTITUTE(AD273,'Formula Name Creation'!$V42,'HB11 Model'!$B42)</f>
        <v>Parameter</v>
      </c>
      <c r="AE274" t="str">
        <f ca="1">SUBSTITUTE(AE273,'Formula Name Creation'!$V42,'HB11 Model'!$B42)</f>
        <v>Parameter</v>
      </c>
      <c r="AF274" t="str">
        <f ca="1">SUBSTITUTE(AF273,'Formula Name Creation'!$V42,'HB11 Model'!$B42)</f>
        <v>Parameter</v>
      </c>
      <c r="AG274" t="str">
        <f ca="1">SUBSTITUTE(AG273,'Formula Name Creation'!$V42,'HB11 Model'!$B42)</f>
        <v>Parameter</v>
      </c>
      <c r="AH274" t="str">
        <f ca="1">SUBSTITUTE(AH273,'Formula Name Creation'!$V42,'HB11 Model'!$B42)</f>
        <v>Parameter</v>
      </c>
      <c r="AI274" t="str">
        <f ca="1">SUBSTITUTE(AI273,'Formula Name Creation'!$V42,'HB11 Model'!$B42)</f>
        <v>=C36*(C38)</v>
      </c>
      <c r="AJ274" t="str">
        <f ca="1">SUBSTITUTE(AJ273,'Formula Name Creation'!$V42,'HB11 Model'!$B42)</f>
        <v>Parameter</v>
      </c>
      <c r="AK274" t="str">
        <f ca="1">SUBSTITUTE(AK273,'Formula Name Creation'!$V42,'HB11 Model'!$B42)</f>
        <v>Parameter</v>
      </c>
      <c r="AL274" t="str">
        <f ca="1">SUBSTITUTE(AL273,'Formula Name Creation'!$V42,'HB11 Model'!$B42)</f>
        <v>=C39*(C41+Cost of Manufacturing per Capacitive Coil and Hydrogen Cone)</v>
      </c>
      <c r="AM274" t="str">
        <f ca="1">SUBSTITUTE(AM273,'Formula Name Creation'!$V42,'HB11 Model'!$B42)</f>
        <v>=0.04+(C31*C32)/(1000)</v>
      </c>
      <c r="AN274" t="str">
        <f ca="1">SUBSTITUTE(AN273,'Formula Name Creation'!$V42,'HB11 Model'!$B42)</f>
        <v>Parameter</v>
      </c>
      <c r="AO274" t="str">
        <f ca="1">SUBSTITUTE(AO273,'Formula Name Creation'!$V42,'HB11 Model'!$B42)</f>
        <v>Parameter</v>
      </c>
      <c r="AP274" t="str">
        <f ca="1">SUBSTITUTE(AP273,'Formula Name Creation'!$V42,'HB11 Model'!$B42)</f>
        <v>Parameter</v>
      </c>
      <c r="AQ274" t="str">
        <f ca="1">SUBSTITUTE(AQ273,'Formula Name Creation'!$V42,'HB11 Model'!$B42)</f>
        <v>Parameter</v>
      </c>
      <c r="AR274" t="e">
        <f ca="1">SUBSTITUTE(AR273,'Formula Name Creation'!$V42,'HB11 Model'!$B42)</f>
        <v>#N/A</v>
      </c>
      <c r="AS274" t="str">
        <f ca="1">SUBSTITUTE(AS273,'Formula Name Creation'!$V42,'HB11 Model'!$B42)</f>
        <v>=Manufacturing Overhead Costs+C25*(C28)</v>
      </c>
      <c r="AT274" t="str">
        <f ca="1">SUBSTITUTE(AT273,'Formula Name Creation'!$V42,'HB11 Model'!$B42)</f>
        <v>Parameter</v>
      </c>
      <c r="AU274" t="str">
        <f ca="1">SUBSTITUTE(AU273,'Formula Name Creation'!$V42,'HB11 Model'!$B42)</f>
        <v>Parameter</v>
      </c>
      <c r="AV274" t="str">
        <f ca="1">SUBSTITUTE(AV273,'Formula Name Creation'!$V42,'HB11 Model'!$B42)</f>
        <v>Parameter</v>
      </c>
      <c r="AW274" t="str">
        <f ca="1">SUBSTITUTE(AW273,'Formula Name Creation'!$V42,'HB11 Model'!$B42)</f>
        <v>Parameter</v>
      </c>
      <c r="AX274" t="str">
        <f ca="1">SUBSTITUTE(AX273,'Formula Name Creation'!$V42,'HB11 Model'!$B42)</f>
        <v>Parameter</v>
      </c>
      <c r="AY274" t="str">
        <f ca="1">SUBSTITUTE(AY273,'Formula Name Creation'!$V42,'HB11 Model'!$B42)</f>
        <v>Parameter</v>
      </c>
      <c r="AZ274" t="str">
        <f ca="1">SUBSTITUTE(AZ273,'Formula Name Creation'!$V42,'HB11 Model'!$B42)</f>
        <v>Parameter</v>
      </c>
      <c r="BA274" t="str">
        <f ca="1">SUBSTITUTE(BA273,'Formula Name Creation'!$V42,'HB11 Model'!$B42)</f>
        <v>=(Total Cost of Fuel Storage+Cost of Fuel Delivery Robot)/10^6</v>
      </c>
      <c r="BB274" t="str">
        <f ca="1">SUBSTITUTE(BB273,'Formula Name Creation'!$V42,'HB11 Model'!$B42)</f>
        <v>=C4*((C14*24)*3600)*Required Redundancy</v>
      </c>
      <c r="BC274" t="str">
        <f ca="1">SUBSTITUTE(BC273,'Formula Name Creation'!$V42,'HB11 Model'!$B42)</f>
        <v>Parameter</v>
      </c>
      <c r="BD274" t="str">
        <f ca="1">SUBSTITUTE(BD273,'Formula Name Creation'!$V42,'HB11 Model'!$B42)</f>
        <v>Parameter</v>
      </c>
      <c r="BE274" t="str">
        <f ca="1">SUBSTITUTE(BE273,'Formula Name Creation'!$V42,'HB11 Model'!$B42)</f>
        <v>Parameter</v>
      </c>
      <c r="BF274" t="str">
        <f ca="1">SUBSTITUTE(BF273,'Formula Name Creation'!$V42,'HB11 Model'!$B42)</f>
        <v>Parameter</v>
      </c>
      <c r="BG274" t="str">
        <f ca="1">SUBSTITUTE(BG273,'Formula Name Creation'!$V42,'HB11 Model'!$B42)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4" t="str">
        <f ca="1">SUBSTITUTE(BH273,'Formula Name Creation'!$V42,'HB11 Model'!$B42)</f>
        <v>Parameter</v>
      </c>
      <c r="BI274" t="str">
        <f ca="1">SUBSTITUTE(BI273,'Formula Name Creation'!$V42,'HB11 Model'!$B42)</f>
        <v>=Cost of Maintenance per kWh*1000*C24</v>
      </c>
      <c r="BJ274" t="str">
        <f ca="1">SUBSTITUTE(BJ273,'Formula Name Creation'!$V42,'HB11 Model'!$B42)</f>
        <v>Parameter</v>
      </c>
      <c r="BK274" t="str">
        <f ca="1">SUBSTITUTE(BK273,'Formula Name Creation'!$V42,'HB11 Model'!$B42)</f>
        <v>Parameter</v>
      </c>
      <c r="BL274" t="str">
        <f ca="1">SUBSTITUTE(BL273,'Formula Name Creation'!$V42,'HB11 Model'!$B42)</f>
        <v>Parameter</v>
      </c>
      <c r="BM274" t="str">
        <f ca="1">SUBSTITUTE(BM273,'Formula Name Creation'!$V42,'HB11 Model'!$B42)</f>
        <v>Parameter</v>
      </c>
      <c r="BN274" t="str">
        <f ca="1">SUBSTITUTE(BN273,'Formula Name Creation'!$V42,'HB11 Model'!$B42)</f>
        <v>Parameter</v>
      </c>
      <c r="BO274" t="str">
        <f ca="1">SUBSTITUTE(BO273,'Formula Name Creation'!$V42,'HB11 Model'!$B42)</f>
        <v>Parameter</v>
      </c>
      <c r="BP274" t="str">
        <f ca="1">SUBSTITUTE(BP273,'Formula Name Creation'!$V42,'HB11 Model'!$B42)</f>
        <v>Parameter</v>
      </c>
      <c r="BQ274" t="str">
        <f ca="1">SUBSTITUTE(BQ273,'Formula Name Creation'!$V42,'HB11 Model'!$B42)</f>
        <v>Parameter</v>
      </c>
      <c r="BR274" t="str">
        <f ca="1">SUBSTITUTE(BR273,'Formula Name Creation'!$V42,'HB11 Model'!$B42)</f>
        <v>Parameter</v>
      </c>
      <c r="BS274" t="str">
        <f ca="1">SUBSTITUTE(BS273,'Formula Name Creation'!$V42,'HB11 Model'!$B42)</f>
        <v>Parameter</v>
      </c>
      <c r="BT274" t="str">
        <f ca="1">SUBSTITUTE(BT273,'Formula Name Creation'!$V42,'HB11 Model'!$B42)</f>
        <v>Parameter</v>
      </c>
      <c r="BU274" t="str">
        <f ca="1">SUBSTITUTE(BU273,'Formula Name Creation'!$V42,'HB11 Model'!$B42)</f>
        <v>=(Land Cost+Reactor Building Cost+Turbine Building Cost+Cooling Tower System Cost+Power Supply and Energy Storage Cost+Ventilation Stack Cost+Miscellaneous Buildings Cost+Laser Construction Cost)</v>
      </c>
      <c r="BV274" t="str">
        <f ca="1">SUBSTITUTE(BV273,'Formula Name Creation'!$V42,'HB11 Model'!$B42)</f>
        <v>Parameter</v>
      </c>
      <c r="BW274" t="str">
        <f ca="1">SUBSTITUTE(BW273,'Formula Name Creation'!$V42,'HB11 Model'!$B42)</f>
        <v>Parameter</v>
      </c>
      <c r="BX274" t="str">
        <f ca="1">SUBSTITUTE(BX273,'Formula Name Creation'!$V42,'HB11 Model'!$B42)</f>
        <v>=Indirect Construction Cost+Direct Construction Cost</v>
      </c>
      <c r="BY274" t="str">
        <f ca="1">SUBSTITUTE(BY273,'Formula Name Creation'!$V42,'HB11 Model'!$B42)</f>
        <v>Parameter</v>
      </c>
      <c r="BZ274" t="str">
        <f ca="1">SUBSTITUTE(BZ273,'Formula Name Creation'!$V42,'HB11 Model'!$B42)</f>
        <v>=Decommissioning Cost Coefficient*Direct Construction Cost</v>
      </c>
      <c r="CA274" t="str">
        <f ca="1">SUBSTITUTE(CA273,'Formula Name Creation'!$V42,'HB11 Model'!$B42)</f>
        <v>Parameter</v>
      </c>
      <c r="CB274" t="str">
        <f ca="1">SUBSTITUTE(CB273,'Formula Name Creation'!$V42,'HB11 Model'!$B42)</f>
        <v>Parameter</v>
      </c>
      <c r="CC274" t="str">
        <f ca="1">SUBSTITUTE(CC273,'Formula Name Creation'!$V42,'HB11 Model'!$B42)</f>
        <v>Parameter</v>
      </c>
      <c r="CD274" t="str">
        <f ca="1">SUBSTITUTE(CD273,'Formula Name Creation'!$V42,'HB11 Model'!$B42)</f>
        <v>=32*(C9/2605)</v>
      </c>
      <c r="CE274" t="str">
        <f ca="1">SUBSTITUTE(CE273,'Formula Name Creation'!$V42,'HB11 Model'!$B42)</f>
        <v>Parameter</v>
      </c>
      <c r="CF274" t="str">
        <f ca="1">SUBSTITUTE(CF273,'Formula Name Creation'!$V42,'HB11 Model'!$B42)</f>
        <v>Parameter</v>
      </c>
      <c r="CG274" t="str">
        <f ca="1">SUBSTITUTE(CG273,'Formula Name Creation'!$V42,'HB11 Model'!$B42)</f>
        <v>=(Coolant Volume*Coolant Density*Coolant Cost)/10^6</v>
      </c>
      <c r="CH274" t="str">
        <f ca="1">SUBSTITUTE(CH273,'Formula Name Creation'!$V42,'HB11 Model'!$B42)</f>
        <v>=C9*10^6/Mixed-mean Coolant Temperature Rise/Specific Heat of Coolant</v>
      </c>
      <c r="CI274" t="str">
        <f ca="1">SUBSTITUTE(CI273,'Formula Name Creation'!$V42,'HB11 Model'!$B42)</f>
        <v>Parameter</v>
      </c>
      <c r="CJ274" t="str">
        <f ca="1">SUBSTITUTE(CJ273,'Formula Name Creation'!$V42,'HB11 Model'!$B42)</f>
        <v>Parameter</v>
      </c>
      <c r="CK274" t="str">
        <f ca="1">SUBSTITUTE(CK273,'Formula Name Creation'!$V42,'HB11 Model'!$B42)</f>
        <v>Parameter</v>
      </c>
      <c r="CL274" t="str">
        <f ca="1">SUBSTITUTE(CL273,'Formula Name Creation'!$V42,'HB11 Model'!$B42)</f>
        <v>Parameter</v>
      </c>
      <c r="CM274" t="str">
        <f ca="1">SUBSTITUTE(CM273,'Formula Name Creation'!$V42,'HB11 Model'!$B42)</f>
        <v>=Number of Staff*Average Hourly Wage</v>
      </c>
      <c r="CN274" t="str">
        <f ca="1">SUBSTITUTE(CN273,'Formula Name Creation'!$V42,'HB11 Model'!$B42)</f>
        <v>=Hourly Personnel Cost*7.6*7*52.18</v>
      </c>
      <c r="CO274" t="str">
        <f ca="1">SUBSTITUTE(CO273,'Formula Name Creation'!$V42,'HB11 Model'!$B42)</f>
        <v>Parameter</v>
      </c>
      <c r="CP274" t="str">
        <f ca="1">SUBSTITUTE(CP273,'Formula Name Creation'!$V42,'HB11 Model'!$B42)</f>
        <v>Parameter</v>
      </c>
      <c r="CQ274" t="str">
        <f ca="1">SUBSTITUTE(CQ273,'Formula Name Creation'!$V42,'HB11 Model'!$B42)</f>
        <v>Parameter</v>
      </c>
      <c r="CR274" t="str">
        <f ca="1">SUBSTITUTE(CR273,'Formula Name Creation'!$V42,'HB11 Model'!$B42)</f>
        <v>Parameter</v>
      </c>
      <c r="CS274" t="str">
        <f ca="1">SUBSTITUTE(CS273,'Formula Name Creation'!$V42,'HB11 Model'!$B42)</f>
        <v>Parameter</v>
      </c>
      <c r="CT274" t="str">
        <f ca="1">SUBSTITUTE(CT273,'Formula Name Creation'!$V42,'HB11 Model'!$B42)</f>
        <v>Parameter</v>
      </c>
      <c r="CU274" t="str">
        <f ca="1">SUBSTITUTE(CU273,'Formula Name Creation'!$V42,'HB11 Model'!$B42)</f>
        <v>=PI()*Height of Vacuum Vessel*(Radius of Vacuum Vessel^2-(Radius of Vacuum Vessel-Wall Thickness of Vacuum Vessel)^2)*Density of Vacuum Vessel Material</v>
      </c>
      <c r="CV274" t="str">
        <f ca="1">SUBSTITUTE(CV273,'Formula Name Creation'!$V42,'HB11 Model'!$B42)</f>
        <v>Parameter</v>
      </c>
      <c r="CW274" t="str">
        <f ca="1">SUBSTITUTE(CW273,'Formula Name Creation'!$V42,'HB11 Model'!$B42)</f>
        <v>=(90.69*Mass of Vacuum Vessel + Shielding Material Costs for Vacuum Vessel + 13.04*Mass Flow Rate*112.32)/10^6</v>
      </c>
      <c r="CX274" t="str">
        <f ca="1">SUBSTITUTE(CX273,'Formula Name Creation'!$V42,'HB11 Model'!$B42)</f>
        <v>0</v>
      </c>
      <c r="CY274" t="str">
        <f ca="1">SUBSTITUTE(CY273,'Formula Name Creation'!$V42,'HB11 Model'!$B42)</f>
        <v>0</v>
      </c>
      <c r="CZ274" t="str">
        <f ca="1">SUBSTITUTE(CZ273,'Formula Name Creation'!$V42,'HB11 Model'!$B42)</f>
        <v>0</v>
      </c>
      <c r="DA274" t="str">
        <f ca="1">SUBSTITUTE(DA273,'Formula Name Creation'!$V42,'HB11 Model'!$B42)</f>
        <v>0</v>
      </c>
      <c r="DB274" t="str">
        <f ca="1">SUBSTITUTE(DB273,'Formula Name Creation'!$V42,'HB11 Model'!$B42)</f>
        <v>0</v>
      </c>
      <c r="DC274" t="str">
        <f ca="1">SUBSTITUTE(DC273,'Formula Name Creation'!$V42,'HB11 Model'!$B42)</f>
        <v>0</v>
      </c>
      <c r="DD274" t="str">
        <f ca="1">SUBSTITUTE(DD273,'Formula Name Creation'!$V42,'HB11 Model'!$B42)</f>
        <v>0</v>
      </c>
      <c r="DE274" t="str">
        <f ca="1">SUBSTITUTE(DE273,'Formula Name Creation'!$V42,'HB11 Model'!$B42)</f>
        <v>0</v>
      </c>
      <c r="DF274" t="str">
        <f ca="1">SUBSTITUTE(DF273,'Formula Name Creation'!$V42,'HB11 Model'!$B42)</f>
        <v>0</v>
      </c>
      <c r="DG274" t="str">
        <f ca="1">SUBSTITUTE(DG273,'Formula Name Creation'!$V42,'HB11 Model'!$B42)</f>
        <v>0</v>
      </c>
      <c r="DH274" t="str">
        <f ca="1">SUBSTITUTE(DH273,'Formula Name Creation'!$V42,'HB11 Model'!$B42)</f>
        <v>0</v>
      </c>
      <c r="DI274" t="str">
        <f ca="1">SUBSTITUTE(DI273,'Formula Name Creation'!$V42,'HB11 Model'!$B42)</f>
        <v>0</v>
      </c>
      <c r="DJ274" t="str">
        <f ca="1">SUBSTITUTE(DJ273,'Formula Name Creation'!$V42,'HB11 Model'!$B42)</f>
        <v>0</v>
      </c>
      <c r="DK274" t="str">
        <f ca="1">SUBSTITUTE(DK273,'Formula Name Creation'!$V42,'HB11 Model'!$B42)</f>
        <v>0</v>
      </c>
      <c r="DL274" t="str">
        <f ca="1">SUBSTITUTE(DL273,'Formula Name Creation'!$V42,'HB11 Model'!$B42)</f>
        <v>0</v>
      </c>
      <c r="DM274" t="str">
        <f ca="1">SUBSTITUTE(DM273,'Formula Name Creation'!$V42,'HB11 Model'!$B42)</f>
        <v>0</v>
      </c>
      <c r="DN274" t="str">
        <f ca="1">SUBSTITUTE(DN273,'Formula Name Creation'!$V42,'HB11 Model'!$B42)</f>
        <v>0</v>
      </c>
      <c r="DO274" t="str">
        <f ca="1">SUBSTITUTE(DO273,'Formula Name Creation'!$V42,'HB11 Model'!$B42)</f>
        <v>0</v>
      </c>
      <c r="DP274" t="str">
        <f ca="1">SUBSTITUTE(DP273,'Formula Name Creation'!$V42,'HB11 Model'!$B42)</f>
        <v>0</v>
      </c>
      <c r="DQ274" t="str">
        <f ca="1">SUBSTITUTE(DQ273,'Formula Name Creation'!$V42,'HB11 Model'!$B42)</f>
        <v>0</v>
      </c>
      <c r="DR274" t="str">
        <f ca="1">SUBSTITUTE(DR273,'Formula Name Creation'!$V42,'HB11 Model'!$B42)</f>
        <v>0</v>
      </c>
      <c r="DS274" t="str">
        <f ca="1">SUBSTITUTE(DS273,'Formula Name Creation'!$V42,'HB11 Model'!$B42)</f>
        <v>0</v>
      </c>
      <c r="DT274" t="str">
        <f ca="1">SUBSTITUTE(DT273,'Formula Name Creation'!$V42,'HB11 Model'!$B42)</f>
        <v>0</v>
      </c>
      <c r="DU274" t="str">
        <f ca="1">SUBSTITUTE(DU273,'Formula Name Creation'!$V42,'HB11 Model'!$B42)</f>
        <v>0</v>
      </c>
      <c r="DV274" t="str">
        <f ca="1">SUBSTITUTE(DV273,'Formula Name Creation'!$V42,'HB11 Model'!$B42)</f>
        <v>0</v>
      </c>
      <c r="DW274" t="str">
        <f ca="1">SUBSTITUTE(DW273,'Formula Name Creation'!$V42,'HB11 Model'!$B42)</f>
        <v>0</v>
      </c>
      <c r="DX274" t="str">
        <f ca="1">SUBSTITUTE(DX273,'Formula Name Creation'!$V42,'HB11 Model'!$B42)</f>
        <v>0</v>
      </c>
      <c r="DY274" t="str">
        <f ca="1">SUBSTITUTE(DY273,'Formula Name Creation'!$V42,'HB11 Model'!$B42)</f>
        <v>0</v>
      </c>
      <c r="DZ274" t="str">
        <f ca="1">SUBSTITUTE(DZ273,'Formula Name Creation'!$V42,'HB11 Model'!$B42)</f>
        <v>0</v>
      </c>
      <c r="EA274" t="str">
        <f ca="1">SUBSTITUTE(EA273,'Formula Name Creation'!$V42,'HB11 Model'!$B42)</f>
        <v>0</v>
      </c>
      <c r="EB274" t="str">
        <f ca="1">SUBSTITUTE(EB273,'Formula Name Creation'!$V42,'HB11 Model'!$B42)</f>
        <v>0</v>
      </c>
      <c r="EC274" t="str">
        <f ca="1">SUBSTITUTE(EC273,'Formula Name Creation'!$V42,'HB11 Model'!$B42)</f>
        <v>0</v>
      </c>
      <c r="ED274" t="str">
        <f ca="1">SUBSTITUTE(ED273,'Formula Name Creation'!$V42,'HB11 Model'!$B42)</f>
        <v>0</v>
      </c>
      <c r="EE274" t="str">
        <f ca="1">SUBSTITUTE(EE273,'Formula Name Creation'!$V42,'HB11 Model'!$B42)</f>
        <v>0</v>
      </c>
      <c r="EF274" t="str">
        <f ca="1">SUBSTITUTE(EF273,'Formula Name Creation'!$V42,'HB11 Model'!$B42)</f>
        <v>0</v>
      </c>
      <c r="EG274" t="str">
        <f ca="1">SUBSTITUTE(EG273,'Formula Name Creation'!$V42,'HB11 Model'!$B42)</f>
        <v>0</v>
      </c>
      <c r="EH274" t="str">
        <f ca="1">SUBSTITUTE(EH273,'Formula Name Creation'!$V42,'HB11 Model'!$B42)</f>
        <v>0</v>
      </c>
      <c r="EI274" t="str">
        <f ca="1">SUBSTITUTE(EI273,'Formula Name Creation'!$V42,'HB11 Model'!$B42)</f>
        <v>0</v>
      </c>
      <c r="EJ274" t="str">
        <f ca="1">SUBSTITUTE(EJ273,'Formula Name Creation'!$V42,'HB11 Model'!$B42)</f>
        <v>0</v>
      </c>
      <c r="EK274" t="str">
        <f ca="1">SUBSTITUTE(EK273,'Formula Name Creation'!$V42,'HB11 Model'!$B42)</f>
        <v>0</v>
      </c>
      <c r="EL274" t="str">
        <f ca="1">SUBSTITUTE(EL273,'Formula Name Creation'!$V42,'HB11 Model'!$B42)</f>
        <v>0</v>
      </c>
      <c r="EM274" t="str">
        <f ca="1">SUBSTITUTE(EM273,'Formula Name Creation'!$V42,'HB11 Model'!$B42)</f>
        <v>0</v>
      </c>
      <c r="EN274" t="str">
        <f ca="1">SUBSTITUTE(EN273,'Formula Name Creation'!$V42,'HB11 Model'!$B42)</f>
        <v>0</v>
      </c>
      <c r="EO274" t="str">
        <f ca="1">SUBSTITUTE(EO273,'Formula Name Creation'!$V42,'HB11 Model'!$B42)</f>
        <v>0</v>
      </c>
      <c r="EP274" t="str">
        <f ca="1">SUBSTITUTE(EP273,'Formula Name Creation'!$V42,'HB11 Model'!$B42)</f>
        <v>0</v>
      </c>
      <c r="EQ274" t="str">
        <f ca="1">SUBSTITUTE(EQ273,'Formula Name Creation'!$V42,'HB11 Model'!$B42)</f>
        <v>0</v>
      </c>
      <c r="ER274" t="str">
        <f ca="1">SUBSTITUTE(ER273,'Formula Name Creation'!$V42,'HB11 Model'!$B42)</f>
        <v>0</v>
      </c>
      <c r="ES274" t="str">
        <f ca="1">SUBSTITUTE(ES273,'Formula Name Creation'!$V42,'HB11 Model'!$B42)</f>
        <v>0</v>
      </c>
      <c r="ET274" t="str">
        <f ca="1">SUBSTITUTE(ET273,'Formula Name Creation'!$V42,'HB11 Model'!$B42)</f>
        <v>0</v>
      </c>
      <c r="EU274">
        <v>40</v>
      </c>
    </row>
    <row r="275" spans="1:151" x14ac:dyDescent="0.25">
      <c r="A275" t="str">
        <f ca="1">SUBSTITUTE(A274,'Formula Name Creation'!$V41,'HB11 Model'!$B41)</f>
        <v>Parameter</v>
      </c>
      <c r="B275" t="str">
        <f ca="1">SUBSTITUTE(B274,'Formula Name Creation'!$V41,'HB11 Model'!$B41)</f>
        <v>Parameter</v>
      </c>
      <c r="C275" t="str">
        <f ca="1">SUBSTITUTE(C274,'Formula Name Creation'!$V41,'HB11 Model'!$B41)</f>
        <v>=(1400*C22*1000)/10^6</v>
      </c>
      <c r="D275" t="str">
        <f ca="1">SUBSTITUTE(D274,'Formula Name Creation'!$V41,'HB11 Model'!$B41)</f>
        <v>Parameter</v>
      </c>
      <c r="E275" t="str">
        <f ca="1">SUBSTITUTE(E274,'Formula Name Creation'!$V41,'HB11 Model'!$B41)</f>
        <v>=C3*C4</v>
      </c>
      <c r="F275" t="str">
        <f ca="1">SUBSTITUTE(F274,'Formula Name Creation'!$V41,'HB11 Model'!$B41)</f>
        <v>=C7/(C6)</v>
      </c>
      <c r="G275" t="str">
        <f ca="1">SUBSTITUTE(G274,'Formula Name Creation'!$V41,'HB11 Model'!$B41)</f>
        <v>=IF(C36=0,C7*C10,C7*C10*C13)</v>
      </c>
      <c r="H275" t="str">
        <f ca="1">SUBSTITUTE(H274,'Formula Name Creation'!$V41,'HB11 Model'!$B41)</f>
        <v>Parameter</v>
      </c>
      <c r="I275" t="str">
        <f ca="1">SUBSTITUTE(I274,'Formula Name Creation'!$V41,'HB11 Model'!$B41)</f>
        <v>Parameter</v>
      </c>
      <c r="J275" t="str">
        <f ca="1">SUBSTITUTE(J274,'Formula Name Creation'!$V41,'HB11 Model'!$B41)</f>
        <v>Parameter</v>
      </c>
      <c r="K275" t="str">
        <f ca="1">SUBSTITUTE(K274,'Formula Name Creation'!$V41,'HB11 Model'!$B41)</f>
        <v>Parameter</v>
      </c>
      <c r="L275" t="str">
        <f ca="1">SUBSTITUTE(L274,'Formula Name Creation'!$V41,'HB11 Model'!$B41)</f>
        <v>Parameter</v>
      </c>
      <c r="M275" t="str">
        <f ca="1">SUBSTITUTE(M274,'Formula Name Creation'!$V41,'HB11 Model'!$B41)</f>
        <v>=C16/C8</v>
      </c>
      <c r="N275" t="str">
        <f ca="1">SUBSTITUTE(N274,'Formula Name Creation'!$V41,'HB11 Model'!$B41)</f>
        <v>=C9*C17</v>
      </c>
      <c r="O275" t="str">
        <f ca="1">SUBSTITUTE(O274,'Formula Name Creation'!$V41,'HB11 Model'!$B41)</f>
        <v>Parameter</v>
      </c>
      <c r="P275" t="str">
        <f ca="1">SUBSTITUTE(P274,'Formula Name Creation'!$V41,'HB11 Model'!$B41)</f>
        <v>Parameter</v>
      </c>
      <c r="Q275" t="str">
        <f ca="1">SUBSTITUTE(Q274,'Formula Name Creation'!$V41,'HB11 Model'!$B41)</f>
        <v>Parameter</v>
      </c>
      <c r="R275" t="str">
        <f ca="1">SUBSTITUTE(R274,'Formula Name Creation'!$V41,'HB11 Model'!$B41)</f>
        <v>=C8+Cooling System Energy Consumption+Vacuum System Power Usage</v>
      </c>
      <c r="S275" t="str">
        <f ca="1">SUBSTITUTE(S274,'Formula Name Creation'!$V41,'HB11 Model'!$B41)</f>
        <v>=C20*C19</v>
      </c>
      <c r="T275" t="str">
        <f ca="1">SUBSTITUTE(T274,'Formula Name Creation'!$V41,'HB11 Model'!$B41)</f>
        <v>=C16-C20</v>
      </c>
      <c r="U275" t="str">
        <f ca="1">SUBSTITUTE(U274,'Formula Name Creation'!$V41,'HB11 Model'!$B41)</f>
        <v>=365*24*C14</v>
      </c>
      <c r="V275" t="str">
        <f ca="1">SUBSTITUTE(V274,'Formula Name Creation'!$V41,'HB11 Model'!$B41)</f>
        <v>=C22*C23</v>
      </c>
      <c r="W275" t="str">
        <f ca="1">SUBSTITUTE(W274,'Formula Name Creation'!$V41,'HB11 Model'!$B41)</f>
        <v>=C26/(1-C27)</v>
      </c>
      <c r="X275" t="str">
        <f ca="1">SUBSTITUTE(X274,'Formula Name Creation'!$V41,'HB11 Model'!$B41)</f>
        <v>=C4*C14*365*24*3600</v>
      </c>
      <c r="Y275" t="str">
        <f ca="1">SUBSTITUTE(Y274,'Formula Name Creation'!$V41,'HB11 Model'!$B41)</f>
        <v>Parameter</v>
      </c>
      <c r="Z275" t="str">
        <f ca="1">SUBSTITUTE(Z274,'Formula Name Creation'!$V41,'HB11 Model'!$B41)</f>
        <v>=C29+C37+C40+Final Assembly Cost per Target</v>
      </c>
      <c r="AA275" t="str">
        <f ca="1">SUBSTITUTE(AA274,'Formula Name Creation'!$V41,'HB11 Model'!$B41)</f>
        <v>=C30*(C33*C34)/(1000)+C35</v>
      </c>
      <c r="AB275" t="str">
        <f ca="1">SUBSTITUTE(AB274,'Formula Name Creation'!$V41,'HB11 Model'!$B41)</f>
        <v>Parameter</v>
      </c>
      <c r="AC275" t="str">
        <f ca="1">SUBSTITUTE(AC274,'Formula Name Creation'!$V41,'HB11 Model'!$B41)</f>
        <v>Parameter</v>
      </c>
      <c r="AD275" t="str">
        <f ca="1">SUBSTITUTE(AD274,'Formula Name Creation'!$V41,'HB11 Model'!$B41)</f>
        <v>Parameter</v>
      </c>
      <c r="AE275" t="str">
        <f ca="1">SUBSTITUTE(AE274,'Formula Name Creation'!$V41,'HB11 Model'!$B41)</f>
        <v>Parameter</v>
      </c>
      <c r="AF275" t="str">
        <f ca="1">SUBSTITUTE(AF274,'Formula Name Creation'!$V41,'HB11 Model'!$B41)</f>
        <v>Parameter</v>
      </c>
      <c r="AG275" t="str">
        <f ca="1">SUBSTITUTE(AG274,'Formula Name Creation'!$V41,'HB11 Model'!$B41)</f>
        <v>Parameter</v>
      </c>
      <c r="AH275" t="str">
        <f ca="1">SUBSTITUTE(AH274,'Formula Name Creation'!$V41,'HB11 Model'!$B41)</f>
        <v>Parameter</v>
      </c>
      <c r="AI275" t="str">
        <f ca="1">SUBSTITUTE(AI274,'Formula Name Creation'!$V41,'HB11 Model'!$B41)</f>
        <v>=C36*(C38)</v>
      </c>
      <c r="AJ275" t="str">
        <f ca="1">SUBSTITUTE(AJ274,'Formula Name Creation'!$V41,'HB11 Model'!$B41)</f>
        <v>Parameter</v>
      </c>
      <c r="AK275" t="str">
        <f ca="1">SUBSTITUTE(AK274,'Formula Name Creation'!$V41,'HB11 Model'!$B41)</f>
        <v>Parameter</v>
      </c>
      <c r="AL275" t="str">
        <f ca="1">SUBSTITUTE(AL274,'Formula Name Creation'!$V41,'HB11 Model'!$B41)</f>
        <v>=C39*(Total Material Cost per Capacitive Coil and Hydrogen Cone+Cost of Manufacturing per Capacitive Coil and Hydrogen Cone)</v>
      </c>
      <c r="AM275" t="str">
        <f ca="1">SUBSTITUTE(AM274,'Formula Name Creation'!$V41,'HB11 Model'!$B41)</f>
        <v>=0.04+(C31*C32)/(1000)</v>
      </c>
      <c r="AN275" t="str">
        <f ca="1">SUBSTITUTE(AN274,'Formula Name Creation'!$V41,'HB11 Model'!$B41)</f>
        <v>Parameter</v>
      </c>
      <c r="AO275" t="str">
        <f ca="1">SUBSTITUTE(AO274,'Formula Name Creation'!$V41,'HB11 Model'!$B41)</f>
        <v>Parameter</v>
      </c>
      <c r="AP275" t="str">
        <f ca="1">SUBSTITUTE(AP274,'Formula Name Creation'!$V41,'HB11 Model'!$B41)</f>
        <v>Parameter</v>
      </c>
      <c r="AQ275" t="str">
        <f ca="1">SUBSTITUTE(AQ274,'Formula Name Creation'!$V41,'HB11 Model'!$B41)</f>
        <v>Parameter</v>
      </c>
      <c r="AR275" t="e">
        <f ca="1">SUBSTITUTE(AR274,'Formula Name Creation'!$V41,'HB11 Model'!$B41)</f>
        <v>#N/A</v>
      </c>
      <c r="AS275" t="str">
        <f ca="1">SUBSTITUTE(AS274,'Formula Name Creation'!$V41,'HB11 Model'!$B41)</f>
        <v>=Manufacturing Overhead Costs+C25*(C28)</v>
      </c>
      <c r="AT275" t="str">
        <f ca="1">SUBSTITUTE(AT274,'Formula Name Creation'!$V41,'HB11 Model'!$B41)</f>
        <v>Parameter</v>
      </c>
      <c r="AU275" t="str">
        <f ca="1">SUBSTITUTE(AU274,'Formula Name Creation'!$V41,'HB11 Model'!$B41)</f>
        <v>Parameter</v>
      </c>
      <c r="AV275" t="str">
        <f ca="1">SUBSTITUTE(AV274,'Formula Name Creation'!$V41,'HB11 Model'!$B41)</f>
        <v>Parameter</v>
      </c>
      <c r="AW275" t="str">
        <f ca="1">SUBSTITUTE(AW274,'Formula Name Creation'!$V41,'HB11 Model'!$B41)</f>
        <v>Parameter</v>
      </c>
      <c r="AX275" t="str">
        <f ca="1">SUBSTITUTE(AX274,'Formula Name Creation'!$V41,'HB11 Model'!$B41)</f>
        <v>Parameter</v>
      </c>
      <c r="AY275" t="str">
        <f ca="1">SUBSTITUTE(AY274,'Formula Name Creation'!$V41,'HB11 Model'!$B41)</f>
        <v>Parameter</v>
      </c>
      <c r="AZ275" t="str">
        <f ca="1">SUBSTITUTE(AZ274,'Formula Name Creation'!$V41,'HB11 Model'!$B41)</f>
        <v>Parameter</v>
      </c>
      <c r="BA275" t="str">
        <f ca="1">SUBSTITUTE(BA274,'Formula Name Creation'!$V41,'HB11 Model'!$B41)</f>
        <v>=(Total Cost of Fuel Storage+Cost of Fuel Delivery Robot)/10^6</v>
      </c>
      <c r="BB275" t="str">
        <f ca="1">SUBSTITUTE(BB274,'Formula Name Creation'!$V41,'HB11 Model'!$B41)</f>
        <v>=C4*((C14*24)*3600)*Required Redundancy</v>
      </c>
      <c r="BC275" t="str">
        <f ca="1">SUBSTITUTE(BC274,'Formula Name Creation'!$V41,'HB11 Model'!$B41)</f>
        <v>Parameter</v>
      </c>
      <c r="BD275" t="str">
        <f ca="1">SUBSTITUTE(BD274,'Formula Name Creation'!$V41,'HB11 Model'!$B41)</f>
        <v>Parameter</v>
      </c>
      <c r="BE275" t="str">
        <f ca="1">SUBSTITUTE(BE274,'Formula Name Creation'!$V41,'HB11 Model'!$B41)</f>
        <v>Parameter</v>
      </c>
      <c r="BF275" t="str">
        <f ca="1">SUBSTITUTE(BF274,'Formula Name Creation'!$V41,'HB11 Model'!$B41)</f>
        <v>Parameter</v>
      </c>
      <c r="BG275" t="str">
        <f ca="1">SUBSTITUTE(BG274,'Formula Name Creation'!$V41,'HB11 Model'!$B41)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5" t="str">
        <f ca="1">SUBSTITUTE(BH274,'Formula Name Creation'!$V41,'HB11 Model'!$B41)</f>
        <v>Parameter</v>
      </c>
      <c r="BI275" t="str">
        <f ca="1">SUBSTITUTE(BI274,'Formula Name Creation'!$V41,'HB11 Model'!$B41)</f>
        <v>=Cost of Maintenance per kWh*1000*C24</v>
      </c>
      <c r="BJ275" t="str">
        <f ca="1">SUBSTITUTE(BJ274,'Formula Name Creation'!$V41,'HB11 Model'!$B41)</f>
        <v>Parameter</v>
      </c>
      <c r="BK275" t="str">
        <f ca="1">SUBSTITUTE(BK274,'Formula Name Creation'!$V41,'HB11 Model'!$B41)</f>
        <v>Parameter</v>
      </c>
      <c r="BL275" t="str">
        <f ca="1">SUBSTITUTE(BL274,'Formula Name Creation'!$V41,'HB11 Model'!$B41)</f>
        <v>Parameter</v>
      </c>
      <c r="BM275" t="str">
        <f ca="1">SUBSTITUTE(BM274,'Formula Name Creation'!$V41,'HB11 Model'!$B41)</f>
        <v>Parameter</v>
      </c>
      <c r="BN275" t="str">
        <f ca="1">SUBSTITUTE(BN274,'Formula Name Creation'!$V41,'HB11 Model'!$B41)</f>
        <v>Parameter</v>
      </c>
      <c r="BO275" t="str">
        <f ca="1">SUBSTITUTE(BO274,'Formula Name Creation'!$V41,'HB11 Model'!$B41)</f>
        <v>Parameter</v>
      </c>
      <c r="BP275" t="str">
        <f ca="1">SUBSTITUTE(BP274,'Formula Name Creation'!$V41,'HB11 Model'!$B41)</f>
        <v>Parameter</v>
      </c>
      <c r="BQ275" t="str">
        <f ca="1">SUBSTITUTE(BQ274,'Formula Name Creation'!$V41,'HB11 Model'!$B41)</f>
        <v>Parameter</v>
      </c>
      <c r="BR275" t="str">
        <f ca="1">SUBSTITUTE(BR274,'Formula Name Creation'!$V41,'HB11 Model'!$B41)</f>
        <v>Parameter</v>
      </c>
      <c r="BS275" t="str">
        <f ca="1">SUBSTITUTE(BS274,'Formula Name Creation'!$V41,'HB11 Model'!$B41)</f>
        <v>Parameter</v>
      </c>
      <c r="BT275" t="str">
        <f ca="1">SUBSTITUTE(BT274,'Formula Name Creation'!$V41,'HB11 Model'!$B41)</f>
        <v>Parameter</v>
      </c>
      <c r="BU275" t="str">
        <f ca="1">SUBSTITUTE(BU274,'Formula Name Creation'!$V41,'HB11 Model'!$B41)</f>
        <v>=(Land Cost+Reactor Building Cost+Turbine Building Cost+Cooling Tower System Cost+Power Supply and Energy Storage Cost+Ventilation Stack Cost+Miscellaneous Buildings Cost+Laser Construction Cost)</v>
      </c>
      <c r="BV275" t="str">
        <f ca="1">SUBSTITUTE(BV274,'Formula Name Creation'!$V41,'HB11 Model'!$B41)</f>
        <v>Parameter</v>
      </c>
      <c r="BW275" t="str">
        <f ca="1">SUBSTITUTE(BW274,'Formula Name Creation'!$V41,'HB11 Model'!$B41)</f>
        <v>Parameter</v>
      </c>
      <c r="BX275" t="str">
        <f ca="1">SUBSTITUTE(BX274,'Formula Name Creation'!$V41,'HB11 Model'!$B41)</f>
        <v>=Indirect Construction Cost+Direct Construction Cost</v>
      </c>
      <c r="BY275" t="str">
        <f ca="1">SUBSTITUTE(BY274,'Formula Name Creation'!$V41,'HB11 Model'!$B41)</f>
        <v>Parameter</v>
      </c>
      <c r="BZ275" t="str">
        <f ca="1">SUBSTITUTE(BZ274,'Formula Name Creation'!$V41,'HB11 Model'!$B41)</f>
        <v>=Decommissioning Cost Coefficient*Direct Construction Cost</v>
      </c>
      <c r="CA275" t="str">
        <f ca="1">SUBSTITUTE(CA274,'Formula Name Creation'!$V41,'HB11 Model'!$B41)</f>
        <v>Parameter</v>
      </c>
      <c r="CB275" t="str">
        <f ca="1">SUBSTITUTE(CB274,'Formula Name Creation'!$V41,'HB11 Model'!$B41)</f>
        <v>Parameter</v>
      </c>
      <c r="CC275" t="str">
        <f ca="1">SUBSTITUTE(CC274,'Formula Name Creation'!$V41,'HB11 Model'!$B41)</f>
        <v>Parameter</v>
      </c>
      <c r="CD275" t="str">
        <f ca="1">SUBSTITUTE(CD274,'Formula Name Creation'!$V41,'HB11 Model'!$B41)</f>
        <v>=32*(C9/2605)</v>
      </c>
      <c r="CE275" t="str">
        <f ca="1">SUBSTITUTE(CE274,'Formula Name Creation'!$V41,'HB11 Model'!$B41)</f>
        <v>Parameter</v>
      </c>
      <c r="CF275" t="str">
        <f ca="1">SUBSTITUTE(CF274,'Formula Name Creation'!$V41,'HB11 Model'!$B41)</f>
        <v>Parameter</v>
      </c>
      <c r="CG275" t="str">
        <f ca="1">SUBSTITUTE(CG274,'Formula Name Creation'!$V41,'HB11 Model'!$B41)</f>
        <v>=(Coolant Volume*Coolant Density*Coolant Cost)/10^6</v>
      </c>
      <c r="CH275" t="str">
        <f ca="1">SUBSTITUTE(CH274,'Formula Name Creation'!$V41,'HB11 Model'!$B41)</f>
        <v>=C9*10^6/Mixed-mean Coolant Temperature Rise/Specific Heat of Coolant</v>
      </c>
      <c r="CI275" t="str">
        <f ca="1">SUBSTITUTE(CI274,'Formula Name Creation'!$V41,'HB11 Model'!$B41)</f>
        <v>Parameter</v>
      </c>
      <c r="CJ275" t="str">
        <f ca="1">SUBSTITUTE(CJ274,'Formula Name Creation'!$V41,'HB11 Model'!$B41)</f>
        <v>Parameter</v>
      </c>
      <c r="CK275" t="str">
        <f ca="1">SUBSTITUTE(CK274,'Formula Name Creation'!$V41,'HB11 Model'!$B41)</f>
        <v>Parameter</v>
      </c>
      <c r="CL275" t="str">
        <f ca="1">SUBSTITUTE(CL274,'Formula Name Creation'!$V41,'HB11 Model'!$B41)</f>
        <v>Parameter</v>
      </c>
      <c r="CM275" t="str">
        <f ca="1">SUBSTITUTE(CM274,'Formula Name Creation'!$V41,'HB11 Model'!$B41)</f>
        <v>=Number of Staff*Average Hourly Wage</v>
      </c>
      <c r="CN275" t="str">
        <f ca="1">SUBSTITUTE(CN274,'Formula Name Creation'!$V41,'HB11 Model'!$B41)</f>
        <v>=Hourly Personnel Cost*7.6*7*52.18</v>
      </c>
      <c r="CO275" t="str">
        <f ca="1">SUBSTITUTE(CO274,'Formula Name Creation'!$V41,'HB11 Model'!$B41)</f>
        <v>Parameter</v>
      </c>
      <c r="CP275" t="str">
        <f ca="1">SUBSTITUTE(CP274,'Formula Name Creation'!$V41,'HB11 Model'!$B41)</f>
        <v>Parameter</v>
      </c>
      <c r="CQ275" t="str">
        <f ca="1">SUBSTITUTE(CQ274,'Formula Name Creation'!$V41,'HB11 Model'!$B41)</f>
        <v>Parameter</v>
      </c>
      <c r="CR275" t="str">
        <f ca="1">SUBSTITUTE(CR274,'Formula Name Creation'!$V41,'HB11 Model'!$B41)</f>
        <v>Parameter</v>
      </c>
      <c r="CS275" t="str">
        <f ca="1">SUBSTITUTE(CS274,'Formula Name Creation'!$V41,'HB11 Model'!$B41)</f>
        <v>Parameter</v>
      </c>
      <c r="CT275" t="str">
        <f ca="1">SUBSTITUTE(CT274,'Formula Name Creation'!$V41,'HB11 Model'!$B41)</f>
        <v>Parameter</v>
      </c>
      <c r="CU275" t="str">
        <f ca="1">SUBSTITUTE(CU274,'Formula Name Creation'!$V41,'HB11 Model'!$B41)</f>
        <v>=PI()*Height of Vacuum Vessel*(Radius of Vacuum Vessel^2-(Radius of Vacuum Vessel-Wall Thickness of Vacuum Vessel)^2)*Density of Vacuum Vessel Material</v>
      </c>
      <c r="CV275" t="str">
        <f ca="1">SUBSTITUTE(CV274,'Formula Name Creation'!$V41,'HB11 Model'!$B41)</f>
        <v>Parameter</v>
      </c>
      <c r="CW275" t="str">
        <f ca="1">SUBSTITUTE(CW274,'Formula Name Creation'!$V41,'HB11 Model'!$B41)</f>
        <v>=(90.69*Mass of Vacuum Vessel + Shielding Material Costs for Vacuum Vessel + 13.04*Mass Flow Rate*112.32)/10^6</v>
      </c>
      <c r="CX275" t="str">
        <f ca="1">SUBSTITUTE(CX274,'Formula Name Creation'!$V41,'HB11 Model'!$B41)</f>
        <v>0</v>
      </c>
      <c r="CY275" t="str">
        <f ca="1">SUBSTITUTE(CY274,'Formula Name Creation'!$V41,'HB11 Model'!$B41)</f>
        <v>0</v>
      </c>
      <c r="CZ275" t="str">
        <f ca="1">SUBSTITUTE(CZ274,'Formula Name Creation'!$V41,'HB11 Model'!$B41)</f>
        <v>0</v>
      </c>
      <c r="DA275" t="str">
        <f ca="1">SUBSTITUTE(DA274,'Formula Name Creation'!$V41,'HB11 Model'!$B41)</f>
        <v>0</v>
      </c>
      <c r="DB275" t="str">
        <f ca="1">SUBSTITUTE(DB274,'Formula Name Creation'!$V41,'HB11 Model'!$B41)</f>
        <v>0</v>
      </c>
      <c r="DC275" t="str">
        <f ca="1">SUBSTITUTE(DC274,'Formula Name Creation'!$V41,'HB11 Model'!$B41)</f>
        <v>0</v>
      </c>
      <c r="DD275" t="str">
        <f ca="1">SUBSTITUTE(DD274,'Formula Name Creation'!$V41,'HB11 Model'!$B41)</f>
        <v>0</v>
      </c>
      <c r="DE275" t="str">
        <f ca="1">SUBSTITUTE(DE274,'Formula Name Creation'!$V41,'HB11 Model'!$B41)</f>
        <v>0</v>
      </c>
      <c r="DF275" t="str">
        <f ca="1">SUBSTITUTE(DF274,'Formula Name Creation'!$V41,'HB11 Model'!$B41)</f>
        <v>0</v>
      </c>
      <c r="DG275" t="str">
        <f ca="1">SUBSTITUTE(DG274,'Formula Name Creation'!$V41,'HB11 Model'!$B41)</f>
        <v>0</v>
      </c>
      <c r="DH275" t="str">
        <f ca="1">SUBSTITUTE(DH274,'Formula Name Creation'!$V41,'HB11 Model'!$B41)</f>
        <v>0</v>
      </c>
      <c r="DI275" t="str">
        <f ca="1">SUBSTITUTE(DI274,'Formula Name Creation'!$V41,'HB11 Model'!$B41)</f>
        <v>0</v>
      </c>
      <c r="DJ275" t="str">
        <f ca="1">SUBSTITUTE(DJ274,'Formula Name Creation'!$V41,'HB11 Model'!$B41)</f>
        <v>0</v>
      </c>
      <c r="DK275" t="str">
        <f ca="1">SUBSTITUTE(DK274,'Formula Name Creation'!$V41,'HB11 Model'!$B41)</f>
        <v>0</v>
      </c>
      <c r="DL275" t="str">
        <f ca="1">SUBSTITUTE(DL274,'Formula Name Creation'!$V41,'HB11 Model'!$B41)</f>
        <v>0</v>
      </c>
      <c r="DM275" t="str">
        <f ca="1">SUBSTITUTE(DM274,'Formula Name Creation'!$V41,'HB11 Model'!$B41)</f>
        <v>0</v>
      </c>
      <c r="DN275" t="str">
        <f ca="1">SUBSTITUTE(DN274,'Formula Name Creation'!$V41,'HB11 Model'!$B41)</f>
        <v>0</v>
      </c>
      <c r="DO275" t="str">
        <f ca="1">SUBSTITUTE(DO274,'Formula Name Creation'!$V41,'HB11 Model'!$B41)</f>
        <v>0</v>
      </c>
      <c r="DP275" t="str">
        <f ca="1">SUBSTITUTE(DP274,'Formula Name Creation'!$V41,'HB11 Model'!$B41)</f>
        <v>0</v>
      </c>
      <c r="DQ275" t="str">
        <f ca="1">SUBSTITUTE(DQ274,'Formula Name Creation'!$V41,'HB11 Model'!$B41)</f>
        <v>0</v>
      </c>
      <c r="DR275" t="str">
        <f ca="1">SUBSTITUTE(DR274,'Formula Name Creation'!$V41,'HB11 Model'!$B41)</f>
        <v>0</v>
      </c>
      <c r="DS275" t="str">
        <f ca="1">SUBSTITUTE(DS274,'Formula Name Creation'!$V41,'HB11 Model'!$B41)</f>
        <v>0</v>
      </c>
      <c r="DT275" t="str">
        <f ca="1">SUBSTITUTE(DT274,'Formula Name Creation'!$V41,'HB11 Model'!$B41)</f>
        <v>0</v>
      </c>
      <c r="DU275" t="str">
        <f ca="1">SUBSTITUTE(DU274,'Formula Name Creation'!$V41,'HB11 Model'!$B41)</f>
        <v>0</v>
      </c>
      <c r="DV275" t="str">
        <f ca="1">SUBSTITUTE(DV274,'Formula Name Creation'!$V41,'HB11 Model'!$B41)</f>
        <v>0</v>
      </c>
      <c r="DW275" t="str">
        <f ca="1">SUBSTITUTE(DW274,'Formula Name Creation'!$V41,'HB11 Model'!$B41)</f>
        <v>0</v>
      </c>
      <c r="DX275" t="str">
        <f ca="1">SUBSTITUTE(DX274,'Formula Name Creation'!$V41,'HB11 Model'!$B41)</f>
        <v>0</v>
      </c>
      <c r="DY275" t="str">
        <f ca="1">SUBSTITUTE(DY274,'Formula Name Creation'!$V41,'HB11 Model'!$B41)</f>
        <v>0</v>
      </c>
      <c r="DZ275" t="str">
        <f ca="1">SUBSTITUTE(DZ274,'Formula Name Creation'!$V41,'HB11 Model'!$B41)</f>
        <v>0</v>
      </c>
      <c r="EA275" t="str">
        <f ca="1">SUBSTITUTE(EA274,'Formula Name Creation'!$V41,'HB11 Model'!$B41)</f>
        <v>0</v>
      </c>
      <c r="EB275" t="str">
        <f ca="1">SUBSTITUTE(EB274,'Formula Name Creation'!$V41,'HB11 Model'!$B41)</f>
        <v>0</v>
      </c>
      <c r="EC275" t="str">
        <f ca="1">SUBSTITUTE(EC274,'Formula Name Creation'!$V41,'HB11 Model'!$B41)</f>
        <v>0</v>
      </c>
      <c r="ED275" t="str">
        <f ca="1">SUBSTITUTE(ED274,'Formula Name Creation'!$V41,'HB11 Model'!$B41)</f>
        <v>0</v>
      </c>
      <c r="EE275" t="str">
        <f ca="1">SUBSTITUTE(EE274,'Formula Name Creation'!$V41,'HB11 Model'!$B41)</f>
        <v>0</v>
      </c>
      <c r="EF275" t="str">
        <f ca="1">SUBSTITUTE(EF274,'Formula Name Creation'!$V41,'HB11 Model'!$B41)</f>
        <v>0</v>
      </c>
      <c r="EG275" t="str">
        <f ca="1">SUBSTITUTE(EG274,'Formula Name Creation'!$V41,'HB11 Model'!$B41)</f>
        <v>0</v>
      </c>
      <c r="EH275" t="str">
        <f ca="1">SUBSTITUTE(EH274,'Formula Name Creation'!$V41,'HB11 Model'!$B41)</f>
        <v>0</v>
      </c>
      <c r="EI275" t="str">
        <f ca="1">SUBSTITUTE(EI274,'Formula Name Creation'!$V41,'HB11 Model'!$B41)</f>
        <v>0</v>
      </c>
      <c r="EJ275" t="str">
        <f ca="1">SUBSTITUTE(EJ274,'Formula Name Creation'!$V41,'HB11 Model'!$B41)</f>
        <v>0</v>
      </c>
      <c r="EK275" t="str">
        <f ca="1">SUBSTITUTE(EK274,'Formula Name Creation'!$V41,'HB11 Model'!$B41)</f>
        <v>0</v>
      </c>
      <c r="EL275" t="str">
        <f ca="1">SUBSTITUTE(EL274,'Formula Name Creation'!$V41,'HB11 Model'!$B41)</f>
        <v>0</v>
      </c>
      <c r="EM275" t="str">
        <f ca="1">SUBSTITUTE(EM274,'Formula Name Creation'!$V41,'HB11 Model'!$B41)</f>
        <v>0</v>
      </c>
      <c r="EN275" t="str">
        <f ca="1">SUBSTITUTE(EN274,'Formula Name Creation'!$V41,'HB11 Model'!$B41)</f>
        <v>0</v>
      </c>
      <c r="EO275" t="str">
        <f ca="1">SUBSTITUTE(EO274,'Formula Name Creation'!$V41,'HB11 Model'!$B41)</f>
        <v>0</v>
      </c>
      <c r="EP275" t="str">
        <f ca="1">SUBSTITUTE(EP274,'Formula Name Creation'!$V41,'HB11 Model'!$B41)</f>
        <v>0</v>
      </c>
      <c r="EQ275" t="str">
        <f ca="1">SUBSTITUTE(EQ274,'Formula Name Creation'!$V41,'HB11 Model'!$B41)</f>
        <v>0</v>
      </c>
      <c r="ER275" t="str">
        <f ca="1">SUBSTITUTE(ER274,'Formula Name Creation'!$V41,'HB11 Model'!$B41)</f>
        <v>0</v>
      </c>
      <c r="ES275" t="str">
        <f ca="1">SUBSTITUTE(ES274,'Formula Name Creation'!$V41,'HB11 Model'!$B41)</f>
        <v>0</v>
      </c>
      <c r="ET275" t="str">
        <f ca="1">SUBSTITUTE(ET274,'Formula Name Creation'!$V41,'HB11 Model'!$B41)</f>
        <v>0</v>
      </c>
      <c r="EU275">
        <v>39</v>
      </c>
    </row>
    <row r="276" spans="1:151" x14ac:dyDescent="0.25">
      <c r="A276" t="str">
        <f ca="1">SUBSTITUTE(A275,'Formula Name Creation'!$V40,'HB11 Model'!$B40)</f>
        <v>Parameter</v>
      </c>
      <c r="B276" t="str">
        <f ca="1">SUBSTITUTE(B275,'Formula Name Creation'!$V40,'HB11 Model'!$B40)</f>
        <v>Parameter</v>
      </c>
      <c r="C276" t="str">
        <f ca="1">SUBSTITUTE(C275,'Formula Name Creation'!$V40,'HB11 Model'!$B40)</f>
        <v>=(1400*C22*1000)/10^6</v>
      </c>
      <c r="D276" t="str">
        <f ca="1">SUBSTITUTE(D275,'Formula Name Creation'!$V40,'HB11 Model'!$B40)</f>
        <v>Parameter</v>
      </c>
      <c r="E276" t="str">
        <f ca="1">SUBSTITUTE(E275,'Formula Name Creation'!$V40,'HB11 Model'!$B40)</f>
        <v>=C3*C4</v>
      </c>
      <c r="F276" t="str">
        <f ca="1">SUBSTITUTE(F275,'Formula Name Creation'!$V40,'HB11 Model'!$B40)</f>
        <v>=C7/(C6)</v>
      </c>
      <c r="G276" t="str">
        <f ca="1">SUBSTITUTE(G275,'Formula Name Creation'!$V40,'HB11 Model'!$B40)</f>
        <v>=IF(C36=0,C7*C10,C7*C10*C13)</v>
      </c>
      <c r="H276" t="str">
        <f ca="1">SUBSTITUTE(H275,'Formula Name Creation'!$V40,'HB11 Model'!$B40)</f>
        <v>Parameter</v>
      </c>
      <c r="I276" t="str">
        <f ca="1">SUBSTITUTE(I275,'Formula Name Creation'!$V40,'HB11 Model'!$B40)</f>
        <v>Parameter</v>
      </c>
      <c r="J276" t="str">
        <f ca="1">SUBSTITUTE(J275,'Formula Name Creation'!$V40,'HB11 Model'!$B40)</f>
        <v>Parameter</v>
      </c>
      <c r="K276" t="str">
        <f ca="1">SUBSTITUTE(K275,'Formula Name Creation'!$V40,'HB11 Model'!$B40)</f>
        <v>Parameter</v>
      </c>
      <c r="L276" t="str">
        <f ca="1">SUBSTITUTE(L275,'Formula Name Creation'!$V40,'HB11 Model'!$B40)</f>
        <v>Parameter</v>
      </c>
      <c r="M276" t="str">
        <f ca="1">SUBSTITUTE(M275,'Formula Name Creation'!$V40,'HB11 Model'!$B40)</f>
        <v>=C16/C8</v>
      </c>
      <c r="N276" t="str">
        <f ca="1">SUBSTITUTE(N275,'Formula Name Creation'!$V40,'HB11 Model'!$B40)</f>
        <v>=C9*C17</v>
      </c>
      <c r="O276" t="str">
        <f ca="1">SUBSTITUTE(O275,'Formula Name Creation'!$V40,'HB11 Model'!$B40)</f>
        <v>Parameter</v>
      </c>
      <c r="P276" t="str">
        <f ca="1">SUBSTITUTE(P275,'Formula Name Creation'!$V40,'HB11 Model'!$B40)</f>
        <v>Parameter</v>
      </c>
      <c r="Q276" t="str">
        <f ca="1">SUBSTITUTE(Q275,'Formula Name Creation'!$V40,'HB11 Model'!$B40)</f>
        <v>Parameter</v>
      </c>
      <c r="R276" t="str">
        <f ca="1">SUBSTITUTE(R275,'Formula Name Creation'!$V40,'HB11 Model'!$B40)</f>
        <v>=C8+Cooling System Energy Consumption+Vacuum System Power Usage</v>
      </c>
      <c r="S276" t="str">
        <f ca="1">SUBSTITUTE(S275,'Formula Name Creation'!$V40,'HB11 Model'!$B40)</f>
        <v>=C20*C19</v>
      </c>
      <c r="T276" t="str">
        <f ca="1">SUBSTITUTE(T275,'Formula Name Creation'!$V40,'HB11 Model'!$B40)</f>
        <v>=C16-C20</v>
      </c>
      <c r="U276" t="str">
        <f ca="1">SUBSTITUTE(U275,'Formula Name Creation'!$V40,'HB11 Model'!$B40)</f>
        <v>=365*24*C14</v>
      </c>
      <c r="V276" t="str">
        <f ca="1">SUBSTITUTE(V275,'Formula Name Creation'!$V40,'HB11 Model'!$B40)</f>
        <v>=C22*C23</v>
      </c>
      <c r="W276" t="str">
        <f ca="1">SUBSTITUTE(W275,'Formula Name Creation'!$V40,'HB11 Model'!$B40)</f>
        <v>=C26/(1-C27)</v>
      </c>
      <c r="X276" t="str">
        <f ca="1">SUBSTITUTE(X275,'Formula Name Creation'!$V40,'HB11 Model'!$B40)</f>
        <v>=C4*C14*365*24*3600</v>
      </c>
      <c r="Y276" t="str">
        <f ca="1">SUBSTITUTE(Y275,'Formula Name Creation'!$V40,'HB11 Model'!$B40)</f>
        <v>Parameter</v>
      </c>
      <c r="Z276" t="str">
        <f ca="1">SUBSTITUTE(Z275,'Formula Name Creation'!$V40,'HB11 Model'!$B40)</f>
        <v>=C29+C37+Total Cost per Capacitive Coil and Hydrogen Cone+Final Assembly Cost per Target</v>
      </c>
      <c r="AA276" t="str">
        <f ca="1">SUBSTITUTE(AA275,'Formula Name Creation'!$V40,'HB11 Model'!$B40)</f>
        <v>=C30*(C33*C34)/(1000)+C35</v>
      </c>
      <c r="AB276" t="str">
        <f ca="1">SUBSTITUTE(AB275,'Formula Name Creation'!$V40,'HB11 Model'!$B40)</f>
        <v>Parameter</v>
      </c>
      <c r="AC276" t="str">
        <f ca="1">SUBSTITUTE(AC275,'Formula Name Creation'!$V40,'HB11 Model'!$B40)</f>
        <v>Parameter</v>
      </c>
      <c r="AD276" t="str">
        <f ca="1">SUBSTITUTE(AD275,'Formula Name Creation'!$V40,'HB11 Model'!$B40)</f>
        <v>Parameter</v>
      </c>
      <c r="AE276" t="str">
        <f ca="1">SUBSTITUTE(AE275,'Formula Name Creation'!$V40,'HB11 Model'!$B40)</f>
        <v>Parameter</v>
      </c>
      <c r="AF276" t="str">
        <f ca="1">SUBSTITUTE(AF275,'Formula Name Creation'!$V40,'HB11 Model'!$B40)</f>
        <v>Parameter</v>
      </c>
      <c r="AG276" t="str">
        <f ca="1">SUBSTITUTE(AG275,'Formula Name Creation'!$V40,'HB11 Model'!$B40)</f>
        <v>Parameter</v>
      </c>
      <c r="AH276" t="str">
        <f ca="1">SUBSTITUTE(AH275,'Formula Name Creation'!$V40,'HB11 Model'!$B40)</f>
        <v>Parameter</v>
      </c>
      <c r="AI276" t="str">
        <f ca="1">SUBSTITUTE(AI275,'Formula Name Creation'!$V40,'HB11 Model'!$B40)</f>
        <v>=C36*(C38)</v>
      </c>
      <c r="AJ276" t="str">
        <f ca="1">SUBSTITUTE(AJ275,'Formula Name Creation'!$V40,'HB11 Model'!$B40)</f>
        <v>Parameter</v>
      </c>
      <c r="AK276" t="str">
        <f ca="1">SUBSTITUTE(AK275,'Formula Name Creation'!$V40,'HB11 Model'!$B40)</f>
        <v>Parameter</v>
      </c>
      <c r="AL276" t="str">
        <f ca="1">SUBSTITUTE(AL275,'Formula Name Creation'!$V40,'HB11 Model'!$B40)</f>
        <v>=C39*(Total Material Cost per Capacitive Coil and Hydrogen Cone+Cost of Manufacturing per Capacitive Coil and Hydrogen Cone)</v>
      </c>
      <c r="AM276" t="str">
        <f ca="1">SUBSTITUTE(AM275,'Formula Name Creation'!$V40,'HB11 Model'!$B40)</f>
        <v>=0.04+(C31*C32)/(1000)</v>
      </c>
      <c r="AN276" t="str">
        <f ca="1">SUBSTITUTE(AN275,'Formula Name Creation'!$V40,'HB11 Model'!$B40)</f>
        <v>Parameter</v>
      </c>
      <c r="AO276" t="str">
        <f ca="1">SUBSTITUTE(AO275,'Formula Name Creation'!$V40,'HB11 Model'!$B40)</f>
        <v>Parameter</v>
      </c>
      <c r="AP276" t="str">
        <f ca="1">SUBSTITUTE(AP275,'Formula Name Creation'!$V40,'HB11 Model'!$B40)</f>
        <v>Parameter</v>
      </c>
      <c r="AQ276" t="str">
        <f ca="1">SUBSTITUTE(AQ275,'Formula Name Creation'!$V40,'HB11 Model'!$B40)</f>
        <v>Parameter</v>
      </c>
      <c r="AR276" t="e">
        <f ca="1">SUBSTITUTE(AR275,'Formula Name Creation'!$V40,'HB11 Model'!$B40)</f>
        <v>#N/A</v>
      </c>
      <c r="AS276" t="str">
        <f ca="1">SUBSTITUTE(AS275,'Formula Name Creation'!$V40,'HB11 Model'!$B40)</f>
        <v>=Manufacturing Overhead Costs+C25*(C28)</v>
      </c>
      <c r="AT276" t="str">
        <f ca="1">SUBSTITUTE(AT275,'Formula Name Creation'!$V40,'HB11 Model'!$B40)</f>
        <v>Parameter</v>
      </c>
      <c r="AU276" t="str">
        <f ca="1">SUBSTITUTE(AU275,'Formula Name Creation'!$V40,'HB11 Model'!$B40)</f>
        <v>Parameter</v>
      </c>
      <c r="AV276" t="str">
        <f ca="1">SUBSTITUTE(AV275,'Formula Name Creation'!$V40,'HB11 Model'!$B40)</f>
        <v>Parameter</v>
      </c>
      <c r="AW276" t="str">
        <f ca="1">SUBSTITUTE(AW275,'Formula Name Creation'!$V40,'HB11 Model'!$B40)</f>
        <v>Parameter</v>
      </c>
      <c r="AX276" t="str">
        <f ca="1">SUBSTITUTE(AX275,'Formula Name Creation'!$V40,'HB11 Model'!$B40)</f>
        <v>Parameter</v>
      </c>
      <c r="AY276" t="str">
        <f ca="1">SUBSTITUTE(AY275,'Formula Name Creation'!$V40,'HB11 Model'!$B40)</f>
        <v>Parameter</v>
      </c>
      <c r="AZ276" t="str">
        <f ca="1">SUBSTITUTE(AZ275,'Formula Name Creation'!$V40,'HB11 Model'!$B40)</f>
        <v>Parameter</v>
      </c>
      <c r="BA276" t="str">
        <f ca="1">SUBSTITUTE(BA275,'Formula Name Creation'!$V40,'HB11 Model'!$B40)</f>
        <v>=(Total Cost of Fuel Storage+Cost of Fuel Delivery Robot)/10^6</v>
      </c>
      <c r="BB276" t="str">
        <f ca="1">SUBSTITUTE(BB275,'Formula Name Creation'!$V40,'HB11 Model'!$B40)</f>
        <v>=C4*((C14*24)*3600)*Required Redundancy</v>
      </c>
      <c r="BC276" t="str">
        <f ca="1">SUBSTITUTE(BC275,'Formula Name Creation'!$V40,'HB11 Model'!$B40)</f>
        <v>Parameter</v>
      </c>
      <c r="BD276" t="str">
        <f ca="1">SUBSTITUTE(BD275,'Formula Name Creation'!$V40,'HB11 Model'!$B40)</f>
        <v>Parameter</v>
      </c>
      <c r="BE276" t="str">
        <f ca="1">SUBSTITUTE(BE275,'Formula Name Creation'!$V40,'HB11 Model'!$B40)</f>
        <v>Parameter</v>
      </c>
      <c r="BF276" t="str">
        <f ca="1">SUBSTITUTE(BF275,'Formula Name Creation'!$V40,'HB11 Model'!$B40)</f>
        <v>Parameter</v>
      </c>
      <c r="BG276" t="str">
        <f ca="1">SUBSTITUTE(BG275,'Formula Name Creation'!$V40,'HB11 Model'!$B40)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6" t="str">
        <f ca="1">SUBSTITUTE(BH275,'Formula Name Creation'!$V40,'HB11 Model'!$B40)</f>
        <v>Parameter</v>
      </c>
      <c r="BI276" t="str">
        <f ca="1">SUBSTITUTE(BI275,'Formula Name Creation'!$V40,'HB11 Model'!$B40)</f>
        <v>=Cost of Maintenance per kWh*1000*C24</v>
      </c>
      <c r="BJ276" t="str">
        <f ca="1">SUBSTITUTE(BJ275,'Formula Name Creation'!$V40,'HB11 Model'!$B40)</f>
        <v>Parameter</v>
      </c>
      <c r="BK276" t="str">
        <f ca="1">SUBSTITUTE(BK275,'Formula Name Creation'!$V40,'HB11 Model'!$B40)</f>
        <v>Parameter</v>
      </c>
      <c r="BL276" t="str">
        <f ca="1">SUBSTITUTE(BL275,'Formula Name Creation'!$V40,'HB11 Model'!$B40)</f>
        <v>Parameter</v>
      </c>
      <c r="BM276" t="str">
        <f ca="1">SUBSTITUTE(BM275,'Formula Name Creation'!$V40,'HB11 Model'!$B40)</f>
        <v>Parameter</v>
      </c>
      <c r="BN276" t="str">
        <f ca="1">SUBSTITUTE(BN275,'Formula Name Creation'!$V40,'HB11 Model'!$B40)</f>
        <v>Parameter</v>
      </c>
      <c r="BO276" t="str">
        <f ca="1">SUBSTITUTE(BO275,'Formula Name Creation'!$V40,'HB11 Model'!$B40)</f>
        <v>Parameter</v>
      </c>
      <c r="BP276" t="str">
        <f ca="1">SUBSTITUTE(BP275,'Formula Name Creation'!$V40,'HB11 Model'!$B40)</f>
        <v>Parameter</v>
      </c>
      <c r="BQ276" t="str">
        <f ca="1">SUBSTITUTE(BQ275,'Formula Name Creation'!$V40,'HB11 Model'!$B40)</f>
        <v>Parameter</v>
      </c>
      <c r="BR276" t="str">
        <f ca="1">SUBSTITUTE(BR275,'Formula Name Creation'!$V40,'HB11 Model'!$B40)</f>
        <v>Parameter</v>
      </c>
      <c r="BS276" t="str">
        <f ca="1">SUBSTITUTE(BS275,'Formula Name Creation'!$V40,'HB11 Model'!$B40)</f>
        <v>Parameter</v>
      </c>
      <c r="BT276" t="str">
        <f ca="1">SUBSTITUTE(BT275,'Formula Name Creation'!$V40,'HB11 Model'!$B40)</f>
        <v>Parameter</v>
      </c>
      <c r="BU276" t="str">
        <f ca="1">SUBSTITUTE(BU275,'Formula Name Creation'!$V40,'HB11 Model'!$B40)</f>
        <v>=(Land Cost+Reactor Building Cost+Turbine Building Cost+Cooling Tower System Cost+Power Supply and Energy Storage Cost+Ventilation Stack Cost+Miscellaneous Buildings Cost+Laser Construction Cost)</v>
      </c>
      <c r="BV276" t="str">
        <f ca="1">SUBSTITUTE(BV275,'Formula Name Creation'!$V40,'HB11 Model'!$B40)</f>
        <v>Parameter</v>
      </c>
      <c r="BW276" t="str">
        <f ca="1">SUBSTITUTE(BW275,'Formula Name Creation'!$V40,'HB11 Model'!$B40)</f>
        <v>Parameter</v>
      </c>
      <c r="BX276" t="str">
        <f ca="1">SUBSTITUTE(BX275,'Formula Name Creation'!$V40,'HB11 Model'!$B40)</f>
        <v>=Indirect Construction Cost+Direct Construction Cost</v>
      </c>
      <c r="BY276" t="str">
        <f ca="1">SUBSTITUTE(BY275,'Formula Name Creation'!$V40,'HB11 Model'!$B40)</f>
        <v>Parameter</v>
      </c>
      <c r="BZ276" t="str">
        <f ca="1">SUBSTITUTE(BZ275,'Formula Name Creation'!$V40,'HB11 Model'!$B40)</f>
        <v>=Decommissioning Cost Coefficient*Direct Construction Cost</v>
      </c>
      <c r="CA276" t="str">
        <f ca="1">SUBSTITUTE(CA275,'Formula Name Creation'!$V40,'HB11 Model'!$B40)</f>
        <v>Parameter</v>
      </c>
      <c r="CB276" t="str">
        <f ca="1">SUBSTITUTE(CB275,'Formula Name Creation'!$V40,'HB11 Model'!$B40)</f>
        <v>Parameter</v>
      </c>
      <c r="CC276" t="str">
        <f ca="1">SUBSTITUTE(CC275,'Formula Name Creation'!$V40,'HB11 Model'!$B40)</f>
        <v>Parameter</v>
      </c>
      <c r="CD276" t="str">
        <f ca="1">SUBSTITUTE(CD275,'Formula Name Creation'!$V40,'HB11 Model'!$B40)</f>
        <v>=32*(C9/2605)</v>
      </c>
      <c r="CE276" t="str">
        <f ca="1">SUBSTITUTE(CE275,'Formula Name Creation'!$V40,'HB11 Model'!$B40)</f>
        <v>Parameter</v>
      </c>
      <c r="CF276" t="str">
        <f ca="1">SUBSTITUTE(CF275,'Formula Name Creation'!$V40,'HB11 Model'!$B40)</f>
        <v>Parameter</v>
      </c>
      <c r="CG276" t="str">
        <f ca="1">SUBSTITUTE(CG275,'Formula Name Creation'!$V40,'HB11 Model'!$B40)</f>
        <v>=(Coolant Volume*Coolant Density*Coolant Cost)/10^6</v>
      </c>
      <c r="CH276" t="str">
        <f ca="1">SUBSTITUTE(CH275,'Formula Name Creation'!$V40,'HB11 Model'!$B40)</f>
        <v>=C9*10^6/Mixed-mean Coolant Temperature Rise/Specific Heat of Coolant</v>
      </c>
      <c r="CI276" t="str">
        <f ca="1">SUBSTITUTE(CI275,'Formula Name Creation'!$V40,'HB11 Model'!$B40)</f>
        <v>Parameter</v>
      </c>
      <c r="CJ276" t="str">
        <f ca="1">SUBSTITUTE(CJ275,'Formula Name Creation'!$V40,'HB11 Model'!$B40)</f>
        <v>Parameter</v>
      </c>
      <c r="CK276" t="str">
        <f ca="1">SUBSTITUTE(CK275,'Formula Name Creation'!$V40,'HB11 Model'!$B40)</f>
        <v>Parameter</v>
      </c>
      <c r="CL276" t="str">
        <f ca="1">SUBSTITUTE(CL275,'Formula Name Creation'!$V40,'HB11 Model'!$B40)</f>
        <v>Parameter</v>
      </c>
      <c r="CM276" t="str">
        <f ca="1">SUBSTITUTE(CM275,'Formula Name Creation'!$V40,'HB11 Model'!$B40)</f>
        <v>=Number of Staff*Average Hourly Wage</v>
      </c>
      <c r="CN276" t="str">
        <f ca="1">SUBSTITUTE(CN275,'Formula Name Creation'!$V40,'HB11 Model'!$B40)</f>
        <v>=Hourly Personnel Cost*7.6*7*52.18</v>
      </c>
      <c r="CO276" t="str">
        <f ca="1">SUBSTITUTE(CO275,'Formula Name Creation'!$V40,'HB11 Model'!$B40)</f>
        <v>Parameter</v>
      </c>
      <c r="CP276" t="str">
        <f ca="1">SUBSTITUTE(CP275,'Formula Name Creation'!$V40,'HB11 Model'!$B40)</f>
        <v>Parameter</v>
      </c>
      <c r="CQ276" t="str">
        <f ca="1">SUBSTITUTE(CQ275,'Formula Name Creation'!$V40,'HB11 Model'!$B40)</f>
        <v>Parameter</v>
      </c>
      <c r="CR276" t="str">
        <f ca="1">SUBSTITUTE(CR275,'Formula Name Creation'!$V40,'HB11 Model'!$B40)</f>
        <v>Parameter</v>
      </c>
      <c r="CS276" t="str">
        <f ca="1">SUBSTITUTE(CS275,'Formula Name Creation'!$V40,'HB11 Model'!$B40)</f>
        <v>Parameter</v>
      </c>
      <c r="CT276" t="str">
        <f ca="1">SUBSTITUTE(CT275,'Formula Name Creation'!$V40,'HB11 Model'!$B40)</f>
        <v>Parameter</v>
      </c>
      <c r="CU276" t="str">
        <f ca="1">SUBSTITUTE(CU275,'Formula Name Creation'!$V40,'HB11 Model'!$B40)</f>
        <v>=PI()*Height of Vacuum Vessel*(Radius of Vacuum Vessel^2-(Radius of Vacuum Vessel-Wall Thickness of Vacuum Vessel)^2)*Density of Vacuum Vessel Material</v>
      </c>
      <c r="CV276" t="str">
        <f ca="1">SUBSTITUTE(CV275,'Formula Name Creation'!$V40,'HB11 Model'!$B40)</f>
        <v>Parameter</v>
      </c>
      <c r="CW276" t="str">
        <f ca="1">SUBSTITUTE(CW275,'Formula Name Creation'!$V40,'HB11 Model'!$B40)</f>
        <v>=(90.69*Mass of Vacuum Vessel + Shielding Material Costs for Vacuum Vessel + 13.04*Mass Flow Rate*112.32)/10^6</v>
      </c>
      <c r="CX276" t="str">
        <f ca="1">SUBSTITUTE(CX275,'Formula Name Creation'!$V40,'HB11 Model'!$B40)</f>
        <v>0</v>
      </c>
      <c r="CY276" t="str">
        <f ca="1">SUBSTITUTE(CY275,'Formula Name Creation'!$V40,'HB11 Model'!$B40)</f>
        <v>0</v>
      </c>
      <c r="CZ276" t="str">
        <f ca="1">SUBSTITUTE(CZ275,'Formula Name Creation'!$V40,'HB11 Model'!$B40)</f>
        <v>0</v>
      </c>
      <c r="DA276" t="str">
        <f ca="1">SUBSTITUTE(DA275,'Formula Name Creation'!$V40,'HB11 Model'!$B40)</f>
        <v>0</v>
      </c>
      <c r="DB276" t="str">
        <f ca="1">SUBSTITUTE(DB275,'Formula Name Creation'!$V40,'HB11 Model'!$B40)</f>
        <v>0</v>
      </c>
      <c r="DC276" t="str">
        <f ca="1">SUBSTITUTE(DC275,'Formula Name Creation'!$V40,'HB11 Model'!$B40)</f>
        <v>0</v>
      </c>
      <c r="DD276" t="str">
        <f ca="1">SUBSTITUTE(DD275,'Formula Name Creation'!$V40,'HB11 Model'!$B40)</f>
        <v>0</v>
      </c>
      <c r="DE276" t="str">
        <f ca="1">SUBSTITUTE(DE275,'Formula Name Creation'!$V40,'HB11 Model'!$B40)</f>
        <v>0</v>
      </c>
      <c r="DF276" t="str">
        <f ca="1">SUBSTITUTE(DF275,'Formula Name Creation'!$V40,'HB11 Model'!$B40)</f>
        <v>0</v>
      </c>
      <c r="DG276" t="str">
        <f ca="1">SUBSTITUTE(DG275,'Formula Name Creation'!$V40,'HB11 Model'!$B40)</f>
        <v>0</v>
      </c>
      <c r="DH276" t="str">
        <f ca="1">SUBSTITUTE(DH275,'Formula Name Creation'!$V40,'HB11 Model'!$B40)</f>
        <v>0</v>
      </c>
      <c r="DI276" t="str">
        <f ca="1">SUBSTITUTE(DI275,'Formula Name Creation'!$V40,'HB11 Model'!$B40)</f>
        <v>0</v>
      </c>
      <c r="DJ276" t="str">
        <f ca="1">SUBSTITUTE(DJ275,'Formula Name Creation'!$V40,'HB11 Model'!$B40)</f>
        <v>0</v>
      </c>
      <c r="DK276" t="str">
        <f ca="1">SUBSTITUTE(DK275,'Formula Name Creation'!$V40,'HB11 Model'!$B40)</f>
        <v>0</v>
      </c>
      <c r="DL276" t="str">
        <f ca="1">SUBSTITUTE(DL275,'Formula Name Creation'!$V40,'HB11 Model'!$B40)</f>
        <v>0</v>
      </c>
      <c r="DM276" t="str">
        <f ca="1">SUBSTITUTE(DM275,'Formula Name Creation'!$V40,'HB11 Model'!$B40)</f>
        <v>0</v>
      </c>
      <c r="DN276" t="str">
        <f ca="1">SUBSTITUTE(DN275,'Formula Name Creation'!$V40,'HB11 Model'!$B40)</f>
        <v>0</v>
      </c>
      <c r="DO276" t="str">
        <f ca="1">SUBSTITUTE(DO275,'Formula Name Creation'!$V40,'HB11 Model'!$B40)</f>
        <v>0</v>
      </c>
      <c r="DP276" t="str">
        <f ca="1">SUBSTITUTE(DP275,'Formula Name Creation'!$V40,'HB11 Model'!$B40)</f>
        <v>0</v>
      </c>
      <c r="DQ276" t="str">
        <f ca="1">SUBSTITUTE(DQ275,'Formula Name Creation'!$V40,'HB11 Model'!$B40)</f>
        <v>0</v>
      </c>
      <c r="DR276" t="str">
        <f ca="1">SUBSTITUTE(DR275,'Formula Name Creation'!$V40,'HB11 Model'!$B40)</f>
        <v>0</v>
      </c>
      <c r="DS276" t="str">
        <f ca="1">SUBSTITUTE(DS275,'Formula Name Creation'!$V40,'HB11 Model'!$B40)</f>
        <v>0</v>
      </c>
      <c r="DT276" t="str">
        <f ca="1">SUBSTITUTE(DT275,'Formula Name Creation'!$V40,'HB11 Model'!$B40)</f>
        <v>0</v>
      </c>
      <c r="DU276" t="str">
        <f ca="1">SUBSTITUTE(DU275,'Formula Name Creation'!$V40,'HB11 Model'!$B40)</f>
        <v>0</v>
      </c>
      <c r="DV276" t="str">
        <f ca="1">SUBSTITUTE(DV275,'Formula Name Creation'!$V40,'HB11 Model'!$B40)</f>
        <v>0</v>
      </c>
      <c r="DW276" t="str">
        <f ca="1">SUBSTITUTE(DW275,'Formula Name Creation'!$V40,'HB11 Model'!$B40)</f>
        <v>0</v>
      </c>
      <c r="DX276" t="str">
        <f ca="1">SUBSTITUTE(DX275,'Formula Name Creation'!$V40,'HB11 Model'!$B40)</f>
        <v>0</v>
      </c>
      <c r="DY276" t="str">
        <f ca="1">SUBSTITUTE(DY275,'Formula Name Creation'!$V40,'HB11 Model'!$B40)</f>
        <v>0</v>
      </c>
      <c r="DZ276" t="str">
        <f ca="1">SUBSTITUTE(DZ275,'Formula Name Creation'!$V40,'HB11 Model'!$B40)</f>
        <v>0</v>
      </c>
      <c r="EA276" t="str">
        <f ca="1">SUBSTITUTE(EA275,'Formula Name Creation'!$V40,'HB11 Model'!$B40)</f>
        <v>0</v>
      </c>
      <c r="EB276" t="str">
        <f ca="1">SUBSTITUTE(EB275,'Formula Name Creation'!$V40,'HB11 Model'!$B40)</f>
        <v>0</v>
      </c>
      <c r="EC276" t="str">
        <f ca="1">SUBSTITUTE(EC275,'Formula Name Creation'!$V40,'HB11 Model'!$B40)</f>
        <v>0</v>
      </c>
      <c r="ED276" t="str">
        <f ca="1">SUBSTITUTE(ED275,'Formula Name Creation'!$V40,'HB11 Model'!$B40)</f>
        <v>0</v>
      </c>
      <c r="EE276" t="str">
        <f ca="1">SUBSTITUTE(EE275,'Formula Name Creation'!$V40,'HB11 Model'!$B40)</f>
        <v>0</v>
      </c>
      <c r="EF276" t="str">
        <f ca="1">SUBSTITUTE(EF275,'Formula Name Creation'!$V40,'HB11 Model'!$B40)</f>
        <v>0</v>
      </c>
      <c r="EG276" t="str">
        <f ca="1">SUBSTITUTE(EG275,'Formula Name Creation'!$V40,'HB11 Model'!$B40)</f>
        <v>0</v>
      </c>
      <c r="EH276" t="str">
        <f ca="1">SUBSTITUTE(EH275,'Formula Name Creation'!$V40,'HB11 Model'!$B40)</f>
        <v>0</v>
      </c>
      <c r="EI276" t="str">
        <f ca="1">SUBSTITUTE(EI275,'Formula Name Creation'!$V40,'HB11 Model'!$B40)</f>
        <v>0</v>
      </c>
      <c r="EJ276" t="str">
        <f ca="1">SUBSTITUTE(EJ275,'Formula Name Creation'!$V40,'HB11 Model'!$B40)</f>
        <v>0</v>
      </c>
      <c r="EK276" t="str">
        <f ca="1">SUBSTITUTE(EK275,'Formula Name Creation'!$V40,'HB11 Model'!$B40)</f>
        <v>0</v>
      </c>
      <c r="EL276" t="str">
        <f ca="1">SUBSTITUTE(EL275,'Formula Name Creation'!$V40,'HB11 Model'!$B40)</f>
        <v>0</v>
      </c>
      <c r="EM276" t="str">
        <f ca="1">SUBSTITUTE(EM275,'Formula Name Creation'!$V40,'HB11 Model'!$B40)</f>
        <v>0</v>
      </c>
      <c r="EN276" t="str">
        <f ca="1">SUBSTITUTE(EN275,'Formula Name Creation'!$V40,'HB11 Model'!$B40)</f>
        <v>0</v>
      </c>
      <c r="EO276" t="str">
        <f ca="1">SUBSTITUTE(EO275,'Formula Name Creation'!$V40,'HB11 Model'!$B40)</f>
        <v>0</v>
      </c>
      <c r="EP276" t="str">
        <f ca="1">SUBSTITUTE(EP275,'Formula Name Creation'!$V40,'HB11 Model'!$B40)</f>
        <v>0</v>
      </c>
      <c r="EQ276" t="str">
        <f ca="1">SUBSTITUTE(EQ275,'Formula Name Creation'!$V40,'HB11 Model'!$B40)</f>
        <v>0</v>
      </c>
      <c r="ER276" t="str">
        <f ca="1">SUBSTITUTE(ER275,'Formula Name Creation'!$V40,'HB11 Model'!$B40)</f>
        <v>0</v>
      </c>
      <c r="ES276" t="str">
        <f ca="1">SUBSTITUTE(ES275,'Formula Name Creation'!$V40,'HB11 Model'!$B40)</f>
        <v>0</v>
      </c>
      <c r="ET276" t="str">
        <f ca="1">SUBSTITUTE(ET275,'Formula Name Creation'!$V40,'HB11 Model'!$B40)</f>
        <v>0</v>
      </c>
      <c r="EU276">
        <v>38</v>
      </c>
    </row>
    <row r="277" spans="1:151" x14ac:dyDescent="0.25">
      <c r="A277" t="str">
        <f ca="1">SUBSTITUTE(A276,'Formula Name Creation'!$V39,'HB11 Model'!$B39)</f>
        <v>Parameter</v>
      </c>
      <c r="B277" t="str">
        <f ca="1">SUBSTITUTE(B276,'Formula Name Creation'!$V39,'HB11 Model'!$B39)</f>
        <v>Parameter</v>
      </c>
      <c r="C277" t="str">
        <f ca="1">SUBSTITUTE(C276,'Formula Name Creation'!$V39,'HB11 Model'!$B39)</f>
        <v>=(1400*C22*1000)/10^6</v>
      </c>
      <c r="D277" t="str">
        <f ca="1">SUBSTITUTE(D276,'Formula Name Creation'!$V39,'HB11 Model'!$B39)</f>
        <v>Parameter</v>
      </c>
      <c r="E277" t="str">
        <f ca="1">SUBSTITUTE(E276,'Formula Name Creation'!$V39,'HB11 Model'!$B39)</f>
        <v>=C3*C4</v>
      </c>
      <c r="F277" t="str">
        <f ca="1">SUBSTITUTE(F276,'Formula Name Creation'!$V39,'HB11 Model'!$B39)</f>
        <v>=C7/(C6)</v>
      </c>
      <c r="G277" t="str">
        <f ca="1">SUBSTITUTE(G276,'Formula Name Creation'!$V39,'HB11 Model'!$B39)</f>
        <v>=IF(C36=0,C7*C10,C7*C10*C13)</v>
      </c>
      <c r="H277" t="str">
        <f ca="1">SUBSTITUTE(H276,'Formula Name Creation'!$V39,'HB11 Model'!$B39)</f>
        <v>Parameter</v>
      </c>
      <c r="I277" t="str">
        <f ca="1">SUBSTITUTE(I276,'Formula Name Creation'!$V39,'HB11 Model'!$B39)</f>
        <v>Parameter</v>
      </c>
      <c r="J277" t="str">
        <f ca="1">SUBSTITUTE(J276,'Formula Name Creation'!$V39,'HB11 Model'!$B39)</f>
        <v>Parameter</v>
      </c>
      <c r="K277" t="str">
        <f ca="1">SUBSTITUTE(K276,'Formula Name Creation'!$V39,'HB11 Model'!$B39)</f>
        <v>Parameter</v>
      </c>
      <c r="L277" t="str">
        <f ca="1">SUBSTITUTE(L276,'Formula Name Creation'!$V39,'HB11 Model'!$B39)</f>
        <v>Parameter</v>
      </c>
      <c r="M277" t="str">
        <f ca="1">SUBSTITUTE(M276,'Formula Name Creation'!$V39,'HB11 Model'!$B39)</f>
        <v>=C16/C8</v>
      </c>
      <c r="N277" t="str">
        <f ca="1">SUBSTITUTE(N276,'Formula Name Creation'!$V39,'HB11 Model'!$B39)</f>
        <v>=C9*C17</v>
      </c>
      <c r="O277" t="str">
        <f ca="1">SUBSTITUTE(O276,'Formula Name Creation'!$V39,'HB11 Model'!$B39)</f>
        <v>Parameter</v>
      </c>
      <c r="P277" t="str">
        <f ca="1">SUBSTITUTE(P276,'Formula Name Creation'!$V39,'HB11 Model'!$B39)</f>
        <v>Parameter</v>
      </c>
      <c r="Q277" t="str">
        <f ca="1">SUBSTITUTE(Q276,'Formula Name Creation'!$V39,'HB11 Model'!$B39)</f>
        <v>Parameter</v>
      </c>
      <c r="R277" t="str">
        <f ca="1">SUBSTITUTE(R276,'Formula Name Creation'!$V39,'HB11 Model'!$B39)</f>
        <v>=C8+Cooling System Energy Consumption+Vacuum System Power Usage</v>
      </c>
      <c r="S277" t="str">
        <f ca="1">SUBSTITUTE(S276,'Formula Name Creation'!$V39,'HB11 Model'!$B39)</f>
        <v>=C20*C19</v>
      </c>
      <c r="T277" t="str">
        <f ca="1">SUBSTITUTE(T276,'Formula Name Creation'!$V39,'HB11 Model'!$B39)</f>
        <v>=C16-C20</v>
      </c>
      <c r="U277" t="str">
        <f ca="1">SUBSTITUTE(U276,'Formula Name Creation'!$V39,'HB11 Model'!$B39)</f>
        <v>=365*24*C14</v>
      </c>
      <c r="V277" t="str">
        <f ca="1">SUBSTITUTE(V276,'Formula Name Creation'!$V39,'HB11 Model'!$B39)</f>
        <v>=C22*C23</v>
      </c>
      <c r="W277" t="str">
        <f ca="1">SUBSTITUTE(W276,'Formula Name Creation'!$V39,'HB11 Model'!$B39)</f>
        <v>=C26/(1-C27)</v>
      </c>
      <c r="X277" t="str">
        <f ca="1">SUBSTITUTE(X276,'Formula Name Creation'!$V39,'HB11 Model'!$B39)</f>
        <v>=C4*C14*365*24*3600</v>
      </c>
      <c r="Y277" t="str">
        <f ca="1">SUBSTITUTE(Y276,'Formula Name Creation'!$V39,'HB11 Model'!$B39)</f>
        <v>Parameter</v>
      </c>
      <c r="Z277" t="str">
        <f ca="1">SUBSTITUTE(Z276,'Formula Name Creation'!$V39,'HB11 Model'!$B39)</f>
        <v>=C29+C37+Total Cost per Capacitive Coil and Hydrogen Cone+Final Assembly Cost per Target</v>
      </c>
      <c r="AA277" t="str">
        <f ca="1">SUBSTITUTE(AA276,'Formula Name Creation'!$V39,'HB11 Model'!$B39)</f>
        <v>=C30*(C33*C34)/(1000)+C35</v>
      </c>
      <c r="AB277" t="str">
        <f ca="1">SUBSTITUTE(AB276,'Formula Name Creation'!$V39,'HB11 Model'!$B39)</f>
        <v>Parameter</v>
      </c>
      <c r="AC277" t="str">
        <f ca="1">SUBSTITUTE(AC276,'Formula Name Creation'!$V39,'HB11 Model'!$B39)</f>
        <v>Parameter</v>
      </c>
      <c r="AD277" t="str">
        <f ca="1">SUBSTITUTE(AD276,'Formula Name Creation'!$V39,'HB11 Model'!$B39)</f>
        <v>Parameter</v>
      </c>
      <c r="AE277" t="str">
        <f ca="1">SUBSTITUTE(AE276,'Formula Name Creation'!$V39,'HB11 Model'!$B39)</f>
        <v>Parameter</v>
      </c>
      <c r="AF277" t="str">
        <f ca="1">SUBSTITUTE(AF276,'Formula Name Creation'!$V39,'HB11 Model'!$B39)</f>
        <v>Parameter</v>
      </c>
      <c r="AG277" t="str">
        <f ca="1">SUBSTITUTE(AG276,'Formula Name Creation'!$V39,'HB11 Model'!$B39)</f>
        <v>Parameter</v>
      </c>
      <c r="AH277" t="str">
        <f ca="1">SUBSTITUTE(AH276,'Formula Name Creation'!$V39,'HB11 Model'!$B39)</f>
        <v>Parameter</v>
      </c>
      <c r="AI277" t="str">
        <f ca="1">SUBSTITUTE(AI276,'Formula Name Creation'!$V39,'HB11 Model'!$B39)</f>
        <v>=C36*(C38)</v>
      </c>
      <c r="AJ277" t="str">
        <f ca="1">SUBSTITUTE(AJ276,'Formula Name Creation'!$V39,'HB11 Model'!$B39)</f>
        <v>Parameter</v>
      </c>
      <c r="AK277" t="str">
        <f ca="1">SUBSTITUTE(AK276,'Formula Name Creation'!$V39,'HB11 Model'!$B39)</f>
        <v>Parameter</v>
      </c>
      <c r="AL277" t="str">
        <f ca="1">SUBSTITUTE(AL276,'Formula Name Creation'!$V39,'HB11 Model'!$B39)</f>
        <v>=Capacitive Coil and Hydrogen Cone*(Total Material Cost per Capacitive Coil and Hydrogen Cone+Cost of Manufacturing per Capacitive Coil and Hydrogen Cone)</v>
      </c>
      <c r="AM277" t="str">
        <f ca="1">SUBSTITUTE(AM276,'Formula Name Creation'!$V39,'HB11 Model'!$B39)</f>
        <v>=0.04+(C31*C32)/(1000)</v>
      </c>
      <c r="AN277" t="str">
        <f ca="1">SUBSTITUTE(AN276,'Formula Name Creation'!$V39,'HB11 Model'!$B39)</f>
        <v>Parameter</v>
      </c>
      <c r="AO277" t="str">
        <f ca="1">SUBSTITUTE(AO276,'Formula Name Creation'!$V39,'HB11 Model'!$B39)</f>
        <v>Parameter</v>
      </c>
      <c r="AP277" t="str">
        <f ca="1">SUBSTITUTE(AP276,'Formula Name Creation'!$V39,'HB11 Model'!$B39)</f>
        <v>Parameter</v>
      </c>
      <c r="AQ277" t="str">
        <f ca="1">SUBSTITUTE(AQ276,'Formula Name Creation'!$V39,'HB11 Model'!$B39)</f>
        <v>Parameter</v>
      </c>
      <c r="AR277" t="e">
        <f ca="1">SUBSTITUTE(AR276,'Formula Name Creation'!$V39,'HB11 Model'!$B39)</f>
        <v>#N/A</v>
      </c>
      <c r="AS277" t="str">
        <f ca="1">SUBSTITUTE(AS276,'Formula Name Creation'!$V39,'HB11 Model'!$B39)</f>
        <v>=Manufacturing Overhead Costs+C25*(C28)</v>
      </c>
      <c r="AT277" t="str">
        <f ca="1">SUBSTITUTE(AT276,'Formula Name Creation'!$V39,'HB11 Model'!$B39)</f>
        <v>Parameter</v>
      </c>
      <c r="AU277" t="str">
        <f ca="1">SUBSTITUTE(AU276,'Formula Name Creation'!$V39,'HB11 Model'!$B39)</f>
        <v>Parameter</v>
      </c>
      <c r="AV277" t="str">
        <f ca="1">SUBSTITUTE(AV276,'Formula Name Creation'!$V39,'HB11 Model'!$B39)</f>
        <v>Parameter</v>
      </c>
      <c r="AW277" t="str">
        <f ca="1">SUBSTITUTE(AW276,'Formula Name Creation'!$V39,'HB11 Model'!$B39)</f>
        <v>Parameter</v>
      </c>
      <c r="AX277" t="str">
        <f ca="1">SUBSTITUTE(AX276,'Formula Name Creation'!$V39,'HB11 Model'!$B39)</f>
        <v>Parameter</v>
      </c>
      <c r="AY277" t="str">
        <f ca="1">SUBSTITUTE(AY276,'Formula Name Creation'!$V39,'HB11 Model'!$B39)</f>
        <v>Parameter</v>
      </c>
      <c r="AZ277" t="str">
        <f ca="1">SUBSTITUTE(AZ276,'Formula Name Creation'!$V39,'HB11 Model'!$B39)</f>
        <v>Parameter</v>
      </c>
      <c r="BA277" t="str">
        <f ca="1">SUBSTITUTE(BA276,'Formula Name Creation'!$V39,'HB11 Model'!$B39)</f>
        <v>=(Total Cost of Fuel Storage+Cost of Fuel Delivery Robot)/10^6</v>
      </c>
      <c r="BB277" t="str">
        <f ca="1">SUBSTITUTE(BB276,'Formula Name Creation'!$V39,'HB11 Model'!$B39)</f>
        <v>=C4*((C14*24)*3600)*Required Redundancy</v>
      </c>
      <c r="BC277" t="str">
        <f ca="1">SUBSTITUTE(BC276,'Formula Name Creation'!$V39,'HB11 Model'!$B39)</f>
        <v>Parameter</v>
      </c>
      <c r="BD277" t="str">
        <f ca="1">SUBSTITUTE(BD276,'Formula Name Creation'!$V39,'HB11 Model'!$B39)</f>
        <v>Parameter</v>
      </c>
      <c r="BE277" t="str">
        <f ca="1">SUBSTITUTE(BE276,'Formula Name Creation'!$V39,'HB11 Model'!$B39)</f>
        <v>Parameter</v>
      </c>
      <c r="BF277" t="str">
        <f ca="1">SUBSTITUTE(BF276,'Formula Name Creation'!$V39,'HB11 Model'!$B39)</f>
        <v>Parameter</v>
      </c>
      <c r="BG277" t="str">
        <f ca="1">SUBSTITUTE(BG276,'Formula Name Creation'!$V39,'HB11 Model'!$B39)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7" t="str">
        <f ca="1">SUBSTITUTE(BH276,'Formula Name Creation'!$V39,'HB11 Model'!$B39)</f>
        <v>Parameter</v>
      </c>
      <c r="BI277" t="str">
        <f ca="1">SUBSTITUTE(BI276,'Formula Name Creation'!$V39,'HB11 Model'!$B39)</f>
        <v>=Cost of Maintenance per kWh*1000*C24</v>
      </c>
      <c r="BJ277" t="str">
        <f ca="1">SUBSTITUTE(BJ276,'Formula Name Creation'!$V39,'HB11 Model'!$B39)</f>
        <v>Parameter</v>
      </c>
      <c r="BK277" t="str">
        <f ca="1">SUBSTITUTE(BK276,'Formula Name Creation'!$V39,'HB11 Model'!$B39)</f>
        <v>Parameter</v>
      </c>
      <c r="BL277" t="str">
        <f ca="1">SUBSTITUTE(BL276,'Formula Name Creation'!$V39,'HB11 Model'!$B39)</f>
        <v>Parameter</v>
      </c>
      <c r="BM277" t="str">
        <f ca="1">SUBSTITUTE(BM276,'Formula Name Creation'!$V39,'HB11 Model'!$B39)</f>
        <v>Parameter</v>
      </c>
      <c r="BN277" t="str">
        <f ca="1">SUBSTITUTE(BN276,'Formula Name Creation'!$V39,'HB11 Model'!$B39)</f>
        <v>Parameter</v>
      </c>
      <c r="BO277" t="str">
        <f ca="1">SUBSTITUTE(BO276,'Formula Name Creation'!$V39,'HB11 Model'!$B39)</f>
        <v>Parameter</v>
      </c>
      <c r="BP277" t="str">
        <f ca="1">SUBSTITUTE(BP276,'Formula Name Creation'!$V39,'HB11 Model'!$B39)</f>
        <v>Parameter</v>
      </c>
      <c r="BQ277" t="str">
        <f ca="1">SUBSTITUTE(BQ276,'Formula Name Creation'!$V39,'HB11 Model'!$B39)</f>
        <v>Parameter</v>
      </c>
      <c r="BR277" t="str">
        <f ca="1">SUBSTITUTE(BR276,'Formula Name Creation'!$V39,'HB11 Model'!$B39)</f>
        <v>Parameter</v>
      </c>
      <c r="BS277" t="str">
        <f ca="1">SUBSTITUTE(BS276,'Formula Name Creation'!$V39,'HB11 Model'!$B39)</f>
        <v>Parameter</v>
      </c>
      <c r="BT277" t="str">
        <f ca="1">SUBSTITUTE(BT276,'Formula Name Creation'!$V39,'HB11 Model'!$B39)</f>
        <v>Parameter</v>
      </c>
      <c r="BU277" t="str">
        <f ca="1">SUBSTITUTE(BU276,'Formula Name Creation'!$V39,'HB11 Model'!$B39)</f>
        <v>=(Land Cost+Reactor Building Cost+Turbine Building Cost+Cooling Tower System Cost+Power Supply and Energy Storage Cost+Ventilation Stack Cost+Miscellaneous Buildings Cost+Laser Construction Cost)</v>
      </c>
      <c r="BV277" t="str">
        <f ca="1">SUBSTITUTE(BV276,'Formula Name Creation'!$V39,'HB11 Model'!$B39)</f>
        <v>Parameter</v>
      </c>
      <c r="BW277" t="str">
        <f ca="1">SUBSTITUTE(BW276,'Formula Name Creation'!$V39,'HB11 Model'!$B39)</f>
        <v>Parameter</v>
      </c>
      <c r="BX277" t="str">
        <f ca="1">SUBSTITUTE(BX276,'Formula Name Creation'!$V39,'HB11 Model'!$B39)</f>
        <v>=Indirect Construction Cost+Direct Construction Cost</v>
      </c>
      <c r="BY277" t="str">
        <f ca="1">SUBSTITUTE(BY276,'Formula Name Creation'!$V39,'HB11 Model'!$B39)</f>
        <v>Parameter</v>
      </c>
      <c r="BZ277" t="str">
        <f ca="1">SUBSTITUTE(BZ276,'Formula Name Creation'!$V39,'HB11 Model'!$B39)</f>
        <v>=Decommissioning Cost Coefficient*Direct Construction Cost</v>
      </c>
      <c r="CA277" t="str">
        <f ca="1">SUBSTITUTE(CA276,'Formula Name Creation'!$V39,'HB11 Model'!$B39)</f>
        <v>Parameter</v>
      </c>
      <c r="CB277" t="str">
        <f ca="1">SUBSTITUTE(CB276,'Formula Name Creation'!$V39,'HB11 Model'!$B39)</f>
        <v>Parameter</v>
      </c>
      <c r="CC277" t="str">
        <f ca="1">SUBSTITUTE(CC276,'Formula Name Creation'!$V39,'HB11 Model'!$B39)</f>
        <v>Parameter</v>
      </c>
      <c r="CD277" t="str">
        <f ca="1">SUBSTITUTE(CD276,'Formula Name Creation'!$V39,'HB11 Model'!$B39)</f>
        <v>=32*(C9/2605)</v>
      </c>
      <c r="CE277" t="str">
        <f ca="1">SUBSTITUTE(CE276,'Formula Name Creation'!$V39,'HB11 Model'!$B39)</f>
        <v>Parameter</v>
      </c>
      <c r="CF277" t="str">
        <f ca="1">SUBSTITUTE(CF276,'Formula Name Creation'!$V39,'HB11 Model'!$B39)</f>
        <v>Parameter</v>
      </c>
      <c r="CG277" t="str">
        <f ca="1">SUBSTITUTE(CG276,'Formula Name Creation'!$V39,'HB11 Model'!$B39)</f>
        <v>=(Coolant Volume*Coolant Density*Coolant Cost)/10^6</v>
      </c>
      <c r="CH277" t="str">
        <f ca="1">SUBSTITUTE(CH276,'Formula Name Creation'!$V39,'HB11 Model'!$B39)</f>
        <v>=C9*10^6/Mixed-mean Coolant Temperature Rise/Specific Heat of Coolant</v>
      </c>
      <c r="CI277" t="str">
        <f ca="1">SUBSTITUTE(CI276,'Formula Name Creation'!$V39,'HB11 Model'!$B39)</f>
        <v>Parameter</v>
      </c>
      <c r="CJ277" t="str">
        <f ca="1">SUBSTITUTE(CJ276,'Formula Name Creation'!$V39,'HB11 Model'!$B39)</f>
        <v>Parameter</v>
      </c>
      <c r="CK277" t="str">
        <f ca="1">SUBSTITUTE(CK276,'Formula Name Creation'!$V39,'HB11 Model'!$B39)</f>
        <v>Parameter</v>
      </c>
      <c r="CL277" t="str">
        <f ca="1">SUBSTITUTE(CL276,'Formula Name Creation'!$V39,'HB11 Model'!$B39)</f>
        <v>Parameter</v>
      </c>
      <c r="CM277" t="str">
        <f ca="1">SUBSTITUTE(CM276,'Formula Name Creation'!$V39,'HB11 Model'!$B39)</f>
        <v>=Number of Staff*Average Hourly Wage</v>
      </c>
      <c r="CN277" t="str">
        <f ca="1">SUBSTITUTE(CN276,'Formula Name Creation'!$V39,'HB11 Model'!$B39)</f>
        <v>=Hourly Personnel Cost*7.6*7*52.18</v>
      </c>
      <c r="CO277" t="str">
        <f ca="1">SUBSTITUTE(CO276,'Formula Name Creation'!$V39,'HB11 Model'!$B39)</f>
        <v>Parameter</v>
      </c>
      <c r="CP277" t="str">
        <f ca="1">SUBSTITUTE(CP276,'Formula Name Creation'!$V39,'HB11 Model'!$B39)</f>
        <v>Parameter</v>
      </c>
      <c r="CQ277" t="str">
        <f ca="1">SUBSTITUTE(CQ276,'Formula Name Creation'!$V39,'HB11 Model'!$B39)</f>
        <v>Parameter</v>
      </c>
      <c r="CR277" t="str">
        <f ca="1">SUBSTITUTE(CR276,'Formula Name Creation'!$V39,'HB11 Model'!$B39)</f>
        <v>Parameter</v>
      </c>
      <c r="CS277" t="str">
        <f ca="1">SUBSTITUTE(CS276,'Formula Name Creation'!$V39,'HB11 Model'!$B39)</f>
        <v>Parameter</v>
      </c>
      <c r="CT277" t="str">
        <f ca="1">SUBSTITUTE(CT276,'Formula Name Creation'!$V39,'HB11 Model'!$B39)</f>
        <v>Parameter</v>
      </c>
      <c r="CU277" t="str">
        <f ca="1">SUBSTITUTE(CU276,'Formula Name Creation'!$V39,'HB11 Model'!$B39)</f>
        <v>=PI()*Height of Vacuum Vessel*(Radius of Vacuum Vessel^2-(Radius of Vacuum Vessel-Wall Thickness of Vacuum Vessel)^2)*Density of Vacuum Vessel Material</v>
      </c>
      <c r="CV277" t="str">
        <f ca="1">SUBSTITUTE(CV276,'Formula Name Creation'!$V39,'HB11 Model'!$B39)</f>
        <v>Parameter</v>
      </c>
      <c r="CW277" t="str">
        <f ca="1">SUBSTITUTE(CW276,'Formula Name Creation'!$V39,'HB11 Model'!$B39)</f>
        <v>=(90.69*Mass of Vacuum Vessel + Shielding Material Costs for Vacuum Vessel + 13.04*Mass Flow Rate*112.32)/10^6</v>
      </c>
      <c r="CX277" t="str">
        <f ca="1">SUBSTITUTE(CX276,'Formula Name Creation'!$V39,'HB11 Model'!$B39)</f>
        <v>0</v>
      </c>
      <c r="CY277" t="str">
        <f ca="1">SUBSTITUTE(CY276,'Formula Name Creation'!$V39,'HB11 Model'!$B39)</f>
        <v>0</v>
      </c>
      <c r="CZ277" t="str">
        <f ca="1">SUBSTITUTE(CZ276,'Formula Name Creation'!$V39,'HB11 Model'!$B39)</f>
        <v>0</v>
      </c>
      <c r="DA277" t="str">
        <f ca="1">SUBSTITUTE(DA276,'Formula Name Creation'!$V39,'HB11 Model'!$B39)</f>
        <v>0</v>
      </c>
      <c r="DB277" t="str">
        <f ca="1">SUBSTITUTE(DB276,'Formula Name Creation'!$V39,'HB11 Model'!$B39)</f>
        <v>0</v>
      </c>
      <c r="DC277" t="str">
        <f ca="1">SUBSTITUTE(DC276,'Formula Name Creation'!$V39,'HB11 Model'!$B39)</f>
        <v>0</v>
      </c>
      <c r="DD277" t="str">
        <f ca="1">SUBSTITUTE(DD276,'Formula Name Creation'!$V39,'HB11 Model'!$B39)</f>
        <v>0</v>
      </c>
      <c r="DE277" t="str">
        <f ca="1">SUBSTITUTE(DE276,'Formula Name Creation'!$V39,'HB11 Model'!$B39)</f>
        <v>0</v>
      </c>
      <c r="DF277" t="str">
        <f ca="1">SUBSTITUTE(DF276,'Formula Name Creation'!$V39,'HB11 Model'!$B39)</f>
        <v>0</v>
      </c>
      <c r="DG277" t="str">
        <f ca="1">SUBSTITUTE(DG276,'Formula Name Creation'!$V39,'HB11 Model'!$B39)</f>
        <v>0</v>
      </c>
      <c r="DH277" t="str">
        <f ca="1">SUBSTITUTE(DH276,'Formula Name Creation'!$V39,'HB11 Model'!$B39)</f>
        <v>0</v>
      </c>
      <c r="DI277" t="str">
        <f ca="1">SUBSTITUTE(DI276,'Formula Name Creation'!$V39,'HB11 Model'!$B39)</f>
        <v>0</v>
      </c>
      <c r="DJ277" t="str">
        <f ca="1">SUBSTITUTE(DJ276,'Formula Name Creation'!$V39,'HB11 Model'!$B39)</f>
        <v>0</v>
      </c>
      <c r="DK277" t="str">
        <f ca="1">SUBSTITUTE(DK276,'Formula Name Creation'!$V39,'HB11 Model'!$B39)</f>
        <v>0</v>
      </c>
      <c r="DL277" t="str">
        <f ca="1">SUBSTITUTE(DL276,'Formula Name Creation'!$V39,'HB11 Model'!$B39)</f>
        <v>0</v>
      </c>
      <c r="DM277" t="str">
        <f ca="1">SUBSTITUTE(DM276,'Formula Name Creation'!$V39,'HB11 Model'!$B39)</f>
        <v>0</v>
      </c>
      <c r="DN277" t="str">
        <f ca="1">SUBSTITUTE(DN276,'Formula Name Creation'!$V39,'HB11 Model'!$B39)</f>
        <v>0</v>
      </c>
      <c r="DO277" t="str">
        <f ca="1">SUBSTITUTE(DO276,'Formula Name Creation'!$V39,'HB11 Model'!$B39)</f>
        <v>0</v>
      </c>
      <c r="DP277" t="str">
        <f ca="1">SUBSTITUTE(DP276,'Formula Name Creation'!$V39,'HB11 Model'!$B39)</f>
        <v>0</v>
      </c>
      <c r="DQ277" t="str">
        <f ca="1">SUBSTITUTE(DQ276,'Formula Name Creation'!$V39,'HB11 Model'!$B39)</f>
        <v>0</v>
      </c>
      <c r="DR277" t="str">
        <f ca="1">SUBSTITUTE(DR276,'Formula Name Creation'!$V39,'HB11 Model'!$B39)</f>
        <v>0</v>
      </c>
      <c r="DS277" t="str">
        <f ca="1">SUBSTITUTE(DS276,'Formula Name Creation'!$V39,'HB11 Model'!$B39)</f>
        <v>0</v>
      </c>
      <c r="DT277" t="str">
        <f ca="1">SUBSTITUTE(DT276,'Formula Name Creation'!$V39,'HB11 Model'!$B39)</f>
        <v>0</v>
      </c>
      <c r="DU277" t="str">
        <f ca="1">SUBSTITUTE(DU276,'Formula Name Creation'!$V39,'HB11 Model'!$B39)</f>
        <v>0</v>
      </c>
      <c r="DV277" t="str">
        <f ca="1">SUBSTITUTE(DV276,'Formula Name Creation'!$V39,'HB11 Model'!$B39)</f>
        <v>0</v>
      </c>
      <c r="DW277" t="str">
        <f ca="1">SUBSTITUTE(DW276,'Formula Name Creation'!$V39,'HB11 Model'!$B39)</f>
        <v>0</v>
      </c>
      <c r="DX277" t="str">
        <f ca="1">SUBSTITUTE(DX276,'Formula Name Creation'!$V39,'HB11 Model'!$B39)</f>
        <v>0</v>
      </c>
      <c r="DY277" t="str">
        <f ca="1">SUBSTITUTE(DY276,'Formula Name Creation'!$V39,'HB11 Model'!$B39)</f>
        <v>0</v>
      </c>
      <c r="DZ277" t="str">
        <f ca="1">SUBSTITUTE(DZ276,'Formula Name Creation'!$V39,'HB11 Model'!$B39)</f>
        <v>0</v>
      </c>
      <c r="EA277" t="str">
        <f ca="1">SUBSTITUTE(EA276,'Formula Name Creation'!$V39,'HB11 Model'!$B39)</f>
        <v>0</v>
      </c>
      <c r="EB277" t="str">
        <f ca="1">SUBSTITUTE(EB276,'Formula Name Creation'!$V39,'HB11 Model'!$B39)</f>
        <v>0</v>
      </c>
      <c r="EC277" t="str">
        <f ca="1">SUBSTITUTE(EC276,'Formula Name Creation'!$V39,'HB11 Model'!$B39)</f>
        <v>0</v>
      </c>
      <c r="ED277" t="str">
        <f ca="1">SUBSTITUTE(ED276,'Formula Name Creation'!$V39,'HB11 Model'!$B39)</f>
        <v>0</v>
      </c>
      <c r="EE277" t="str">
        <f ca="1">SUBSTITUTE(EE276,'Formula Name Creation'!$V39,'HB11 Model'!$B39)</f>
        <v>0</v>
      </c>
      <c r="EF277" t="str">
        <f ca="1">SUBSTITUTE(EF276,'Formula Name Creation'!$V39,'HB11 Model'!$B39)</f>
        <v>0</v>
      </c>
      <c r="EG277" t="str">
        <f ca="1">SUBSTITUTE(EG276,'Formula Name Creation'!$V39,'HB11 Model'!$B39)</f>
        <v>0</v>
      </c>
      <c r="EH277" t="str">
        <f ca="1">SUBSTITUTE(EH276,'Formula Name Creation'!$V39,'HB11 Model'!$B39)</f>
        <v>0</v>
      </c>
      <c r="EI277" t="str">
        <f ca="1">SUBSTITUTE(EI276,'Formula Name Creation'!$V39,'HB11 Model'!$B39)</f>
        <v>0</v>
      </c>
      <c r="EJ277" t="str">
        <f ca="1">SUBSTITUTE(EJ276,'Formula Name Creation'!$V39,'HB11 Model'!$B39)</f>
        <v>0</v>
      </c>
      <c r="EK277" t="str">
        <f ca="1">SUBSTITUTE(EK276,'Formula Name Creation'!$V39,'HB11 Model'!$B39)</f>
        <v>0</v>
      </c>
      <c r="EL277" t="str">
        <f ca="1">SUBSTITUTE(EL276,'Formula Name Creation'!$V39,'HB11 Model'!$B39)</f>
        <v>0</v>
      </c>
      <c r="EM277" t="str">
        <f ca="1">SUBSTITUTE(EM276,'Formula Name Creation'!$V39,'HB11 Model'!$B39)</f>
        <v>0</v>
      </c>
      <c r="EN277" t="str">
        <f ca="1">SUBSTITUTE(EN276,'Formula Name Creation'!$V39,'HB11 Model'!$B39)</f>
        <v>0</v>
      </c>
      <c r="EO277" t="str">
        <f ca="1">SUBSTITUTE(EO276,'Formula Name Creation'!$V39,'HB11 Model'!$B39)</f>
        <v>0</v>
      </c>
      <c r="EP277" t="str">
        <f ca="1">SUBSTITUTE(EP276,'Formula Name Creation'!$V39,'HB11 Model'!$B39)</f>
        <v>0</v>
      </c>
      <c r="EQ277" t="str">
        <f ca="1">SUBSTITUTE(EQ276,'Formula Name Creation'!$V39,'HB11 Model'!$B39)</f>
        <v>0</v>
      </c>
      <c r="ER277" t="str">
        <f ca="1">SUBSTITUTE(ER276,'Formula Name Creation'!$V39,'HB11 Model'!$B39)</f>
        <v>0</v>
      </c>
      <c r="ES277" t="str">
        <f ca="1">SUBSTITUTE(ES276,'Formula Name Creation'!$V39,'HB11 Model'!$B39)</f>
        <v>0</v>
      </c>
      <c r="ET277" t="str">
        <f ca="1">SUBSTITUTE(ET276,'Formula Name Creation'!$V39,'HB11 Model'!$B39)</f>
        <v>0</v>
      </c>
      <c r="EU277">
        <v>37</v>
      </c>
    </row>
    <row r="278" spans="1:151" x14ac:dyDescent="0.25">
      <c r="A278" t="str">
        <f ca="1">SUBSTITUTE(A277,'Formula Name Creation'!$V38,'HB11 Model'!$B38)</f>
        <v>Parameter</v>
      </c>
      <c r="B278" t="str">
        <f ca="1">SUBSTITUTE(B277,'Formula Name Creation'!$V38,'HB11 Model'!$B38)</f>
        <v>Parameter</v>
      </c>
      <c r="C278" t="str">
        <f ca="1">SUBSTITUTE(C277,'Formula Name Creation'!$V38,'HB11 Model'!$B38)</f>
        <v>=(1400*C22*1000)/10^6</v>
      </c>
      <c r="D278" t="str">
        <f ca="1">SUBSTITUTE(D277,'Formula Name Creation'!$V38,'HB11 Model'!$B38)</f>
        <v>Parameter</v>
      </c>
      <c r="E278" t="str">
        <f ca="1">SUBSTITUTE(E277,'Formula Name Creation'!$V38,'HB11 Model'!$B38)</f>
        <v>=C3*C4</v>
      </c>
      <c r="F278" t="str">
        <f ca="1">SUBSTITUTE(F277,'Formula Name Creation'!$V38,'HB11 Model'!$B38)</f>
        <v>=C7/(C6)</v>
      </c>
      <c r="G278" t="str">
        <f ca="1">SUBSTITUTE(G277,'Formula Name Creation'!$V38,'HB11 Model'!$B38)</f>
        <v>=IF(C36=0,C7*C10,C7*C10*C13)</v>
      </c>
      <c r="H278" t="str">
        <f ca="1">SUBSTITUTE(H277,'Formula Name Creation'!$V38,'HB11 Model'!$B38)</f>
        <v>Parameter</v>
      </c>
      <c r="I278" t="str">
        <f ca="1">SUBSTITUTE(I277,'Formula Name Creation'!$V38,'HB11 Model'!$B38)</f>
        <v>Parameter</v>
      </c>
      <c r="J278" t="str">
        <f ca="1">SUBSTITUTE(J277,'Formula Name Creation'!$V38,'HB11 Model'!$B38)</f>
        <v>Parameter</v>
      </c>
      <c r="K278" t="str">
        <f ca="1">SUBSTITUTE(K277,'Formula Name Creation'!$V38,'HB11 Model'!$B38)</f>
        <v>Parameter</v>
      </c>
      <c r="L278" t="str">
        <f ca="1">SUBSTITUTE(L277,'Formula Name Creation'!$V38,'HB11 Model'!$B38)</f>
        <v>Parameter</v>
      </c>
      <c r="M278" t="str">
        <f ca="1">SUBSTITUTE(M277,'Formula Name Creation'!$V38,'HB11 Model'!$B38)</f>
        <v>=C16/C8</v>
      </c>
      <c r="N278" t="str">
        <f ca="1">SUBSTITUTE(N277,'Formula Name Creation'!$V38,'HB11 Model'!$B38)</f>
        <v>=C9*C17</v>
      </c>
      <c r="O278" t="str">
        <f ca="1">SUBSTITUTE(O277,'Formula Name Creation'!$V38,'HB11 Model'!$B38)</f>
        <v>Parameter</v>
      </c>
      <c r="P278" t="str">
        <f ca="1">SUBSTITUTE(P277,'Formula Name Creation'!$V38,'HB11 Model'!$B38)</f>
        <v>Parameter</v>
      </c>
      <c r="Q278" t="str">
        <f ca="1">SUBSTITUTE(Q277,'Formula Name Creation'!$V38,'HB11 Model'!$B38)</f>
        <v>Parameter</v>
      </c>
      <c r="R278" t="str">
        <f ca="1">SUBSTITUTE(R277,'Formula Name Creation'!$V38,'HB11 Model'!$B38)</f>
        <v>=C8+Cooling System Energy Consumption+Vacuum System Power Usage</v>
      </c>
      <c r="S278" t="str">
        <f ca="1">SUBSTITUTE(S277,'Formula Name Creation'!$V38,'HB11 Model'!$B38)</f>
        <v>=C20*C19</v>
      </c>
      <c r="T278" t="str">
        <f ca="1">SUBSTITUTE(T277,'Formula Name Creation'!$V38,'HB11 Model'!$B38)</f>
        <v>=C16-C20</v>
      </c>
      <c r="U278" t="str">
        <f ca="1">SUBSTITUTE(U277,'Formula Name Creation'!$V38,'HB11 Model'!$B38)</f>
        <v>=365*24*C14</v>
      </c>
      <c r="V278" t="str">
        <f ca="1">SUBSTITUTE(V277,'Formula Name Creation'!$V38,'HB11 Model'!$B38)</f>
        <v>=C22*C23</v>
      </c>
      <c r="W278" t="str">
        <f ca="1">SUBSTITUTE(W277,'Formula Name Creation'!$V38,'HB11 Model'!$B38)</f>
        <v>=C26/(1-C27)</v>
      </c>
      <c r="X278" t="str">
        <f ca="1">SUBSTITUTE(X277,'Formula Name Creation'!$V38,'HB11 Model'!$B38)</f>
        <v>=C4*C14*365*24*3600</v>
      </c>
      <c r="Y278" t="str">
        <f ca="1">SUBSTITUTE(Y277,'Formula Name Creation'!$V38,'HB11 Model'!$B38)</f>
        <v>Parameter</v>
      </c>
      <c r="Z278" t="str">
        <f ca="1">SUBSTITUTE(Z277,'Formula Name Creation'!$V38,'HB11 Model'!$B38)</f>
        <v>=C29+C37+Total Cost per Capacitive Coil and Hydrogen Cone+Final Assembly Cost per Target</v>
      </c>
      <c r="AA278" t="str">
        <f ca="1">SUBSTITUTE(AA277,'Formula Name Creation'!$V38,'HB11 Model'!$B38)</f>
        <v>=C30*(C33*C34)/(1000)+C35</v>
      </c>
      <c r="AB278" t="str">
        <f ca="1">SUBSTITUTE(AB277,'Formula Name Creation'!$V38,'HB11 Model'!$B38)</f>
        <v>Parameter</v>
      </c>
      <c r="AC278" t="str">
        <f ca="1">SUBSTITUTE(AC277,'Formula Name Creation'!$V38,'HB11 Model'!$B38)</f>
        <v>Parameter</v>
      </c>
      <c r="AD278" t="str">
        <f ca="1">SUBSTITUTE(AD277,'Formula Name Creation'!$V38,'HB11 Model'!$B38)</f>
        <v>Parameter</v>
      </c>
      <c r="AE278" t="str">
        <f ca="1">SUBSTITUTE(AE277,'Formula Name Creation'!$V38,'HB11 Model'!$B38)</f>
        <v>Parameter</v>
      </c>
      <c r="AF278" t="str">
        <f ca="1">SUBSTITUTE(AF277,'Formula Name Creation'!$V38,'HB11 Model'!$B38)</f>
        <v>Parameter</v>
      </c>
      <c r="AG278" t="str">
        <f ca="1">SUBSTITUTE(AG277,'Formula Name Creation'!$V38,'HB11 Model'!$B38)</f>
        <v>Parameter</v>
      </c>
      <c r="AH278" t="str">
        <f ca="1">SUBSTITUTE(AH277,'Formula Name Creation'!$V38,'HB11 Model'!$B38)</f>
        <v>Parameter</v>
      </c>
      <c r="AI278" t="str">
        <f ca="1">SUBSTITUTE(AI277,'Formula Name Creation'!$V38,'HB11 Model'!$B38)</f>
        <v>=C36*(Total Cost of X-factor)</v>
      </c>
      <c r="AJ278" t="str">
        <f ca="1">SUBSTITUTE(AJ277,'Formula Name Creation'!$V38,'HB11 Model'!$B38)</f>
        <v>Parameter</v>
      </c>
      <c r="AK278" t="str">
        <f ca="1">SUBSTITUTE(AK277,'Formula Name Creation'!$V38,'HB11 Model'!$B38)</f>
        <v>Parameter</v>
      </c>
      <c r="AL278" t="str">
        <f ca="1">SUBSTITUTE(AL277,'Formula Name Creation'!$V38,'HB11 Model'!$B38)</f>
        <v>=Capacitive Coil and Hydrogen Cone*(Total Material Cost per Capacitive Coil and Hydrogen Cone+Cost of Manufacturing per Capacitive Coil and Hydrogen Cone)</v>
      </c>
      <c r="AM278" t="str">
        <f ca="1">SUBSTITUTE(AM277,'Formula Name Creation'!$V38,'HB11 Model'!$B38)</f>
        <v>=0.04+(C31*C32)/(1000)</v>
      </c>
      <c r="AN278" t="str">
        <f ca="1">SUBSTITUTE(AN277,'Formula Name Creation'!$V38,'HB11 Model'!$B38)</f>
        <v>Parameter</v>
      </c>
      <c r="AO278" t="str">
        <f ca="1">SUBSTITUTE(AO277,'Formula Name Creation'!$V38,'HB11 Model'!$B38)</f>
        <v>Parameter</v>
      </c>
      <c r="AP278" t="str">
        <f ca="1">SUBSTITUTE(AP277,'Formula Name Creation'!$V38,'HB11 Model'!$B38)</f>
        <v>Parameter</v>
      </c>
      <c r="AQ278" t="str">
        <f ca="1">SUBSTITUTE(AQ277,'Formula Name Creation'!$V38,'HB11 Model'!$B38)</f>
        <v>Parameter</v>
      </c>
      <c r="AR278" t="e">
        <f ca="1">SUBSTITUTE(AR277,'Formula Name Creation'!$V38,'HB11 Model'!$B38)</f>
        <v>#N/A</v>
      </c>
      <c r="AS278" t="str">
        <f ca="1">SUBSTITUTE(AS277,'Formula Name Creation'!$V38,'HB11 Model'!$B38)</f>
        <v>=Manufacturing Overhead Costs+C25*(C28)</v>
      </c>
      <c r="AT278" t="str">
        <f ca="1">SUBSTITUTE(AT277,'Formula Name Creation'!$V38,'HB11 Model'!$B38)</f>
        <v>Parameter</v>
      </c>
      <c r="AU278" t="str">
        <f ca="1">SUBSTITUTE(AU277,'Formula Name Creation'!$V38,'HB11 Model'!$B38)</f>
        <v>Parameter</v>
      </c>
      <c r="AV278" t="str">
        <f ca="1">SUBSTITUTE(AV277,'Formula Name Creation'!$V38,'HB11 Model'!$B38)</f>
        <v>Parameter</v>
      </c>
      <c r="AW278" t="str">
        <f ca="1">SUBSTITUTE(AW277,'Formula Name Creation'!$V38,'HB11 Model'!$B38)</f>
        <v>Parameter</v>
      </c>
      <c r="AX278" t="str">
        <f ca="1">SUBSTITUTE(AX277,'Formula Name Creation'!$V38,'HB11 Model'!$B38)</f>
        <v>Parameter</v>
      </c>
      <c r="AY278" t="str">
        <f ca="1">SUBSTITUTE(AY277,'Formula Name Creation'!$V38,'HB11 Model'!$B38)</f>
        <v>Parameter</v>
      </c>
      <c r="AZ278" t="str">
        <f ca="1">SUBSTITUTE(AZ277,'Formula Name Creation'!$V38,'HB11 Model'!$B38)</f>
        <v>Parameter</v>
      </c>
      <c r="BA278" t="str">
        <f ca="1">SUBSTITUTE(BA277,'Formula Name Creation'!$V38,'HB11 Model'!$B38)</f>
        <v>=(Total Cost of Fuel Storage+Cost of Fuel Delivery Robot)/10^6</v>
      </c>
      <c r="BB278" t="str">
        <f ca="1">SUBSTITUTE(BB277,'Formula Name Creation'!$V38,'HB11 Model'!$B38)</f>
        <v>=C4*((C14*24)*3600)*Required Redundancy</v>
      </c>
      <c r="BC278" t="str">
        <f ca="1">SUBSTITUTE(BC277,'Formula Name Creation'!$V38,'HB11 Model'!$B38)</f>
        <v>Parameter</v>
      </c>
      <c r="BD278" t="str">
        <f ca="1">SUBSTITUTE(BD277,'Formula Name Creation'!$V38,'HB11 Model'!$B38)</f>
        <v>Parameter</v>
      </c>
      <c r="BE278" t="str">
        <f ca="1">SUBSTITUTE(BE277,'Formula Name Creation'!$V38,'HB11 Model'!$B38)</f>
        <v>Parameter</v>
      </c>
      <c r="BF278" t="str">
        <f ca="1">SUBSTITUTE(BF277,'Formula Name Creation'!$V38,'HB11 Model'!$B38)</f>
        <v>Parameter</v>
      </c>
      <c r="BG278" t="str">
        <f ca="1">SUBSTITUTE(BG277,'Formula Name Creation'!$V38,'HB11 Model'!$B38)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8" t="str">
        <f ca="1">SUBSTITUTE(BH277,'Formula Name Creation'!$V38,'HB11 Model'!$B38)</f>
        <v>Parameter</v>
      </c>
      <c r="BI278" t="str">
        <f ca="1">SUBSTITUTE(BI277,'Formula Name Creation'!$V38,'HB11 Model'!$B38)</f>
        <v>=Cost of Maintenance per kWh*1000*C24</v>
      </c>
      <c r="BJ278" t="str">
        <f ca="1">SUBSTITUTE(BJ277,'Formula Name Creation'!$V38,'HB11 Model'!$B38)</f>
        <v>Parameter</v>
      </c>
      <c r="BK278" t="str">
        <f ca="1">SUBSTITUTE(BK277,'Formula Name Creation'!$V38,'HB11 Model'!$B38)</f>
        <v>Parameter</v>
      </c>
      <c r="BL278" t="str">
        <f ca="1">SUBSTITUTE(BL277,'Formula Name Creation'!$V38,'HB11 Model'!$B38)</f>
        <v>Parameter</v>
      </c>
      <c r="BM278" t="str">
        <f ca="1">SUBSTITUTE(BM277,'Formula Name Creation'!$V38,'HB11 Model'!$B38)</f>
        <v>Parameter</v>
      </c>
      <c r="BN278" t="str">
        <f ca="1">SUBSTITUTE(BN277,'Formula Name Creation'!$V38,'HB11 Model'!$B38)</f>
        <v>Parameter</v>
      </c>
      <c r="BO278" t="str">
        <f ca="1">SUBSTITUTE(BO277,'Formula Name Creation'!$V38,'HB11 Model'!$B38)</f>
        <v>Parameter</v>
      </c>
      <c r="BP278" t="str">
        <f ca="1">SUBSTITUTE(BP277,'Formula Name Creation'!$V38,'HB11 Model'!$B38)</f>
        <v>Parameter</v>
      </c>
      <c r="BQ278" t="str">
        <f ca="1">SUBSTITUTE(BQ277,'Formula Name Creation'!$V38,'HB11 Model'!$B38)</f>
        <v>Parameter</v>
      </c>
      <c r="BR278" t="str">
        <f ca="1">SUBSTITUTE(BR277,'Formula Name Creation'!$V38,'HB11 Model'!$B38)</f>
        <v>Parameter</v>
      </c>
      <c r="BS278" t="str">
        <f ca="1">SUBSTITUTE(BS277,'Formula Name Creation'!$V38,'HB11 Model'!$B38)</f>
        <v>Parameter</v>
      </c>
      <c r="BT278" t="str">
        <f ca="1">SUBSTITUTE(BT277,'Formula Name Creation'!$V38,'HB11 Model'!$B38)</f>
        <v>Parameter</v>
      </c>
      <c r="BU278" t="str">
        <f ca="1">SUBSTITUTE(BU277,'Formula Name Creation'!$V38,'HB11 Model'!$B38)</f>
        <v>=(Land Cost+Reactor Building Cost+Turbine Building Cost+Cooling Tower System Cost+Power Supply and Energy Storage Cost+Ventilation Stack Cost+Miscellaneous Buildings Cost+Laser Construction Cost)</v>
      </c>
      <c r="BV278" t="str">
        <f ca="1">SUBSTITUTE(BV277,'Formula Name Creation'!$V38,'HB11 Model'!$B38)</f>
        <v>Parameter</v>
      </c>
      <c r="BW278" t="str">
        <f ca="1">SUBSTITUTE(BW277,'Formula Name Creation'!$V38,'HB11 Model'!$B38)</f>
        <v>Parameter</v>
      </c>
      <c r="BX278" t="str">
        <f ca="1">SUBSTITUTE(BX277,'Formula Name Creation'!$V38,'HB11 Model'!$B38)</f>
        <v>=Indirect Construction Cost+Direct Construction Cost</v>
      </c>
      <c r="BY278" t="str">
        <f ca="1">SUBSTITUTE(BY277,'Formula Name Creation'!$V38,'HB11 Model'!$B38)</f>
        <v>Parameter</v>
      </c>
      <c r="BZ278" t="str">
        <f ca="1">SUBSTITUTE(BZ277,'Formula Name Creation'!$V38,'HB11 Model'!$B38)</f>
        <v>=Decommissioning Cost Coefficient*Direct Construction Cost</v>
      </c>
      <c r="CA278" t="str">
        <f ca="1">SUBSTITUTE(CA277,'Formula Name Creation'!$V38,'HB11 Model'!$B38)</f>
        <v>Parameter</v>
      </c>
      <c r="CB278" t="str">
        <f ca="1">SUBSTITUTE(CB277,'Formula Name Creation'!$V38,'HB11 Model'!$B38)</f>
        <v>Parameter</v>
      </c>
      <c r="CC278" t="str">
        <f ca="1">SUBSTITUTE(CC277,'Formula Name Creation'!$V38,'HB11 Model'!$B38)</f>
        <v>Parameter</v>
      </c>
      <c r="CD278" t="str">
        <f ca="1">SUBSTITUTE(CD277,'Formula Name Creation'!$V38,'HB11 Model'!$B38)</f>
        <v>=32*(C9/2605)</v>
      </c>
      <c r="CE278" t="str">
        <f ca="1">SUBSTITUTE(CE277,'Formula Name Creation'!$V38,'HB11 Model'!$B38)</f>
        <v>Parameter</v>
      </c>
      <c r="CF278" t="str">
        <f ca="1">SUBSTITUTE(CF277,'Formula Name Creation'!$V38,'HB11 Model'!$B38)</f>
        <v>Parameter</v>
      </c>
      <c r="CG278" t="str">
        <f ca="1">SUBSTITUTE(CG277,'Formula Name Creation'!$V38,'HB11 Model'!$B38)</f>
        <v>=(Coolant Volume*Coolant Density*Coolant Cost)/10^6</v>
      </c>
      <c r="CH278" t="str">
        <f ca="1">SUBSTITUTE(CH277,'Formula Name Creation'!$V38,'HB11 Model'!$B38)</f>
        <v>=C9*10^6/Mixed-mean Coolant Temperature Rise/Specific Heat of Coolant</v>
      </c>
      <c r="CI278" t="str">
        <f ca="1">SUBSTITUTE(CI277,'Formula Name Creation'!$V38,'HB11 Model'!$B38)</f>
        <v>Parameter</v>
      </c>
      <c r="CJ278" t="str">
        <f ca="1">SUBSTITUTE(CJ277,'Formula Name Creation'!$V38,'HB11 Model'!$B38)</f>
        <v>Parameter</v>
      </c>
      <c r="CK278" t="str">
        <f ca="1">SUBSTITUTE(CK277,'Formula Name Creation'!$V38,'HB11 Model'!$B38)</f>
        <v>Parameter</v>
      </c>
      <c r="CL278" t="str">
        <f ca="1">SUBSTITUTE(CL277,'Formula Name Creation'!$V38,'HB11 Model'!$B38)</f>
        <v>Parameter</v>
      </c>
      <c r="CM278" t="str">
        <f ca="1">SUBSTITUTE(CM277,'Formula Name Creation'!$V38,'HB11 Model'!$B38)</f>
        <v>=Number of Staff*Average Hourly Wage</v>
      </c>
      <c r="CN278" t="str">
        <f ca="1">SUBSTITUTE(CN277,'Formula Name Creation'!$V38,'HB11 Model'!$B38)</f>
        <v>=Hourly Personnel Cost*7.6*7*52.18</v>
      </c>
      <c r="CO278" t="str">
        <f ca="1">SUBSTITUTE(CO277,'Formula Name Creation'!$V38,'HB11 Model'!$B38)</f>
        <v>Parameter</v>
      </c>
      <c r="CP278" t="str">
        <f ca="1">SUBSTITUTE(CP277,'Formula Name Creation'!$V38,'HB11 Model'!$B38)</f>
        <v>Parameter</v>
      </c>
      <c r="CQ278" t="str">
        <f ca="1">SUBSTITUTE(CQ277,'Formula Name Creation'!$V38,'HB11 Model'!$B38)</f>
        <v>Parameter</v>
      </c>
      <c r="CR278" t="str">
        <f ca="1">SUBSTITUTE(CR277,'Formula Name Creation'!$V38,'HB11 Model'!$B38)</f>
        <v>Parameter</v>
      </c>
      <c r="CS278" t="str">
        <f ca="1">SUBSTITUTE(CS277,'Formula Name Creation'!$V38,'HB11 Model'!$B38)</f>
        <v>Parameter</v>
      </c>
      <c r="CT278" t="str">
        <f ca="1">SUBSTITUTE(CT277,'Formula Name Creation'!$V38,'HB11 Model'!$B38)</f>
        <v>Parameter</v>
      </c>
      <c r="CU278" t="str">
        <f ca="1">SUBSTITUTE(CU277,'Formula Name Creation'!$V38,'HB11 Model'!$B38)</f>
        <v>=PI()*Height of Vacuum Vessel*(Radius of Vacuum Vessel^2-(Radius of Vacuum Vessel-Wall Thickness of Vacuum Vessel)^2)*Density of Vacuum Vessel Material</v>
      </c>
      <c r="CV278" t="str">
        <f ca="1">SUBSTITUTE(CV277,'Formula Name Creation'!$V38,'HB11 Model'!$B38)</f>
        <v>Parameter</v>
      </c>
      <c r="CW278" t="str">
        <f ca="1">SUBSTITUTE(CW277,'Formula Name Creation'!$V38,'HB11 Model'!$B38)</f>
        <v>=(90.69*Mass of Vacuum Vessel + Shielding Material Costs for Vacuum Vessel + 13.04*Mass Flow Rate*112.32)/10^6</v>
      </c>
      <c r="CX278" t="str">
        <f ca="1">SUBSTITUTE(CX277,'Formula Name Creation'!$V38,'HB11 Model'!$B38)</f>
        <v>0</v>
      </c>
      <c r="CY278" t="str">
        <f ca="1">SUBSTITUTE(CY277,'Formula Name Creation'!$V38,'HB11 Model'!$B38)</f>
        <v>0</v>
      </c>
      <c r="CZ278" t="str">
        <f ca="1">SUBSTITUTE(CZ277,'Formula Name Creation'!$V38,'HB11 Model'!$B38)</f>
        <v>0</v>
      </c>
      <c r="DA278" t="str">
        <f ca="1">SUBSTITUTE(DA277,'Formula Name Creation'!$V38,'HB11 Model'!$B38)</f>
        <v>0</v>
      </c>
      <c r="DB278" t="str">
        <f ca="1">SUBSTITUTE(DB277,'Formula Name Creation'!$V38,'HB11 Model'!$B38)</f>
        <v>0</v>
      </c>
      <c r="DC278" t="str">
        <f ca="1">SUBSTITUTE(DC277,'Formula Name Creation'!$V38,'HB11 Model'!$B38)</f>
        <v>0</v>
      </c>
      <c r="DD278" t="str">
        <f ca="1">SUBSTITUTE(DD277,'Formula Name Creation'!$V38,'HB11 Model'!$B38)</f>
        <v>0</v>
      </c>
      <c r="DE278" t="str">
        <f ca="1">SUBSTITUTE(DE277,'Formula Name Creation'!$V38,'HB11 Model'!$B38)</f>
        <v>0</v>
      </c>
      <c r="DF278" t="str">
        <f ca="1">SUBSTITUTE(DF277,'Formula Name Creation'!$V38,'HB11 Model'!$B38)</f>
        <v>0</v>
      </c>
      <c r="DG278" t="str">
        <f ca="1">SUBSTITUTE(DG277,'Formula Name Creation'!$V38,'HB11 Model'!$B38)</f>
        <v>0</v>
      </c>
      <c r="DH278" t="str">
        <f ca="1">SUBSTITUTE(DH277,'Formula Name Creation'!$V38,'HB11 Model'!$B38)</f>
        <v>0</v>
      </c>
      <c r="DI278" t="str">
        <f ca="1">SUBSTITUTE(DI277,'Formula Name Creation'!$V38,'HB11 Model'!$B38)</f>
        <v>0</v>
      </c>
      <c r="DJ278" t="str">
        <f ca="1">SUBSTITUTE(DJ277,'Formula Name Creation'!$V38,'HB11 Model'!$B38)</f>
        <v>0</v>
      </c>
      <c r="DK278" t="str">
        <f ca="1">SUBSTITUTE(DK277,'Formula Name Creation'!$V38,'HB11 Model'!$B38)</f>
        <v>0</v>
      </c>
      <c r="DL278" t="str">
        <f ca="1">SUBSTITUTE(DL277,'Formula Name Creation'!$V38,'HB11 Model'!$B38)</f>
        <v>0</v>
      </c>
      <c r="DM278" t="str">
        <f ca="1">SUBSTITUTE(DM277,'Formula Name Creation'!$V38,'HB11 Model'!$B38)</f>
        <v>0</v>
      </c>
      <c r="DN278" t="str">
        <f ca="1">SUBSTITUTE(DN277,'Formula Name Creation'!$V38,'HB11 Model'!$B38)</f>
        <v>0</v>
      </c>
      <c r="DO278" t="str">
        <f ca="1">SUBSTITUTE(DO277,'Formula Name Creation'!$V38,'HB11 Model'!$B38)</f>
        <v>0</v>
      </c>
      <c r="DP278" t="str">
        <f ca="1">SUBSTITUTE(DP277,'Formula Name Creation'!$V38,'HB11 Model'!$B38)</f>
        <v>0</v>
      </c>
      <c r="DQ278" t="str">
        <f ca="1">SUBSTITUTE(DQ277,'Formula Name Creation'!$V38,'HB11 Model'!$B38)</f>
        <v>0</v>
      </c>
      <c r="DR278" t="str">
        <f ca="1">SUBSTITUTE(DR277,'Formula Name Creation'!$V38,'HB11 Model'!$B38)</f>
        <v>0</v>
      </c>
      <c r="DS278" t="str">
        <f ca="1">SUBSTITUTE(DS277,'Formula Name Creation'!$V38,'HB11 Model'!$B38)</f>
        <v>0</v>
      </c>
      <c r="DT278" t="str">
        <f ca="1">SUBSTITUTE(DT277,'Formula Name Creation'!$V38,'HB11 Model'!$B38)</f>
        <v>0</v>
      </c>
      <c r="DU278" t="str">
        <f ca="1">SUBSTITUTE(DU277,'Formula Name Creation'!$V38,'HB11 Model'!$B38)</f>
        <v>0</v>
      </c>
      <c r="DV278" t="str">
        <f ca="1">SUBSTITUTE(DV277,'Formula Name Creation'!$V38,'HB11 Model'!$B38)</f>
        <v>0</v>
      </c>
      <c r="DW278" t="str">
        <f ca="1">SUBSTITUTE(DW277,'Formula Name Creation'!$V38,'HB11 Model'!$B38)</f>
        <v>0</v>
      </c>
      <c r="DX278" t="str">
        <f ca="1">SUBSTITUTE(DX277,'Formula Name Creation'!$V38,'HB11 Model'!$B38)</f>
        <v>0</v>
      </c>
      <c r="DY278" t="str">
        <f ca="1">SUBSTITUTE(DY277,'Formula Name Creation'!$V38,'HB11 Model'!$B38)</f>
        <v>0</v>
      </c>
      <c r="DZ278" t="str">
        <f ca="1">SUBSTITUTE(DZ277,'Formula Name Creation'!$V38,'HB11 Model'!$B38)</f>
        <v>0</v>
      </c>
      <c r="EA278" t="str">
        <f ca="1">SUBSTITUTE(EA277,'Formula Name Creation'!$V38,'HB11 Model'!$B38)</f>
        <v>0</v>
      </c>
      <c r="EB278" t="str">
        <f ca="1">SUBSTITUTE(EB277,'Formula Name Creation'!$V38,'HB11 Model'!$B38)</f>
        <v>0</v>
      </c>
      <c r="EC278" t="str">
        <f ca="1">SUBSTITUTE(EC277,'Formula Name Creation'!$V38,'HB11 Model'!$B38)</f>
        <v>0</v>
      </c>
      <c r="ED278" t="str">
        <f ca="1">SUBSTITUTE(ED277,'Formula Name Creation'!$V38,'HB11 Model'!$B38)</f>
        <v>0</v>
      </c>
      <c r="EE278" t="str">
        <f ca="1">SUBSTITUTE(EE277,'Formula Name Creation'!$V38,'HB11 Model'!$B38)</f>
        <v>0</v>
      </c>
      <c r="EF278" t="str">
        <f ca="1">SUBSTITUTE(EF277,'Formula Name Creation'!$V38,'HB11 Model'!$B38)</f>
        <v>0</v>
      </c>
      <c r="EG278" t="str">
        <f ca="1">SUBSTITUTE(EG277,'Formula Name Creation'!$V38,'HB11 Model'!$B38)</f>
        <v>0</v>
      </c>
      <c r="EH278" t="str">
        <f ca="1">SUBSTITUTE(EH277,'Formula Name Creation'!$V38,'HB11 Model'!$B38)</f>
        <v>0</v>
      </c>
      <c r="EI278" t="str">
        <f ca="1">SUBSTITUTE(EI277,'Formula Name Creation'!$V38,'HB11 Model'!$B38)</f>
        <v>0</v>
      </c>
      <c r="EJ278" t="str">
        <f ca="1">SUBSTITUTE(EJ277,'Formula Name Creation'!$V38,'HB11 Model'!$B38)</f>
        <v>0</v>
      </c>
      <c r="EK278" t="str">
        <f ca="1">SUBSTITUTE(EK277,'Formula Name Creation'!$V38,'HB11 Model'!$B38)</f>
        <v>0</v>
      </c>
      <c r="EL278" t="str">
        <f ca="1">SUBSTITUTE(EL277,'Formula Name Creation'!$V38,'HB11 Model'!$B38)</f>
        <v>0</v>
      </c>
      <c r="EM278" t="str">
        <f ca="1">SUBSTITUTE(EM277,'Formula Name Creation'!$V38,'HB11 Model'!$B38)</f>
        <v>0</v>
      </c>
      <c r="EN278" t="str">
        <f ca="1">SUBSTITUTE(EN277,'Formula Name Creation'!$V38,'HB11 Model'!$B38)</f>
        <v>0</v>
      </c>
      <c r="EO278" t="str">
        <f ca="1">SUBSTITUTE(EO277,'Formula Name Creation'!$V38,'HB11 Model'!$B38)</f>
        <v>0</v>
      </c>
      <c r="EP278" t="str">
        <f ca="1">SUBSTITUTE(EP277,'Formula Name Creation'!$V38,'HB11 Model'!$B38)</f>
        <v>0</v>
      </c>
      <c r="EQ278" t="str">
        <f ca="1">SUBSTITUTE(EQ277,'Formula Name Creation'!$V38,'HB11 Model'!$B38)</f>
        <v>0</v>
      </c>
      <c r="ER278" t="str">
        <f ca="1">SUBSTITUTE(ER277,'Formula Name Creation'!$V38,'HB11 Model'!$B38)</f>
        <v>0</v>
      </c>
      <c r="ES278" t="str">
        <f ca="1">SUBSTITUTE(ES277,'Formula Name Creation'!$V38,'HB11 Model'!$B38)</f>
        <v>0</v>
      </c>
      <c r="ET278" t="str">
        <f ca="1">SUBSTITUTE(ET277,'Formula Name Creation'!$V38,'HB11 Model'!$B38)</f>
        <v>0</v>
      </c>
      <c r="EU278">
        <v>36</v>
      </c>
    </row>
    <row r="279" spans="1:151" x14ac:dyDescent="0.25">
      <c r="A279" t="str">
        <f ca="1">SUBSTITUTE(A278,'Formula Name Creation'!$V37,'HB11 Model'!$B37)</f>
        <v>Parameter</v>
      </c>
      <c r="B279" t="str">
        <f ca="1">SUBSTITUTE(B278,'Formula Name Creation'!$V37,'HB11 Model'!$B37)</f>
        <v>Parameter</v>
      </c>
      <c r="C279" t="str">
        <f ca="1">SUBSTITUTE(C278,'Formula Name Creation'!$V37,'HB11 Model'!$B37)</f>
        <v>=(1400*C22*1000)/10^6</v>
      </c>
      <c r="D279" t="str">
        <f ca="1">SUBSTITUTE(D278,'Formula Name Creation'!$V37,'HB11 Model'!$B37)</f>
        <v>Parameter</v>
      </c>
      <c r="E279" t="str">
        <f ca="1">SUBSTITUTE(E278,'Formula Name Creation'!$V37,'HB11 Model'!$B37)</f>
        <v>=C3*C4</v>
      </c>
      <c r="F279" t="str">
        <f ca="1">SUBSTITUTE(F278,'Formula Name Creation'!$V37,'HB11 Model'!$B37)</f>
        <v>=C7/(C6)</v>
      </c>
      <c r="G279" t="str">
        <f ca="1">SUBSTITUTE(G278,'Formula Name Creation'!$V37,'HB11 Model'!$B37)</f>
        <v>=IF(C36=0,C7*C10,C7*C10*C13)</v>
      </c>
      <c r="H279" t="str">
        <f ca="1">SUBSTITUTE(H278,'Formula Name Creation'!$V37,'HB11 Model'!$B37)</f>
        <v>Parameter</v>
      </c>
      <c r="I279" t="str">
        <f ca="1">SUBSTITUTE(I278,'Formula Name Creation'!$V37,'HB11 Model'!$B37)</f>
        <v>Parameter</v>
      </c>
      <c r="J279" t="str">
        <f ca="1">SUBSTITUTE(J278,'Formula Name Creation'!$V37,'HB11 Model'!$B37)</f>
        <v>Parameter</v>
      </c>
      <c r="K279" t="str">
        <f ca="1">SUBSTITUTE(K278,'Formula Name Creation'!$V37,'HB11 Model'!$B37)</f>
        <v>Parameter</v>
      </c>
      <c r="L279" t="str">
        <f ca="1">SUBSTITUTE(L278,'Formula Name Creation'!$V37,'HB11 Model'!$B37)</f>
        <v>Parameter</v>
      </c>
      <c r="M279" t="str">
        <f ca="1">SUBSTITUTE(M278,'Formula Name Creation'!$V37,'HB11 Model'!$B37)</f>
        <v>=C16/C8</v>
      </c>
      <c r="N279" t="str">
        <f ca="1">SUBSTITUTE(N278,'Formula Name Creation'!$V37,'HB11 Model'!$B37)</f>
        <v>=C9*C17</v>
      </c>
      <c r="O279" t="str">
        <f ca="1">SUBSTITUTE(O278,'Formula Name Creation'!$V37,'HB11 Model'!$B37)</f>
        <v>Parameter</v>
      </c>
      <c r="P279" t="str">
        <f ca="1">SUBSTITUTE(P278,'Formula Name Creation'!$V37,'HB11 Model'!$B37)</f>
        <v>Parameter</v>
      </c>
      <c r="Q279" t="str">
        <f ca="1">SUBSTITUTE(Q278,'Formula Name Creation'!$V37,'HB11 Model'!$B37)</f>
        <v>Parameter</v>
      </c>
      <c r="R279" t="str">
        <f ca="1">SUBSTITUTE(R278,'Formula Name Creation'!$V37,'HB11 Model'!$B37)</f>
        <v>=C8+Cooling System Energy Consumption+Vacuum System Power Usage</v>
      </c>
      <c r="S279" t="str">
        <f ca="1">SUBSTITUTE(S278,'Formula Name Creation'!$V37,'HB11 Model'!$B37)</f>
        <v>=C20*C19</v>
      </c>
      <c r="T279" t="str">
        <f ca="1">SUBSTITUTE(T278,'Formula Name Creation'!$V37,'HB11 Model'!$B37)</f>
        <v>=C16-C20</v>
      </c>
      <c r="U279" t="str">
        <f ca="1">SUBSTITUTE(U278,'Formula Name Creation'!$V37,'HB11 Model'!$B37)</f>
        <v>=365*24*C14</v>
      </c>
      <c r="V279" t="str">
        <f ca="1">SUBSTITUTE(V278,'Formula Name Creation'!$V37,'HB11 Model'!$B37)</f>
        <v>=C22*C23</v>
      </c>
      <c r="W279" t="str">
        <f ca="1">SUBSTITUTE(W278,'Formula Name Creation'!$V37,'HB11 Model'!$B37)</f>
        <v>=C26/(1-C27)</v>
      </c>
      <c r="X279" t="str">
        <f ca="1">SUBSTITUTE(X278,'Formula Name Creation'!$V37,'HB11 Model'!$B37)</f>
        <v>=C4*C14*365*24*3600</v>
      </c>
      <c r="Y279" t="str">
        <f ca="1">SUBSTITUTE(Y278,'Formula Name Creation'!$V37,'HB11 Model'!$B37)</f>
        <v>Parameter</v>
      </c>
      <c r="Z279" t="str">
        <f ca="1">SUBSTITUTE(Z278,'Formula Name Creation'!$V37,'HB11 Model'!$B37)</f>
        <v>=C29+Total Cost per Target with X-factor+Total Cost per Capacitive Coil and Hydrogen Cone+Final Assembly Cost per Target</v>
      </c>
      <c r="AA279" t="str">
        <f ca="1">SUBSTITUTE(AA278,'Formula Name Creation'!$V37,'HB11 Model'!$B37)</f>
        <v>=C30*(C33*C34)/(1000)+C35</v>
      </c>
      <c r="AB279" t="str">
        <f ca="1">SUBSTITUTE(AB278,'Formula Name Creation'!$V37,'HB11 Model'!$B37)</f>
        <v>Parameter</v>
      </c>
      <c r="AC279" t="str">
        <f ca="1">SUBSTITUTE(AC278,'Formula Name Creation'!$V37,'HB11 Model'!$B37)</f>
        <v>Parameter</v>
      </c>
      <c r="AD279" t="str">
        <f ca="1">SUBSTITUTE(AD278,'Formula Name Creation'!$V37,'HB11 Model'!$B37)</f>
        <v>Parameter</v>
      </c>
      <c r="AE279" t="str">
        <f ca="1">SUBSTITUTE(AE278,'Formula Name Creation'!$V37,'HB11 Model'!$B37)</f>
        <v>Parameter</v>
      </c>
      <c r="AF279" t="str">
        <f ca="1">SUBSTITUTE(AF278,'Formula Name Creation'!$V37,'HB11 Model'!$B37)</f>
        <v>Parameter</v>
      </c>
      <c r="AG279" t="str">
        <f ca="1">SUBSTITUTE(AG278,'Formula Name Creation'!$V37,'HB11 Model'!$B37)</f>
        <v>Parameter</v>
      </c>
      <c r="AH279" t="str">
        <f ca="1">SUBSTITUTE(AH278,'Formula Name Creation'!$V37,'HB11 Model'!$B37)</f>
        <v>Parameter</v>
      </c>
      <c r="AI279" t="str">
        <f ca="1">SUBSTITUTE(AI278,'Formula Name Creation'!$V37,'HB11 Model'!$B37)</f>
        <v>=C36*(Total Cost of X-factor)</v>
      </c>
      <c r="AJ279" t="str">
        <f ca="1">SUBSTITUTE(AJ278,'Formula Name Creation'!$V37,'HB11 Model'!$B37)</f>
        <v>Parameter</v>
      </c>
      <c r="AK279" t="str">
        <f ca="1">SUBSTITUTE(AK278,'Formula Name Creation'!$V37,'HB11 Model'!$B37)</f>
        <v>Parameter</v>
      </c>
      <c r="AL279" t="str">
        <f ca="1">SUBSTITUTE(AL278,'Formula Name Creation'!$V37,'HB11 Model'!$B37)</f>
        <v>=Capacitive Coil and Hydrogen Cone*(Total Material Cost per Capacitive Coil and Hydrogen Cone+Cost of Manufacturing per Capacitive Coil and Hydrogen Cone)</v>
      </c>
      <c r="AM279" t="str">
        <f ca="1">SUBSTITUTE(AM278,'Formula Name Creation'!$V37,'HB11 Model'!$B37)</f>
        <v>=0.04+(C31*C32)/(1000)</v>
      </c>
      <c r="AN279" t="str">
        <f ca="1">SUBSTITUTE(AN278,'Formula Name Creation'!$V37,'HB11 Model'!$B37)</f>
        <v>Parameter</v>
      </c>
      <c r="AO279" t="str">
        <f ca="1">SUBSTITUTE(AO278,'Formula Name Creation'!$V37,'HB11 Model'!$B37)</f>
        <v>Parameter</v>
      </c>
      <c r="AP279" t="str">
        <f ca="1">SUBSTITUTE(AP278,'Formula Name Creation'!$V37,'HB11 Model'!$B37)</f>
        <v>Parameter</v>
      </c>
      <c r="AQ279" t="str">
        <f ca="1">SUBSTITUTE(AQ278,'Formula Name Creation'!$V37,'HB11 Model'!$B37)</f>
        <v>Parameter</v>
      </c>
      <c r="AR279" t="e">
        <f ca="1">SUBSTITUTE(AR278,'Formula Name Creation'!$V37,'HB11 Model'!$B37)</f>
        <v>#N/A</v>
      </c>
      <c r="AS279" t="str">
        <f ca="1">SUBSTITUTE(AS278,'Formula Name Creation'!$V37,'HB11 Model'!$B37)</f>
        <v>=Manufacturing Overhead Costs+C25*(C28)</v>
      </c>
      <c r="AT279" t="str">
        <f ca="1">SUBSTITUTE(AT278,'Formula Name Creation'!$V37,'HB11 Model'!$B37)</f>
        <v>Parameter</v>
      </c>
      <c r="AU279" t="str">
        <f ca="1">SUBSTITUTE(AU278,'Formula Name Creation'!$V37,'HB11 Model'!$B37)</f>
        <v>Parameter</v>
      </c>
      <c r="AV279" t="str">
        <f ca="1">SUBSTITUTE(AV278,'Formula Name Creation'!$V37,'HB11 Model'!$B37)</f>
        <v>Parameter</v>
      </c>
      <c r="AW279" t="str">
        <f ca="1">SUBSTITUTE(AW278,'Formula Name Creation'!$V37,'HB11 Model'!$B37)</f>
        <v>Parameter</v>
      </c>
      <c r="AX279" t="str">
        <f ca="1">SUBSTITUTE(AX278,'Formula Name Creation'!$V37,'HB11 Model'!$B37)</f>
        <v>Parameter</v>
      </c>
      <c r="AY279" t="str">
        <f ca="1">SUBSTITUTE(AY278,'Formula Name Creation'!$V37,'HB11 Model'!$B37)</f>
        <v>Parameter</v>
      </c>
      <c r="AZ279" t="str">
        <f ca="1">SUBSTITUTE(AZ278,'Formula Name Creation'!$V37,'HB11 Model'!$B37)</f>
        <v>Parameter</v>
      </c>
      <c r="BA279" t="str">
        <f ca="1">SUBSTITUTE(BA278,'Formula Name Creation'!$V37,'HB11 Model'!$B37)</f>
        <v>=(Total Cost of Fuel Storage+Cost of Fuel Delivery Robot)/10^6</v>
      </c>
      <c r="BB279" t="str">
        <f ca="1">SUBSTITUTE(BB278,'Formula Name Creation'!$V37,'HB11 Model'!$B37)</f>
        <v>=C4*((C14*24)*3600)*Required Redundancy</v>
      </c>
      <c r="BC279" t="str">
        <f ca="1">SUBSTITUTE(BC278,'Formula Name Creation'!$V37,'HB11 Model'!$B37)</f>
        <v>Parameter</v>
      </c>
      <c r="BD279" t="str">
        <f ca="1">SUBSTITUTE(BD278,'Formula Name Creation'!$V37,'HB11 Model'!$B37)</f>
        <v>Parameter</v>
      </c>
      <c r="BE279" t="str">
        <f ca="1">SUBSTITUTE(BE278,'Formula Name Creation'!$V37,'HB11 Model'!$B37)</f>
        <v>Parameter</v>
      </c>
      <c r="BF279" t="str">
        <f ca="1">SUBSTITUTE(BF278,'Formula Name Creation'!$V37,'HB11 Model'!$B37)</f>
        <v>Parameter</v>
      </c>
      <c r="BG279" t="str">
        <f ca="1">SUBSTITUTE(BG278,'Formula Name Creation'!$V37,'HB11 Model'!$B37)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79" t="str">
        <f ca="1">SUBSTITUTE(BH278,'Formula Name Creation'!$V37,'HB11 Model'!$B37)</f>
        <v>Parameter</v>
      </c>
      <c r="BI279" t="str">
        <f ca="1">SUBSTITUTE(BI278,'Formula Name Creation'!$V37,'HB11 Model'!$B37)</f>
        <v>=Cost of Maintenance per kWh*1000*C24</v>
      </c>
      <c r="BJ279" t="str">
        <f ca="1">SUBSTITUTE(BJ278,'Formula Name Creation'!$V37,'HB11 Model'!$B37)</f>
        <v>Parameter</v>
      </c>
      <c r="BK279" t="str">
        <f ca="1">SUBSTITUTE(BK278,'Formula Name Creation'!$V37,'HB11 Model'!$B37)</f>
        <v>Parameter</v>
      </c>
      <c r="BL279" t="str">
        <f ca="1">SUBSTITUTE(BL278,'Formula Name Creation'!$V37,'HB11 Model'!$B37)</f>
        <v>Parameter</v>
      </c>
      <c r="BM279" t="str">
        <f ca="1">SUBSTITUTE(BM278,'Formula Name Creation'!$V37,'HB11 Model'!$B37)</f>
        <v>Parameter</v>
      </c>
      <c r="BN279" t="str">
        <f ca="1">SUBSTITUTE(BN278,'Formula Name Creation'!$V37,'HB11 Model'!$B37)</f>
        <v>Parameter</v>
      </c>
      <c r="BO279" t="str">
        <f ca="1">SUBSTITUTE(BO278,'Formula Name Creation'!$V37,'HB11 Model'!$B37)</f>
        <v>Parameter</v>
      </c>
      <c r="BP279" t="str">
        <f ca="1">SUBSTITUTE(BP278,'Formula Name Creation'!$V37,'HB11 Model'!$B37)</f>
        <v>Parameter</v>
      </c>
      <c r="BQ279" t="str">
        <f ca="1">SUBSTITUTE(BQ278,'Formula Name Creation'!$V37,'HB11 Model'!$B37)</f>
        <v>Parameter</v>
      </c>
      <c r="BR279" t="str">
        <f ca="1">SUBSTITUTE(BR278,'Formula Name Creation'!$V37,'HB11 Model'!$B37)</f>
        <v>Parameter</v>
      </c>
      <c r="BS279" t="str">
        <f ca="1">SUBSTITUTE(BS278,'Formula Name Creation'!$V37,'HB11 Model'!$B37)</f>
        <v>Parameter</v>
      </c>
      <c r="BT279" t="str">
        <f ca="1">SUBSTITUTE(BT278,'Formula Name Creation'!$V37,'HB11 Model'!$B37)</f>
        <v>Parameter</v>
      </c>
      <c r="BU279" t="str">
        <f ca="1">SUBSTITUTE(BU278,'Formula Name Creation'!$V37,'HB11 Model'!$B37)</f>
        <v>=(Land Cost+Reactor Building Cost+Turbine Building Cost+Cooling Tower System Cost+Power Supply and Energy Storage Cost+Ventilation Stack Cost+Miscellaneous Buildings Cost+Laser Construction Cost)</v>
      </c>
      <c r="BV279" t="str">
        <f ca="1">SUBSTITUTE(BV278,'Formula Name Creation'!$V37,'HB11 Model'!$B37)</f>
        <v>Parameter</v>
      </c>
      <c r="BW279" t="str">
        <f ca="1">SUBSTITUTE(BW278,'Formula Name Creation'!$V37,'HB11 Model'!$B37)</f>
        <v>Parameter</v>
      </c>
      <c r="BX279" t="str">
        <f ca="1">SUBSTITUTE(BX278,'Formula Name Creation'!$V37,'HB11 Model'!$B37)</f>
        <v>=Indirect Construction Cost+Direct Construction Cost</v>
      </c>
      <c r="BY279" t="str">
        <f ca="1">SUBSTITUTE(BY278,'Formula Name Creation'!$V37,'HB11 Model'!$B37)</f>
        <v>Parameter</v>
      </c>
      <c r="BZ279" t="str">
        <f ca="1">SUBSTITUTE(BZ278,'Formula Name Creation'!$V37,'HB11 Model'!$B37)</f>
        <v>=Decommissioning Cost Coefficient*Direct Construction Cost</v>
      </c>
      <c r="CA279" t="str">
        <f ca="1">SUBSTITUTE(CA278,'Formula Name Creation'!$V37,'HB11 Model'!$B37)</f>
        <v>Parameter</v>
      </c>
      <c r="CB279" t="str">
        <f ca="1">SUBSTITUTE(CB278,'Formula Name Creation'!$V37,'HB11 Model'!$B37)</f>
        <v>Parameter</v>
      </c>
      <c r="CC279" t="str">
        <f ca="1">SUBSTITUTE(CC278,'Formula Name Creation'!$V37,'HB11 Model'!$B37)</f>
        <v>Parameter</v>
      </c>
      <c r="CD279" t="str">
        <f ca="1">SUBSTITUTE(CD278,'Formula Name Creation'!$V37,'HB11 Model'!$B37)</f>
        <v>=32*(C9/2605)</v>
      </c>
      <c r="CE279" t="str">
        <f ca="1">SUBSTITUTE(CE278,'Formula Name Creation'!$V37,'HB11 Model'!$B37)</f>
        <v>Parameter</v>
      </c>
      <c r="CF279" t="str">
        <f ca="1">SUBSTITUTE(CF278,'Formula Name Creation'!$V37,'HB11 Model'!$B37)</f>
        <v>Parameter</v>
      </c>
      <c r="CG279" t="str">
        <f ca="1">SUBSTITUTE(CG278,'Formula Name Creation'!$V37,'HB11 Model'!$B37)</f>
        <v>=(Coolant Volume*Coolant Density*Coolant Cost)/10^6</v>
      </c>
      <c r="CH279" t="str">
        <f ca="1">SUBSTITUTE(CH278,'Formula Name Creation'!$V37,'HB11 Model'!$B37)</f>
        <v>=C9*10^6/Mixed-mean Coolant Temperature Rise/Specific Heat of Coolant</v>
      </c>
      <c r="CI279" t="str">
        <f ca="1">SUBSTITUTE(CI278,'Formula Name Creation'!$V37,'HB11 Model'!$B37)</f>
        <v>Parameter</v>
      </c>
      <c r="CJ279" t="str">
        <f ca="1">SUBSTITUTE(CJ278,'Formula Name Creation'!$V37,'HB11 Model'!$B37)</f>
        <v>Parameter</v>
      </c>
      <c r="CK279" t="str">
        <f ca="1">SUBSTITUTE(CK278,'Formula Name Creation'!$V37,'HB11 Model'!$B37)</f>
        <v>Parameter</v>
      </c>
      <c r="CL279" t="str">
        <f ca="1">SUBSTITUTE(CL278,'Formula Name Creation'!$V37,'HB11 Model'!$B37)</f>
        <v>Parameter</v>
      </c>
      <c r="CM279" t="str">
        <f ca="1">SUBSTITUTE(CM278,'Formula Name Creation'!$V37,'HB11 Model'!$B37)</f>
        <v>=Number of Staff*Average Hourly Wage</v>
      </c>
      <c r="CN279" t="str">
        <f ca="1">SUBSTITUTE(CN278,'Formula Name Creation'!$V37,'HB11 Model'!$B37)</f>
        <v>=Hourly Personnel Cost*7.6*7*52.18</v>
      </c>
      <c r="CO279" t="str">
        <f ca="1">SUBSTITUTE(CO278,'Formula Name Creation'!$V37,'HB11 Model'!$B37)</f>
        <v>Parameter</v>
      </c>
      <c r="CP279" t="str">
        <f ca="1">SUBSTITUTE(CP278,'Formula Name Creation'!$V37,'HB11 Model'!$B37)</f>
        <v>Parameter</v>
      </c>
      <c r="CQ279" t="str">
        <f ca="1">SUBSTITUTE(CQ278,'Formula Name Creation'!$V37,'HB11 Model'!$B37)</f>
        <v>Parameter</v>
      </c>
      <c r="CR279" t="str">
        <f ca="1">SUBSTITUTE(CR278,'Formula Name Creation'!$V37,'HB11 Model'!$B37)</f>
        <v>Parameter</v>
      </c>
      <c r="CS279" t="str">
        <f ca="1">SUBSTITUTE(CS278,'Formula Name Creation'!$V37,'HB11 Model'!$B37)</f>
        <v>Parameter</v>
      </c>
      <c r="CT279" t="str">
        <f ca="1">SUBSTITUTE(CT278,'Formula Name Creation'!$V37,'HB11 Model'!$B37)</f>
        <v>Parameter</v>
      </c>
      <c r="CU279" t="str">
        <f ca="1">SUBSTITUTE(CU278,'Formula Name Creation'!$V37,'HB11 Model'!$B37)</f>
        <v>=PI()*Height of Vacuum Vessel*(Radius of Vacuum Vessel^2-(Radius of Vacuum Vessel-Wall Thickness of Vacuum Vessel)^2)*Density of Vacuum Vessel Material</v>
      </c>
      <c r="CV279" t="str">
        <f ca="1">SUBSTITUTE(CV278,'Formula Name Creation'!$V37,'HB11 Model'!$B37)</f>
        <v>Parameter</v>
      </c>
      <c r="CW279" t="str">
        <f ca="1">SUBSTITUTE(CW278,'Formula Name Creation'!$V37,'HB11 Model'!$B37)</f>
        <v>=(90.69*Mass of Vacuum Vessel + Shielding Material Costs for Vacuum Vessel + 13.04*Mass Flow Rate*112.32)/10^6</v>
      </c>
      <c r="CX279" t="str">
        <f ca="1">SUBSTITUTE(CX278,'Formula Name Creation'!$V37,'HB11 Model'!$B37)</f>
        <v>0</v>
      </c>
      <c r="CY279" t="str">
        <f ca="1">SUBSTITUTE(CY278,'Formula Name Creation'!$V37,'HB11 Model'!$B37)</f>
        <v>0</v>
      </c>
      <c r="CZ279" t="str">
        <f ca="1">SUBSTITUTE(CZ278,'Formula Name Creation'!$V37,'HB11 Model'!$B37)</f>
        <v>0</v>
      </c>
      <c r="DA279" t="str">
        <f ca="1">SUBSTITUTE(DA278,'Formula Name Creation'!$V37,'HB11 Model'!$B37)</f>
        <v>0</v>
      </c>
      <c r="DB279" t="str">
        <f ca="1">SUBSTITUTE(DB278,'Formula Name Creation'!$V37,'HB11 Model'!$B37)</f>
        <v>0</v>
      </c>
      <c r="DC279" t="str">
        <f ca="1">SUBSTITUTE(DC278,'Formula Name Creation'!$V37,'HB11 Model'!$B37)</f>
        <v>0</v>
      </c>
      <c r="DD279" t="str">
        <f ca="1">SUBSTITUTE(DD278,'Formula Name Creation'!$V37,'HB11 Model'!$B37)</f>
        <v>0</v>
      </c>
      <c r="DE279" t="str">
        <f ca="1">SUBSTITUTE(DE278,'Formula Name Creation'!$V37,'HB11 Model'!$B37)</f>
        <v>0</v>
      </c>
      <c r="DF279" t="str">
        <f ca="1">SUBSTITUTE(DF278,'Formula Name Creation'!$V37,'HB11 Model'!$B37)</f>
        <v>0</v>
      </c>
      <c r="DG279" t="str">
        <f ca="1">SUBSTITUTE(DG278,'Formula Name Creation'!$V37,'HB11 Model'!$B37)</f>
        <v>0</v>
      </c>
      <c r="DH279" t="str">
        <f ca="1">SUBSTITUTE(DH278,'Formula Name Creation'!$V37,'HB11 Model'!$B37)</f>
        <v>0</v>
      </c>
      <c r="DI279" t="str">
        <f ca="1">SUBSTITUTE(DI278,'Formula Name Creation'!$V37,'HB11 Model'!$B37)</f>
        <v>0</v>
      </c>
      <c r="DJ279" t="str">
        <f ca="1">SUBSTITUTE(DJ278,'Formula Name Creation'!$V37,'HB11 Model'!$B37)</f>
        <v>0</v>
      </c>
      <c r="DK279" t="str">
        <f ca="1">SUBSTITUTE(DK278,'Formula Name Creation'!$V37,'HB11 Model'!$B37)</f>
        <v>0</v>
      </c>
      <c r="DL279" t="str">
        <f ca="1">SUBSTITUTE(DL278,'Formula Name Creation'!$V37,'HB11 Model'!$B37)</f>
        <v>0</v>
      </c>
      <c r="DM279" t="str">
        <f ca="1">SUBSTITUTE(DM278,'Formula Name Creation'!$V37,'HB11 Model'!$B37)</f>
        <v>0</v>
      </c>
      <c r="DN279" t="str">
        <f ca="1">SUBSTITUTE(DN278,'Formula Name Creation'!$V37,'HB11 Model'!$B37)</f>
        <v>0</v>
      </c>
      <c r="DO279" t="str">
        <f ca="1">SUBSTITUTE(DO278,'Formula Name Creation'!$V37,'HB11 Model'!$B37)</f>
        <v>0</v>
      </c>
      <c r="DP279" t="str">
        <f ca="1">SUBSTITUTE(DP278,'Formula Name Creation'!$V37,'HB11 Model'!$B37)</f>
        <v>0</v>
      </c>
      <c r="DQ279" t="str">
        <f ca="1">SUBSTITUTE(DQ278,'Formula Name Creation'!$V37,'HB11 Model'!$B37)</f>
        <v>0</v>
      </c>
      <c r="DR279" t="str">
        <f ca="1">SUBSTITUTE(DR278,'Formula Name Creation'!$V37,'HB11 Model'!$B37)</f>
        <v>0</v>
      </c>
      <c r="DS279" t="str">
        <f ca="1">SUBSTITUTE(DS278,'Formula Name Creation'!$V37,'HB11 Model'!$B37)</f>
        <v>0</v>
      </c>
      <c r="DT279" t="str">
        <f ca="1">SUBSTITUTE(DT278,'Formula Name Creation'!$V37,'HB11 Model'!$B37)</f>
        <v>0</v>
      </c>
      <c r="DU279" t="str">
        <f ca="1">SUBSTITUTE(DU278,'Formula Name Creation'!$V37,'HB11 Model'!$B37)</f>
        <v>0</v>
      </c>
      <c r="DV279" t="str">
        <f ca="1">SUBSTITUTE(DV278,'Formula Name Creation'!$V37,'HB11 Model'!$B37)</f>
        <v>0</v>
      </c>
      <c r="DW279" t="str">
        <f ca="1">SUBSTITUTE(DW278,'Formula Name Creation'!$V37,'HB11 Model'!$B37)</f>
        <v>0</v>
      </c>
      <c r="DX279" t="str">
        <f ca="1">SUBSTITUTE(DX278,'Formula Name Creation'!$V37,'HB11 Model'!$B37)</f>
        <v>0</v>
      </c>
      <c r="DY279" t="str">
        <f ca="1">SUBSTITUTE(DY278,'Formula Name Creation'!$V37,'HB11 Model'!$B37)</f>
        <v>0</v>
      </c>
      <c r="DZ279" t="str">
        <f ca="1">SUBSTITUTE(DZ278,'Formula Name Creation'!$V37,'HB11 Model'!$B37)</f>
        <v>0</v>
      </c>
      <c r="EA279" t="str">
        <f ca="1">SUBSTITUTE(EA278,'Formula Name Creation'!$V37,'HB11 Model'!$B37)</f>
        <v>0</v>
      </c>
      <c r="EB279" t="str">
        <f ca="1">SUBSTITUTE(EB278,'Formula Name Creation'!$V37,'HB11 Model'!$B37)</f>
        <v>0</v>
      </c>
      <c r="EC279" t="str">
        <f ca="1">SUBSTITUTE(EC278,'Formula Name Creation'!$V37,'HB11 Model'!$B37)</f>
        <v>0</v>
      </c>
      <c r="ED279" t="str">
        <f ca="1">SUBSTITUTE(ED278,'Formula Name Creation'!$V37,'HB11 Model'!$B37)</f>
        <v>0</v>
      </c>
      <c r="EE279" t="str">
        <f ca="1">SUBSTITUTE(EE278,'Formula Name Creation'!$V37,'HB11 Model'!$B37)</f>
        <v>0</v>
      </c>
      <c r="EF279" t="str">
        <f ca="1">SUBSTITUTE(EF278,'Formula Name Creation'!$V37,'HB11 Model'!$B37)</f>
        <v>0</v>
      </c>
      <c r="EG279" t="str">
        <f ca="1">SUBSTITUTE(EG278,'Formula Name Creation'!$V37,'HB11 Model'!$B37)</f>
        <v>0</v>
      </c>
      <c r="EH279" t="str">
        <f ca="1">SUBSTITUTE(EH278,'Formula Name Creation'!$V37,'HB11 Model'!$B37)</f>
        <v>0</v>
      </c>
      <c r="EI279" t="str">
        <f ca="1">SUBSTITUTE(EI278,'Formula Name Creation'!$V37,'HB11 Model'!$B37)</f>
        <v>0</v>
      </c>
      <c r="EJ279" t="str">
        <f ca="1">SUBSTITUTE(EJ278,'Formula Name Creation'!$V37,'HB11 Model'!$B37)</f>
        <v>0</v>
      </c>
      <c r="EK279" t="str">
        <f ca="1">SUBSTITUTE(EK278,'Formula Name Creation'!$V37,'HB11 Model'!$B37)</f>
        <v>0</v>
      </c>
      <c r="EL279" t="str">
        <f ca="1">SUBSTITUTE(EL278,'Formula Name Creation'!$V37,'HB11 Model'!$B37)</f>
        <v>0</v>
      </c>
      <c r="EM279" t="str">
        <f ca="1">SUBSTITUTE(EM278,'Formula Name Creation'!$V37,'HB11 Model'!$B37)</f>
        <v>0</v>
      </c>
      <c r="EN279" t="str">
        <f ca="1">SUBSTITUTE(EN278,'Formula Name Creation'!$V37,'HB11 Model'!$B37)</f>
        <v>0</v>
      </c>
      <c r="EO279" t="str">
        <f ca="1">SUBSTITUTE(EO278,'Formula Name Creation'!$V37,'HB11 Model'!$B37)</f>
        <v>0</v>
      </c>
      <c r="EP279" t="str">
        <f ca="1">SUBSTITUTE(EP278,'Formula Name Creation'!$V37,'HB11 Model'!$B37)</f>
        <v>0</v>
      </c>
      <c r="EQ279" t="str">
        <f ca="1">SUBSTITUTE(EQ278,'Formula Name Creation'!$V37,'HB11 Model'!$B37)</f>
        <v>0</v>
      </c>
      <c r="ER279" t="str">
        <f ca="1">SUBSTITUTE(ER278,'Formula Name Creation'!$V37,'HB11 Model'!$B37)</f>
        <v>0</v>
      </c>
      <c r="ES279" t="str">
        <f ca="1">SUBSTITUTE(ES278,'Formula Name Creation'!$V37,'HB11 Model'!$B37)</f>
        <v>0</v>
      </c>
      <c r="ET279" t="str">
        <f ca="1">SUBSTITUTE(ET278,'Formula Name Creation'!$V37,'HB11 Model'!$B37)</f>
        <v>0</v>
      </c>
      <c r="EU279">
        <v>35</v>
      </c>
    </row>
    <row r="280" spans="1:151" x14ac:dyDescent="0.25">
      <c r="A280" t="str">
        <f ca="1">SUBSTITUTE(A279,'Formula Name Creation'!$V36,'HB11 Model'!$B36)</f>
        <v>Parameter</v>
      </c>
      <c r="B280" t="str">
        <f ca="1">SUBSTITUTE(B279,'Formula Name Creation'!$V36,'HB11 Model'!$B36)</f>
        <v>Parameter</v>
      </c>
      <c r="C280" t="str">
        <f ca="1">SUBSTITUTE(C279,'Formula Name Creation'!$V36,'HB11 Model'!$B36)</f>
        <v>=(1400*C22*1000)/10^6</v>
      </c>
      <c r="D280" t="str">
        <f ca="1">SUBSTITUTE(D279,'Formula Name Creation'!$V36,'HB11 Model'!$B36)</f>
        <v>Parameter</v>
      </c>
      <c r="E280" t="str">
        <f ca="1">SUBSTITUTE(E279,'Formula Name Creation'!$V36,'HB11 Model'!$B36)</f>
        <v>=C3*C4</v>
      </c>
      <c r="F280" t="str">
        <f ca="1">SUBSTITUTE(F279,'Formula Name Creation'!$V36,'HB11 Model'!$B36)</f>
        <v>=C7/(C6)</v>
      </c>
      <c r="G280" t="str">
        <f ca="1">SUBSTITUTE(G279,'Formula Name Creation'!$V36,'HB11 Model'!$B36)</f>
        <v>=IF(X-factor=0,C7*C10,C7*C10*C13)</v>
      </c>
      <c r="H280" t="str">
        <f ca="1">SUBSTITUTE(H279,'Formula Name Creation'!$V36,'HB11 Model'!$B36)</f>
        <v>Parameter</v>
      </c>
      <c r="I280" t="str">
        <f ca="1">SUBSTITUTE(I279,'Formula Name Creation'!$V36,'HB11 Model'!$B36)</f>
        <v>Parameter</v>
      </c>
      <c r="J280" t="str">
        <f ca="1">SUBSTITUTE(J279,'Formula Name Creation'!$V36,'HB11 Model'!$B36)</f>
        <v>Parameter</v>
      </c>
      <c r="K280" t="str">
        <f ca="1">SUBSTITUTE(K279,'Formula Name Creation'!$V36,'HB11 Model'!$B36)</f>
        <v>Parameter</v>
      </c>
      <c r="L280" t="str">
        <f ca="1">SUBSTITUTE(L279,'Formula Name Creation'!$V36,'HB11 Model'!$B36)</f>
        <v>Parameter</v>
      </c>
      <c r="M280" t="str">
        <f ca="1">SUBSTITUTE(M279,'Formula Name Creation'!$V36,'HB11 Model'!$B36)</f>
        <v>=C16/C8</v>
      </c>
      <c r="N280" t="str">
        <f ca="1">SUBSTITUTE(N279,'Formula Name Creation'!$V36,'HB11 Model'!$B36)</f>
        <v>=C9*C17</v>
      </c>
      <c r="O280" t="str">
        <f ca="1">SUBSTITUTE(O279,'Formula Name Creation'!$V36,'HB11 Model'!$B36)</f>
        <v>Parameter</v>
      </c>
      <c r="P280" t="str">
        <f ca="1">SUBSTITUTE(P279,'Formula Name Creation'!$V36,'HB11 Model'!$B36)</f>
        <v>Parameter</v>
      </c>
      <c r="Q280" t="str">
        <f ca="1">SUBSTITUTE(Q279,'Formula Name Creation'!$V36,'HB11 Model'!$B36)</f>
        <v>Parameter</v>
      </c>
      <c r="R280" t="str">
        <f ca="1">SUBSTITUTE(R279,'Formula Name Creation'!$V36,'HB11 Model'!$B36)</f>
        <v>=C8+Cooling System Energy Consumption+Vacuum System Power Usage</v>
      </c>
      <c r="S280" t="str">
        <f ca="1">SUBSTITUTE(S279,'Formula Name Creation'!$V36,'HB11 Model'!$B36)</f>
        <v>=C20*C19</v>
      </c>
      <c r="T280" t="str">
        <f ca="1">SUBSTITUTE(T279,'Formula Name Creation'!$V36,'HB11 Model'!$B36)</f>
        <v>=C16-C20</v>
      </c>
      <c r="U280" t="str">
        <f ca="1">SUBSTITUTE(U279,'Formula Name Creation'!$V36,'HB11 Model'!$B36)</f>
        <v>=365*24*C14</v>
      </c>
      <c r="V280" t="str">
        <f ca="1">SUBSTITUTE(V279,'Formula Name Creation'!$V36,'HB11 Model'!$B36)</f>
        <v>=C22*C23</v>
      </c>
      <c r="W280" t="str">
        <f ca="1">SUBSTITUTE(W279,'Formula Name Creation'!$V36,'HB11 Model'!$B36)</f>
        <v>=C26/(1-C27)</v>
      </c>
      <c r="X280" t="str">
        <f ca="1">SUBSTITUTE(X279,'Formula Name Creation'!$V36,'HB11 Model'!$B36)</f>
        <v>=C4*C14*365*24*3600</v>
      </c>
      <c r="Y280" t="str">
        <f ca="1">SUBSTITUTE(Y279,'Formula Name Creation'!$V36,'HB11 Model'!$B36)</f>
        <v>Parameter</v>
      </c>
      <c r="Z280" t="str">
        <f ca="1">SUBSTITUTE(Z279,'Formula Name Creation'!$V36,'HB11 Model'!$B36)</f>
        <v>=C29+Total Cost per Target with X-factor+Total Cost per Capacitive Coil and Hydrogen Cone+Final Assembly Cost per Target</v>
      </c>
      <c r="AA280" t="str">
        <f ca="1">SUBSTITUTE(AA279,'Formula Name Creation'!$V36,'HB11 Model'!$B36)</f>
        <v>=C30*(C33*C34)/(1000)+C35</v>
      </c>
      <c r="AB280" t="str">
        <f ca="1">SUBSTITUTE(AB279,'Formula Name Creation'!$V36,'HB11 Model'!$B36)</f>
        <v>Parameter</v>
      </c>
      <c r="AC280" t="str">
        <f ca="1">SUBSTITUTE(AC279,'Formula Name Creation'!$V36,'HB11 Model'!$B36)</f>
        <v>Parameter</v>
      </c>
      <c r="AD280" t="str">
        <f ca="1">SUBSTITUTE(AD279,'Formula Name Creation'!$V36,'HB11 Model'!$B36)</f>
        <v>Parameter</v>
      </c>
      <c r="AE280" t="str">
        <f ca="1">SUBSTITUTE(AE279,'Formula Name Creation'!$V36,'HB11 Model'!$B36)</f>
        <v>Parameter</v>
      </c>
      <c r="AF280" t="str">
        <f ca="1">SUBSTITUTE(AF279,'Formula Name Creation'!$V36,'HB11 Model'!$B36)</f>
        <v>Parameter</v>
      </c>
      <c r="AG280" t="str">
        <f ca="1">SUBSTITUTE(AG279,'Formula Name Creation'!$V36,'HB11 Model'!$B36)</f>
        <v>Parameter</v>
      </c>
      <c r="AH280" t="str">
        <f ca="1">SUBSTITUTE(AH279,'Formula Name Creation'!$V36,'HB11 Model'!$B36)</f>
        <v>Parameter</v>
      </c>
      <c r="AI280" t="str">
        <f ca="1">SUBSTITUTE(AI279,'Formula Name Creation'!$V36,'HB11 Model'!$B36)</f>
        <v>=X-factor*(Total Cost of X-factor)</v>
      </c>
      <c r="AJ280" t="str">
        <f ca="1">SUBSTITUTE(AJ279,'Formula Name Creation'!$V36,'HB11 Model'!$B36)</f>
        <v>Parameter</v>
      </c>
      <c r="AK280" t="str">
        <f ca="1">SUBSTITUTE(AK279,'Formula Name Creation'!$V36,'HB11 Model'!$B36)</f>
        <v>Parameter</v>
      </c>
      <c r="AL280" t="str">
        <f ca="1">SUBSTITUTE(AL279,'Formula Name Creation'!$V36,'HB11 Model'!$B36)</f>
        <v>=Capacitive Coil and Hydrogen Cone*(Total Material Cost per Capacitive Coil and Hydrogen Cone+Cost of Manufacturing per Capacitive Coil and Hydrogen Cone)</v>
      </c>
      <c r="AM280" t="str">
        <f ca="1">SUBSTITUTE(AM279,'Formula Name Creation'!$V36,'HB11 Model'!$B36)</f>
        <v>=0.04+(C31*C32)/(1000)</v>
      </c>
      <c r="AN280" t="str">
        <f ca="1">SUBSTITUTE(AN279,'Formula Name Creation'!$V36,'HB11 Model'!$B36)</f>
        <v>Parameter</v>
      </c>
      <c r="AO280" t="str">
        <f ca="1">SUBSTITUTE(AO279,'Formula Name Creation'!$V36,'HB11 Model'!$B36)</f>
        <v>Parameter</v>
      </c>
      <c r="AP280" t="str">
        <f ca="1">SUBSTITUTE(AP279,'Formula Name Creation'!$V36,'HB11 Model'!$B36)</f>
        <v>Parameter</v>
      </c>
      <c r="AQ280" t="str">
        <f ca="1">SUBSTITUTE(AQ279,'Formula Name Creation'!$V36,'HB11 Model'!$B36)</f>
        <v>Parameter</v>
      </c>
      <c r="AR280" t="e">
        <f ca="1">SUBSTITUTE(AR279,'Formula Name Creation'!$V36,'HB11 Model'!$B36)</f>
        <v>#N/A</v>
      </c>
      <c r="AS280" t="str">
        <f ca="1">SUBSTITUTE(AS279,'Formula Name Creation'!$V36,'HB11 Model'!$B36)</f>
        <v>=Manufacturing Overhead Costs+C25*(C28)</v>
      </c>
      <c r="AT280" t="str">
        <f ca="1">SUBSTITUTE(AT279,'Formula Name Creation'!$V36,'HB11 Model'!$B36)</f>
        <v>Parameter</v>
      </c>
      <c r="AU280" t="str">
        <f ca="1">SUBSTITUTE(AU279,'Formula Name Creation'!$V36,'HB11 Model'!$B36)</f>
        <v>Parameter</v>
      </c>
      <c r="AV280" t="str">
        <f ca="1">SUBSTITUTE(AV279,'Formula Name Creation'!$V36,'HB11 Model'!$B36)</f>
        <v>Parameter</v>
      </c>
      <c r="AW280" t="str">
        <f ca="1">SUBSTITUTE(AW279,'Formula Name Creation'!$V36,'HB11 Model'!$B36)</f>
        <v>Parameter</v>
      </c>
      <c r="AX280" t="str">
        <f ca="1">SUBSTITUTE(AX279,'Formula Name Creation'!$V36,'HB11 Model'!$B36)</f>
        <v>Parameter</v>
      </c>
      <c r="AY280" t="str">
        <f ca="1">SUBSTITUTE(AY279,'Formula Name Creation'!$V36,'HB11 Model'!$B36)</f>
        <v>Parameter</v>
      </c>
      <c r="AZ280" t="str">
        <f ca="1">SUBSTITUTE(AZ279,'Formula Name Creation'!$V36,'HB11 Model'!$B36)</f>
        <v>Parameter</v>
      </c>
      <c r="BA280" t="str">
        <f ca="1">SUBSTITUTE(BA279,'Formula Name Creation'!$V36,'HB11 Model'!$B36)</f>
        <v>=(Total Cost of Fuel Storage+Cost of Fuel Delivery Robot)/10^6</v>
      </c>
      <c r="BB280" t="str">
        <f ca="1">SUBSTITUTE(BB279,'Formula Name Creation'!$V36,'HB11 Model'!$B36)</f>
        <v>=C4*((C14*24)*3600)*Required Redundancy</v>
      </c>
      <c r="BC280" t="str">
        <f ca="1">SUBSTITUTE(BC279,'Formula Name Creation'!$V36,'HB11 Model'!$B36)</f>
        <v>Parameter</v>
      </c>
      <c r="BD280" t="str">
        <f ca="1">SUBSTITUTE(BD279,'Formula Name Creation'!$V36,'HB11 Model'!$B36)</f>
        <v>Parameter</v>
      </c>
      <c r="BE280" t="str">
        <f ca="1">SUBSTITUTE(BE279,'Formula Name Creation'!$V36,'HB11 Model'!$B36)</f>
        <v>Parameter</v>
      </c>
      <c r="BF280" t="str">
        <f ca="1">SUBSTITUTE(BF279,'Formula Name Creation'!$V36,'HB11 Model'!$B36)</f>
        <v>Parameter</v>
      </c>
      <c r="BG280" t="str">
        <f ca="1">SUBSTITUTE(BG279,'Formula Name Creation'!$V36,'HB11 Model'!$B36)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0" t="str">
        <f ca="1">SUBSTITUTE(BH279,'Formula Name Creation'!$V36,'HB11 Model'!$B36)</f>
        <v>Parameter</v>
      </c>
      <c r="BI280" t="str">
        <f ca="1">SUBSTITUTE(BI279,'Formula Name Creation'!$V36,'HB11 Model'!$B36)</f>
        <v>=Cost of Maintenance per kWh*1000*C24</v>
      </c>
      <c r="BJ280" t="str">
        <f ca="1">SUBSTITUTE(BJ279,'Formula Name Creation'!$V36,'HB11 Model'!$B36)</f>
        <v>Parameter</v>
      </c>
      <c r="BK280" t="str">
        <f ca="1">SUBSTITUTE(BK279,'Formula Name Creation'!$V36,'HB11 Model'!$B36)</f>
        <v>Parameter</v>
      </c>
      <c r="BL280" t="str">
        <f ca="1">SUBSTITUTE(BL279,'Formula Name Creation'!$V36,'HB11 Model'!$B36)</f>
        <v>Parameter</v>
      </c>
      <c r="BM280" t="str">
        <f ca="1">SUBSTITUTE(BM279,'Formula Name Creation'!$V36,'HB11 Model'!$B36)</f>
        <v>Parameter</v>
      </c>
      <c r="BN280" t="str">
        <f ca="1">SUBSTITUTE(BN279,'Formula Name Creation'!$V36,'HB11 Model'!$B36)</f>
        <v>Parameter</v>
      </c>
      <c r="BO280" t="str">
        <f ca="1">SUBSTITUTE(BO279,'Formula Name Creation'!$V36,'HB11 Model'!$B36)</f>
        <v>Parameter</v>
      </c>
      <c r="BP280" t="str">
        <f ca="1">SUBSTITUTE(BP279,'Formula Name Creation'!$V36,'HB11 Model'!$B36)</f>
        <v>Parameter</v>
      </c>
      <c r="BQ280" t="str">
        <f ca="1">SUBSTITUTE(BQ279,'Formula Name Creation'!$V36,'HB11 Model'!$B36)</f>
        <v>Parameter</v>
      </c>
      <c r="BR280" t="str">
        <f ca="1">SUBSTITUTE(BR279,'Formula Name Creation'!$V36,'HB11 Model'!$B36)</f>
        <v>Parameter</v>
      </c>
      <c r="BS280" t="str">
        <f ca="1">SUBSTITUTE(BS279,'Formula Name Creation'!$V36,'HB11 Model'!$B36)</f>
        <v>Parameter</v>
      </c>
      <c r="BT280" t="str">
        <f ca="1">SUBSTITUTE(BT279,'Formula Name Creation'!$V36,'HB11 Model'!$B36)</f>
        <v>Parameter</v>
      </c>
      <c r="BU280" t="str">
        <f ca="1">SUBSTITUTE(BU279,'Formula Name Creation'!$V36,'HB11 Model'!$B36)</f>
        <v>=(Land Cost+Reactor Building Cost+Turbine Building Cost+Cooling Tower System Cost+Power Supply and Energy Storage Cost+Ventilation Stack Cost+Miscellaneous Buildings Cost+Laser Construction Cost)</v>
      </c>
      <c r="BV280" t="str">
        <f ca="1">SUBSTITUTE(BV279,'Formula Name Creation'!$V36,'HB11 Model'!$B36)</f>
        <v>Parameter</v>
      </c>
      <c r="BW280" t="str">
        <f ca="1">SUBSTITUTE(BW279,'Formula Name Creation'!$V36,'HB11 Model'!$B36)</f>
        <v>Parameter</v>
      </c>
      <c r="BX280" t="str">
        <f ca="1">SUBSTITUTE(BX279,'Formula Name Creation'!$V36,'HB11 Model'!$B36)</f>
        <v>=Indirect Construction Cost+Direct Construction Cost</v>
      </c>
      <c r="BY280" t="str">
        <f ca="1">SUBSTITUTE(BY279,'Formula Name Creation'!$V36,'HB11 Model'!$B36)</f>
        <v>Parameter</v>
      </c>
      <c r="BZ280" t="str">
        <f ca="1">SUBSTITUTE(BZ279,'Formula Name Creation'!$V36,'HB11 Model'!$B36)</f>
        <v>=Decommissioning Cost Coefficient*Direct Construction Cost</v>
      </c>
      <c r="CA280" t="str">
        <f ca="1">SUBSTITUTE(CA279,'Formula Name Creation'!$V36,'HB11 Model'!$B36)</f>
        <v>Parameter</v>
      </c>
      <c r="CB280" t="str">
        <f ca="1">SUBSTITUTE(CB279,'Formula Name Creation'!$V36,'HB11 Model'!$B36)</f>
        <v>Parameter</v>
      </c>
      <c r="CC280" t="str">
        <f ca="1">SUBSTITUTE(CC279,'Formula Name Creation'!$V36,'HB11 Model'!$B36)</f>
        <v>Parameter</v>
      </c>
      <c r="CD280" t="str">
        <f ca="1">SUBSTITUTE(CD279,'Formula Name Creation'!$V36,'HB11 Model'!$B36)</f>
        <v>=32*(C9/2605)</v>
      </c>
      <c r="CE280" t="str">
        <f ca="1">SUBSTITUTE(CE279,'Formula Name Creation'!$V36,'HB11 Model'!$B36)</f>
        <v>Parameter</v>
      </c>
      <c r="CF280" t="str">
        <f ca="1">SUBSTITUTE(CF279,'Formula Name Creation'!$V36,'HB11 Model'!$B36)</f>
        <v>Parameter</v>
      </c>
      <c r="CG280" t="str">
        <f ca="1">SUBSTITUTE(CG279,'Formula Name Creation'!$V36,'HB11 Model'!$B36)</f>
        <v>=(Coolant Volume*Coolant Density*Coolant Cost)/10^6</v>
      </c>
      <c r="CH280" t="str">
        <f ca="1">SUBSTITUTE(CH279,'Formula Name Creation'!$V36,'HB11 Model'!$B36)</f>
        <v>=C9*10^6/Mixed-mean Coolant Temperature Rise/Specific Heat of Coolant</v>
      </c>
      <c r="CI280" t="str">
        <f ca="1">SUBSTITUTE(CI279,'Formula Name Creation'!$V36,'HB11 Model'!$B36)</f>
        <v>Parameter</v>
      </c>
      <c r="CJ280" t="str">
        <f ca="1">SUBSTITUTE(CJ279,'Formula Name Creation'!$V36,'HB11 Model'!$B36)</f>
        <v>Parameter</v>
      </c>
      <c r="CK280" t="str">
        <f ca="1">SUBSTITUTE(CK279,'Formula Name Creation'!$V36,'HB11 Model'!$B36)</f>
        <v>Parameter</v>
      </c>
      <c r="CL280" t="str">
        <f ca="1">SUBSTITUTE(CL279,'Formula Name Creation'!$V36,'HB11 Model'!$B36)</f>
        <v>Parameter</v>
      </c>
      <c r="CM280" t="str">
        <f ca="1">SUBSTITUTE(CM279,'Formula Name Creation'!$V36,'HB11 Model'!$B36)</f>
        <v>=Number of Staff*Average Hourly Wage</v>
      </c>
      <c r="CN280" t="str">
        <f ca="1">SUBSTITUTE(CN279,'Formula Name Creation'!$V36,'HB11 Model'!$B36)</f>
        <v>=Hourly Personnel Cost*7.6*7*52.18</v>
      </c>
      <c r="CO280" t="str">
        <f ca="1">SUBSTITUTE(CO279,'Formula Name Creation'!$V36,'HB11 Model'!$B36)</f>
        <v>Parameter</v>
      </c>
      <c r="CP280" t="str">
        <f ca="1">SUBSTITUTE(CP279,'Formula Name Creation'!$V36,'HB11 Model'!$B36)</f>
        <v>Parameter</v>
      </c>
      <c r="CQ280" t="str">
        <f ca="1">SUBSTITUTE(CQ279,'Formula Name Creation'!$V36,'HB11 Model'!$B36)</f>
        <v>Parameter</v>
      </c>
      <c r="CR280" t="str">
        <f ca="1">SUBSTITUTE(CR279,'Formula Name Creation'!$V36,'HB11 Model'!$B36)</f>
        <v>Parameter</v>
      </c>
      <c r="CS280" t="str">
        <f ca="1">SUBSTITUTE(CS279,'Formula Name Creation'!$V36,'HB11 Model'!$B36)</f>
        <v>Parameter</v>
      </c>
      <c r="CT280" t="str">
        <f ca="1">SUBSTITUTE(CT279,'Formula Name Creation'!$V36,'HB11 Model'!$B36)</f>
        <v>Parameter</v>
      </c>
      <c r="CU280" t="str">
        <f ca="1">SUBSTITUTE(CU279,'Formula Name Creation'!$V36,'HB11 Model'!$B36)</f>
        <v>=PI()*Height of Vacuum Vessel*(Radius of Vacuum Vessel^2-(Radius of Vacuum Vessel-Wall Thickness of Vacuum Vessel)^2)*Density of Vacuum Vessel Material</v>
      </c>
      <c r="CV280" t="str">
        <f ca="1">SUBSTITUTE(CV279,'Formula Name Creation'!$V36,'HB11 Model'!$B36)</f>
        <v>Parameter</v>
      </c>
      <c r="CW280" t="str">
        <f ca="1">SUBSTITUTE(CW279,'Formula Name Creation'!$V36,'HB11 Model'!$B36)</f>
        <v>=(90.69*Mass of Vacuum Vessel + Shielding Material Costs for Vacuum Vessel + 13.04*Mass Flow Rate*112.32)/10^6</v>
      </c>
      <c r="CX280" t="str">
        <f ca="1">SUBSTITUTE(CX279,'Formula Name Creation'!$V36,'HB11 Model'!$B36)</f>
        <v>0</v>
      </c>
      <c r="CY280" t="str">
        <f ca="1">SUBSTITUTE(CY279,'Formula Name Creation'!$V36,'HB11 Model'!$B36)</f>
        <v>0</v>
      </c>
      <c r="CZ280" t="str">
        <f ca="1">SUBSTITUTE(CZ279,'Formula Name Creation'!$V36,'HB11 Model'!$B36)</f>
        <v>0</v>
      </c>
      <c r="DA280" t="str">
        <f ca="1">SUBSTITUTE(DA279,'Formula Name Creation'!$V36,'HB11 Model'!$B36)</f>
        <v>0</v>
      </c>
      <c r="DB280" t="str">
        <f ca="1">SUBSTITUTE(DB279,'Formula Name Creation'!$V36,'HB11 Model'!$B36)</f>
        <v>0</v>
      </c>
      <c r="DC280" t="str">
        <f ca="1">SUBSTITUTE(DC279,'Formula Name Creation'!$V36,'HB11 Model'!$B36)</f>
        <v>0</v>
      </c>
      <c r="DD280" t="str">
        <f ca="1">SUBSTITUTE(DD279,'Formula Name Creation'!$V36,'HB11 Model'!$B36)</f>
        <v>0</v>
      </c>
      <c r="DE280" t="str">
        <f ca="1">SUBSTITUTE(DE279,'Formula Name Creation'!$V36,'HB11 Model'!$B36)</f>
        <v>0</v>
      </c>
      <c r="DF280" t="str">
        <f ca="1">SUBSTITUTE(DF279,'Formula Name Creation'!$V36,'HB11 Model'!$B36)</f>
        <v>0</v>
      </c>
      <c r="DG280" t="str">
        <f ca="1">SUBSTITUTE(DG279,'Formula Name Creation'!$V36,'HB11 Model'!$B36)</f>
        <v>0</v>
      </c>
      <c r="DH280" t="str">
        <f ca="1">SUBSTITUTE(DH279,'Formula Name Creation'!$V36,'HB11 Model'!$B36)</f>
        <v>0</v>
      </c>
      <c r="DI280" t="str">
        <f ca="1">SUBSTITUTE(DI279,'Formula Name Creation'!$V36,'HB11 Model'!$B36)</f>
        <v>0</v>
      </c>
      <c r="DJ280" t="str">
        <f ca="1">SUBSTITUTE(DJ279,'Formula Name Creation'!$V36,'HB11 Model'!$B36)</f>
        <v>0</v>
      </c>
      <c r="DK280" t="str">
        <f ca="1">SUBSTITUTE(DK279,'Formula Name Creation'!$V36,'HB11 Model'!$B36)</f>
        <v>0</v>
      </c>
      <c r="DL280" t="str">
        <f ca="1">SUBSTITUTE(DL279,'Formula Name Creation'!$V36,'HB11 Model'!$B36)</f>
        <v>0</v>
      </c>
      <c r="DM280" t="str">
        <f ca="1">SUBSTITUTE(DM279,'Formula Name Creation'!$V36,'HB11 Model'!$B36)</f>
        <v>0</v>
      </c>
      <c r="DN280" t="str">
        <f ca="1">SUBSTITUTE(DN279,'Formula Name Creation'!$V36,'HB11 Model'!$B36)</f>
        <v>0</v>
      </c>
      <c r="DO280" t="str">
        <f ca="1">SUBSTITUTE(DO279,'Formula Name Creation'!$V36,'HB11 Model'!$B36)</f>
        <v>0</v>
      </c>
      <c r="DP280" t="str">
        <f ca="1">SUBSTITUTE(DP279,'Formula Name Creation'!$V36,'HB11 Model'!$B36)</f>
        <v>0</v>
      </c>
      <c r="DQ280" t="str">
        <f ca="1">SUBSTITUTE(DQ279,'Formula Name Creation'!$V36,'HB11 Model'!$B36)</f>
        <v>0</v>
      </c>
      <c r="DR280" t="str">
        <f ca="1">SUBSTITUTE(DR279,'Formula Name Creation'!$V36,'HB11 Model'!$B36)</f>
        <v>0</v>
      </c>
      <c r="DS280" t="str">
        <f ca="1">SUBSTITUTE(DS279,'Formula Name Creation'!$V36,'HB11 Model'!$B36)</f>
        <v>0</v>
      </c>
      <c r="DT280" t="str">
        <f ca="1">SUBSTITUTE(DT279,'Formula Name Creation'!$V36,'HB11 Model'!$B36)</f>
        <v>0</v>
      </c>
      <c r="DU280" t="str">
        <f ca="1">SUBSTITUTE(DU279,'Formula Name Creation'!$V36,'HB11 Model'!$B36)</f>
        <v>0</v>
      </c>
      <c r="DV280" t="str">
        <f ca="1">SUBSTITUTE(DV279,'Formula Name Creation'!$V36,'HB11 Model'!$B36)</f>
        <v>0</v>
      </c>
      <c r="DW280" t="str">
        <f ca="1">SUBSTITUTE(DW279,'Formula Name Creation'!$V36,'HB11 Model'!$B36)</f>
        <v>0</v>
      </c>
      <c r="DX280" t="str">
        <f ca="1">SUBSTITUTE(DX279,'Formula Name Creation'!$V36,'HB11 Model'!$B36)</f>
        <v>0</v>
      </c>
      <c r="DY280" t="str">
        <f ca="1">SUBSTITUTE(DY279,'Formula Name Creation'!$V36,'HB11 Model'!$B36)</f>
        <v>0</v>
      </c>
      <c r="DZ280" t="str">
        <f ca="1">SUBSTITUTE(DZ279,'Formula Name Creation'!$V36,'HB11 Model'!$B36)</f>
        <v>0</v>
      </c>
      <c r="EA280" t="str">
        <f ca="1">SUBSTITUTE(EA279,'Formula Name Creation'!$V36,'HB11 Model'!$B36)</f>
        <v>0</v>
      </c>
      <c r="EB280" t="str">
        <f ca="1">SUBSTITUTE(EB279,'Formula Name Creation'!$V36,'HB11 Model'!$B36)</f>
        <v>0</v>
      </c>
      <c r="EC280" t="str">
        <f ca="1">SUBSTITUTE(EC279,'Formula Name Creation'!$V36,'HB11 Model'!$B36)</f>
        <v>0</v>
      </c>
      <c r="ED280" t="str">
        <f ca="1">SUBSTITUTE(ED279,'Formula Name Creation'!$V36,'HB11 Model'!$B36)</f>
        <v>0</v>
      </c>
      <c r="EE280" t="str">
        <f ca="1">SUBSTITUTE(EE279,'Formula Name Creation'!$V36,'HB11 Model'!$B36)</f>
        <v>0</v>
      </c>
      <c r="EF280" t="str">
        <f ca="1">SUBSTITUTE(EF279,'Formula Name Creation'!$V36,'HB11 Model'!$B36)</f>
        <v>0</v>
      </c>
      <c r="EG280" t="str">
        <f ca="1">SUBSTITUTE(EG279,'Formula Name Creation'!$V36,'HB11 Model'!$B36)</f>
        <v>0</v>
      </c>
      <c r="EH280" t="str">
        <f ca="1">SUBSTITUTE(EH279,'Formula Name Creation'!$V36,'HB11 Model'!$B36)</f>
        <v>0</v>
      </c>
      <c r="EI280" t="str">
        <f ca="1">SUBSTITUTE(EI279,'Formula Name Creation'!$V36,'HB11 Model'!$B36)</f>
        <v>0</v>
      </c>
      <c r="EJ280" t="str">
        <f ca="1">SUBSTITUTE(EJ279,'Formula Name Creation'!$V36,'HB11 Model'!$B36)</f>
        <v>0</v>
      </c>
      <c r="EK280" t="str">
        <f ca="1">SUBSTITUTE(EK279,'Formula Name Creation'!$V36,'HB11 Model'!$B36)</f>
        <v>0</v>
      </c>
      <c r="EL280" t="str">
        <f ca="1">SUBSTITUTE(EL279,'Formula Name Creation'!$V36,'HB11 Model'!$B36)</f>
        <v>0</v>
      </c>
      <c r="EM280" t="str">
        <f ca="1">SUBSTITUTE(EM279,'Formula Name Creation'!$V36,'HB11 Model'!$B36)</f>
        <v>0</v>
      </c>
      <c r="EN280" t="str">
        <f ca="1">SUBSTITUTE(EN279,'Formula Name Creation'!$V36,'HB11 Model'!$B36)</f>
        <v>0</v>
      </c>
      <c r="EO280" t="str">
        <f ca="1">SUBSTITUTE(EO279,'Formula Name Creation'!$V36,'HB11 Model'!$B36)</f>
        <v>0</v>
      </c>
      <c r="EP280" t="str">
        <f ca="1">SUBSTITUTE(EP279,'Formula Name Creation'!$V36,'HB11 Model'!$B36)</f>
        <v>0</v>
      </c>
      <c r="EQ280" t="str">
        <f ca="1">SUBSTITUTE(EQ279,'Formula Name Creation'!$V36,'HB11 Model'!$B36)</f>
        <v>0</v>
      </c>
      <c r="ER280" t="str">
        <f ca="1">SUBSTITUTE(ER279,'Formula Name Creation'!$V36,'HB11 Model'!$B36)</f>
        <v>0</v>
      </c>
      <c r="ES280" t="str">
        <f ca="1">SUBSTITUTE(ES279,'Formula Name Creation'!$V36,'HB11 Model'!$B36)</f>
        <v>0</v>
      </c>
      <c r="ET280" t="str">
        <f ca="1">SUBSTITUTE(ET279,'Formula Name Creation'!$V36,'HB11 Model'!$B36)</f>
        <v>0</v>
      </c>
      <c r="EU280">
        <v>34</v>
      </c>
    </row>
    <row r="281" spans="1:151" x14ac:dyDescent="0.25">
      <c r="A281" t="str">
        <f ca="1">SUBSTITUTE(A280,'Formula Name Creation'!$V35,'HB11 Model'!$B35)</f>
        <v>Parameter</v>
      </c>
      <c r="B281" t="str">
        <f ca="1">SUBSTITUTE(B280,'Formula Name Creation'!$V35,'HB11 Model'!$B35)</f>
        <v>Parameter</v>
      </c>
      <c r="C281" t="str">
        <f ca="1">SUBSTITUTE(C280,'Formula Name Creation'!$V35,'HB11 Model'!$B35)</f>
        <v>=(1400*C22*1000)/10^6</v>
      </c>
      <c r="D281" t="str">
        <f ca="1">SUBSTITUTE(D280,'Formula Name Creation'!$V35,'HB11 Model'!$B35)</f>
        <v>Parameter</v>
      </c>
      <c r="E281" t="str">
        <f ca="1">SUBSTITUTE(E280,'Formula Name Creation'!$V35,'HB11 Model'!$B35)</f>
        <v>=C3*C4</v>
      </c>
      <c r="F281" t="str">
        <f ca="1">SUBSTITUTE(F280,'Formula Name Creation'!$V35,'HB11 Model'!$B35)</f>
        <v>=C7/(C6)</v>
      </c>
      <c r="G281" t="str">
        <f ca="1">SUBSTITUTE(G280,'Formula Name Creation'!$V35,'HB11 Model'!$B35)</f>
        <v>=IF(X-factor=0,C7*C10,C7*C10*C13)</v>
      </c>
      <c r="H281" t="str">
        <f ca="1">SUBSTITUTE(H280,'Formula Name Creation'!$V35,'HB11 Model'!$B35)</f>
        <v>Parameter</v>
      </c>
      <c r="I281" t="str">
        <f ca="1">SUBSTITUTE(I280,'Formula Name Creation'!$V35,'HB11 Model'!$B35)</f>
        <v>Parameter</v>
      </c>
      <c r="J281" t="str">
        <f ca="1">SUBSTITUTE(J280,'Formula Name Creation'!$V35,'HB11 Model'!$B35)</f>
        <v>Parameter</v>
      </c>
      <c r="K281" t="str">
        <f ca="1">SUBSTITUTE(K280,'Formula Name Creation'!$V35,'HB11 Model'!$B35)</f>
        <v>Parameter</v>
      </c>
      <c r="L281" t="str">
        <f ca="1">SUBSTITUTE(L280,'Formula Name Creation'!$V35,'HB11 Model'!$B35)</f>
        <v>Parameter</v>
      </c>
      <c r="M281" t="str">
        <f ca="1">SUBSTITUTE(M280,'Formula Name Creation'!$V35,'HB11 Model'!$B35)</f>
        <v>=C16/C8</v>
      </c>
      <c r="N281" t="str">
        <f ca="1">SUBSTITUTE(N280,'Formula Name Creation'!$V35,'HB11 Model'!$B35)</f>
        <v>=C9*C17</v>
      </c>
      <c r="O281" t="str">
        <f ca="1">SUBSTITUTE(O280,'Formula Name Creation'!$V35,'HB11 Model'!$B35)</f>
        <v>Parameter</v>
      </c>
      <c r="P281" t="str">
        <f ca="1">SUBSTITUTE(P280,'Formula Name Creation'!$V35,'HB11 Model'!$B35)</f>
        <v>Parameter</v>
      </c>
      <c r="Q281" t="str">
        <f ca="1">SUBSTITUTE(Q280,'Formula Name Creation'!$V35,'HB11 Model'!$B35)</f>
        <v>Parameter</v>
      </c>
      <c r="R281" t="str">
        <f ca="1">SUBSTITUTE(R280,'Formula Name Creation'!$V35,'HB11 Model'!$B35)</f>
        <v>=C8+Cooling System Energy Consumption+Vacuum System Power Usage</v>
      </c>
      <c r="S281" t="str">
        <f ca="1">SUBSTITUTE(S280,'Formula Name Creation'!$V35,'HB11 Model'!$B35)</f>
        <v>=C20*C19</v>
      </c>
      <c r="T281" t="str">
        <f ca="1">SUBSTITUTE(T280,'Formula Name Creation'!$V35,'HB11 Model'!$B35)</f>
        <v>=C16-C20</v>
      </c>
      <c r="U281" t="str">
        <f ca="1">SUBSTITUTE(U280,'Formula Name Creation'!$V35,'HB11 Model'!$B35)</f>
        <v>=365*24*C14</v>
      </c>
      <c r="V281" t="str">
        <f ca="1">SUBSTITUTE(V280,'Formula Name Creation'!$V35,'HB11 Model'!$B35)</f>
        <v>=C22*C23</v>
      </c>
      <c r="W281" t="str">
        <f ca="1">SUBSTITUTE(W280,'Formula Name Creation'!$V35,'HB11 Model'!$B35)</f>
        <v>=C26/(1-C27)</v>
      </c>
      <c r="X281" t="str">
        <f ca="1">SUBSTITUTE(X280,'Formula Name Creation'!$V35,'HB11 Model'!$B35)</f>
        <v>=C4*C14*365*24*3600</v>
      </c>
      <c r="Y281" t="str">
        <f ca="1">SUBSTITUTE(Y280,'Formula Name Creation'!$V35,'HB11 Model'!$B35)</f>
        <v>Parameter</v>
      </c>
      <c r="Z281" t="str">
        <f ca="1">SUBSTITUTE(Z280,'Formula Name Creation'!$V35,'HB11 Model'!$B35)</f>
        <v>=C29+Total Cost per Target with X-factor+Total Cost per Capacitive Coil and Hydrogen Cone+Final Assembly Cost per Target</v>
      </c>
      <c r="AA281" t="str">
        <f ca="1">SUBSTITUTE(AA280,'Formula Name Creation'!$V35,'HB11 Model'!$B35)</f>
        <v xml:space="preserve">=C30*(C33*C34)/(1000)+Cost of Manufacturing per Pellet </v>
      </c>
      <c r="AB281" t="str">
        <f ca="1">SUBSTITUTE(AB280,'Formula Name Creation'!$V35,'HB11 Model'!$B35)</f>
        <v>Parameter</v>
      </c>
      <c r="AC281" t="str">
        <f ca="1">SUBSTITUTE(AC280,'Formula Name Creation'!$V35,'HB11 Model'!$B35)</f>
        <v>Parameter</v>
      </c>
      <c r="AD281" t="str">
        <f ca="1">SUBSTITUTE(AD280,'Formula Name Creation'!$V35,'HB11 Model'!$B35)</f>
        <v>Parameter</v>
      </c>
      <c r="AE281" t="str">
        <f ca="1">SUBSTITUTE(AE280,'Formula Name Creation'!$V35,'HB11 Model'!$B35)</f>
        <v>Parameter</v>
      </c>
      <c r="AF281" t="str">
        <f ca="1">SUBSTITUTE(AF280,'Formula Name Creation'!$V35,'HB11 Model'!$B35)</f>
        <v>Parameter</v>
      </c>
      <c r="AG281" t="str">
        <f ca="1">SUBSTITUTE(AG280,'Formula Name Creation'!$V35,'HB11 Model'!$B35)</f>
        <v>Parameter</v>
      </c>
      <c r="AH281" t="str">
        <f ca="1">SUBSTITUTE(AH280,'Formula Name Creation'!$V35,'HB11 Model'!$B35)</f>
        <v>Parameter</v>
      </c>
      <c r="AI281" t="str">
        <f ca="1">SUBSTITUTE(AI280,'Formula Name Creation'!$V35,'HB11 Model'!$B35)</f>
        <v>=X-factor*(Total Cost of X-factor)</v>
      </c>
      <c r="AJ281" t="str">
        <f ca="1">SUBSTITUTE(AJ280,'Formula Name Creation'!$V35,'HB11 Model'!$B35)</f>
        <v>Parameter</v>
      </c>
      <c r="AK281" t="str">
        <f ca="1">SUBSTITUTE(AK280,'Formula Name Creation'!$V35,'HB11 Model'!$B35)</f>
        <v>Parameter</v>
      </c>
      <c r="AL281" t="str">
        <f ca="1">SUBSTITUTE(AL280,'Formula Name Creation'!$V35,'HB11 Model'!$B35)</f>
        <v>=Capacitive Coil and Hydrogen Cone*(Total Material Cost per Capacitive Coil and Hydrogen Cone+Cost of Manufacturing per Capacitive Coil and Hydrogen Cone)</v>
      </c>
      <c r="AM281" t="str">
        <f ca="1">SUBSTITUTE(AM280,'Formula Name Creation'!$V35,'HB11 Model'!$B35)</f>
        <v>=0.04+(C31*C32)/(1000)</v>
      </c>
      <c r="AN281" t="str">
        <f ca="1">SUBSTITUTE(AN280,'Formula Name Creation'!$V35,'HB11 Model'!$B35)</f>
        <v>Parameter</v>
      </c>
      <c r="AO281" t="str">
        <f ca="1">SUBSTITUTE(AO280,'Formula Name Creation'!$V35,'HB11 Model'!$B35)</f>
        <v>Parameter</v>
      </c>
      <c r="AP281" t="str">
        <f ca="1">SUBSTITUTE(AP280,'Formula Name Creation'!$V35,'HB11 Model'!$B35)</f>
        <v>Parameter</v>
      </c>
      <c r="AQ281" t="str">
        <f ca="1">SUBSTITUTE(AQ280,'Formula Name Creation'!$V35,'HB11 Model'!$B35)</f>
        <v>Parameter</v>
      </c>
      <c r="AR281" t="e">
        <f ca="1">SUBSTITUTE(AR280,'Formula Name Creation'!$V35,'HB11 Model'!$B35)</f>
        <v>#N/A</v>
      </c>
      <c r="AS281" t="str">
        <f ca="1">SUBSTITUTE(AS280,'Formula Name Creation'!$V35,'HB11 Model'!$B35)</f>
        <v>=Manufacturing Overhead Costs+C25*(C28)</v>
      </c>
      <c r="AT281" t="str">
        <f ca="1">SUBSTITUTE(AT280,'Formula Name Creation'!$V35,'HB11 Model'!$B35)</f>
        <v>Parameter</v>
      </c>
      <c r="AU281" t="str">
        <f ca="1">SUBSTITUTE(AU280,'Formula Name Creation'!$V35,'HB11 Model'!$B35)</f>
        <v>Parameter</v>
      </c>
      <c r="AV281" t="str">
        <f ca="1">SUBSTITUTE(AV280,'Formula Name Creation'!$V35,'HB11 Model'!$B35)</f>
        <v>Parameter</v>
      </c>
      <c r="AW281" t="str">
        <f ca="1">SUBSTITUTE(AW280,'Formula Name Creation'!$V35,'HB11 Model'!$B35)</f>
        <v>Parameter</v>
      </c>
      <c r="AX281" t="str">
        <f ca="1">SUBSTITUTE(AX280,'Formula Name Creation'!$V35,'HB11 Model'!$B35)</f>
        <v>Parameter</v>
      </c>
      <c r="AY281" t="str">
        <f ca="1">SUBSTITUTE(AY280,'Formula Name Creation'!$V35,'HB11 Model'!$B35)</f>
        <v>Parameter</v>
      </c>
      <c r="AZ281" t="str">
        <f ca="1">SUBSTITUTE(AZ280,'Formula Name Creation'!$V35,'HB11 Model'!$B35)</f>
        <v>Parameter</v>
      </c>
      <c r="BA281" t="str">
        <f ca="1">SUBSTITUTE(BA280,'Formula Name Creation'!$V35,'HB11 Model'!$B35)</f>
        <v>=(Total Cost of Fuel Storage+Cost of Fuel Delivery Robot)/10^6</v>
      </c>
      <c r="BB281" t="str">
        <f ca="1">SUBSTITUTE(BB280,'Formula Name Creation'!$V35,'HB11 Model'!$B35)</f>
        <v>=C4*((C14*24)*3600)*Required Redundancy</v>
      </c>
      <c r="BC281" t="str">
        <f ca="1">SUBSTITUTE(BC280,'Formula Name Creation'!$V35,'HB11 Model'!$B35)</f>
        <v>Parameter</v>
      </c>
      <c r="BD281" t="str">
        <f ca="1">SUBSTITUTE(BD280,'Formula Name Creation'!$V35,'HB11 Model'!$B35)</f>
        <v>Parameter</v>
      </c>
      <c r="BE281" t="str">
        <f ca="1">SUBSTITUTE(BE280,'Formula Name Creation'!$V35,'HB11 Model'!$B35)</f>
        <v>Parameter</v>
      </c>
      <c r="BF281" t="str">
        <f ca="1">SUBSTITUTE(BF280,'Formula Name Creation'!$V35,'HB11 Model'!$B35)</f>
        <v>Parameter</v>
      </c>
      <c r="BG281" t="str">
        <f ca="1">SUBSTITUTE(BG280,'Formula Name Creation'!$V35,'HB11 Model'!$B35)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1" t="str">
        <f ca="1">SUBSTITUTE(BH280,'Formula Name Creation'!$V35,'HB11 Model'!$B35)</f>
        <v>Parameter</v>
      </c>
      <c r="BI281" t="str">
        <f ca="1">SUBSTITUTE(BI280,'Formula Name Creation'!$V35,'HB11 Model'!$B35)</f>
        <v>=Cost of Maintenance per kWh*1000*C24</v>
      </c>
      <c r="BJ281" t="str">
        <f ca="1">SUBSTITUTE(BJ280,'Formula Name Creation'!$V35,'HB11 Model'!$B35)</f>
        <v>Parameter</v>
      </c>
      <c r="BK281" t="str">
        <f ca="1">SUBSTITUTE(BK280,'Formula Name Creation'!$V35,'HB11 Model'!$B35)</f>
        <v>Parameter</v>
      </c>
      <c r="BL281" t="str">
        <f ca="1">SUBSTITUTE(BL280,'Formula Name Creation'!$V35,'HB11 Model'!$B35)</f>
        <v>Parameter</v>
      </c>
      <c r="BM281" t="str">
        <f ca="1">SUBSTITUTE(BM280,'Formula Name Creation'!$V35,'HB11 Model'!$B35)</f>
        <v>Parameter</v>
      </c>
      <c r="BN281" t="str">
        <f ca="1">SUBSTITUTE(BN280,'Formula Name Creation'!$V35,'HB11 Model'!$B35)</f>
        <v>Parameter</v>
      </c>
      <c r="BO281" t="str">
        <f ca="1">SUBSTITUTE(BO280,'Formula Name Creation'!$V35,'HB11 Model'!$B35)</f>
        <v>Parameter</v>
      </c>
      <c r="BP281" t="str">
        <f ca="1">SUBSTITUTE(BP280,'Formula Name Creation'!$V35,'HB11 Model'!$B35)</f>
        <v>Parameter</v>
      </c>
      <c r="BQ281" t="str">
        <f ca="1">SUBSTITUTE(BQ280,'Formula Name Creation'!$V35,'HB11 Model'!$B35)</f>
        <v>Parameter</v>
      </c>
      <c r="BR281" t="str">
        <f ca="1">SUBSTITUTE(BR280,'Formula Name Creation'!$V35,'HB11 Model'!$B35)</f>
        <v>Parameter</v>
      </c>
      <c r="BS281" t="str">
        <f ca="1">SUBSTITUTE(BS280,'Formula Name Creation'!$V35,'HB11 Model'!$B35)</f>
        <v>Parameter</v>
      </c>
      <c r="BT281" t="str">
        <f ca="1">SUBSTITUTE(BT280,'Formula Name Creation'!$V35,'HB11 Model'!$B35)</f>
        <v>Parameter</v>
      </c>
      <c r="BU281" t="str">
        <f ca="1">SUBSTITUTE(BU280,'Formula Name Creation'!$V35,'HB11 Model'!$B35)</f>
        <v>=(Land Cost+Reactor Building Cost+Turbine Building Cost+Cooling Tower System Cost+Power Supply and Energy Storage Cost+Ventilation Stack Cost+Miscellaneous Buildings Cost+Laser Construction Cost)</v>
      </c>
      <c r="BV281" t="str">
        <f ca="1">SUBSTITUTE(BV280,'Formula Name Creation'!$V35,'HB11 Model'!$B35)</f>
        <v>Parameter</v>
      </c>
      <c r="BW281" t="str">
        <f ca="1">SUBSTITUTE(BW280,'Formula Name Creation'!$V35,'HB11 Model'!$B35)</f>
        <v>Parameter</v>
      </c>
      <c r="BX281" t="str">
        <f ca="1">SUBSTITUTE(BX280,'Formula Name Creation'!$V35,'HB11 Model'!$B35)</f>
        <v>=Indirect Construction Cost+Direct Construction Cost</v>
      </c>
      <c r="BY281" t="str">
        <f ca="1">SUBSTITUTE(BY280,'Formula Name Creation'!$V35,'HB11 Model'!$B35)</f>
        <v>Parameter</v>
      </c>
      <c r="BZ281" t="str">
        <f ca="1">SUBSTITUTE(BZ280,'Formula Name Creation'!$V35,'HB11 Model'!$B35)</f>
        <v>=Decommissioning Cost Coefficient*Direct Construction Cost</v>
      </c>
      <c r="CA281" t="str">
        <f ca="1">SUBSTITUTE(CA280,'Formula Name Creation'!$V35,'HB11 Model'!$B35)</f>
        <v>Parameter</v>
      </c>
      <c r="CB281" t="str">
        <f ca="1">SUBSTITUTE(CB280,'Formula Name Creation'!$V35,'HB11 Model'!$B35)</f>
        <v>Parameter</v>
      </c>
      <c r="CC281" t="str">
        <f ca="1">SUBSTITUTE(CC280,'Formula Name Creation'!$V35,'HB11 Model'!$B35)</f>
        <v>Parameter</v>
      </c>
      <c r="CD281" t="str">
        <f ca="1">SUBSTITUTE(CD280,'Formula Name Creation'!$V35,'HB11 Model'!$B35)</f>
        <v>=32*(C9/2605)</v>
      </c>
      <c r="CE281" t="str">
        <f ca="1">SUBSTITUTE(CE280,'Formula Name Creation'!$V35,'HB11 Model'!$B35)</f>
        <v>Parameter</v>
      </c>
      <c r="CF281" t="str">
        <f ca="1">SUBSTITUTE(CF280,'Formula Name Creation'!$V35,'HB11 Model'!$B35)</f>
        <v>Parameter</v>
      </c>
      <c r="CG281" t="str">
        <f ca="1">SUBSTITUTE(CG280,'Formula Name Creation'!$V35,'HB11 Model'!$B35)</f>
        <v>=(Coolant Volume*Coolant Density*Coolant Cost)/10^6</v>
      </c>
      <c r="CH281" t="str">
        <f ca="1">SUBSTITUTE(CH280,'Formula Name Creation'!$V35,'HB11 Model'!$B35)</f>
        <v>=C9*10^6/Mixed-mean Coolant Temperature Rise/Specific Heat of Coolant</v>
      </c>
      <c r="CI281" t="str">
        <f ca="1">SUBSTITUTE(CI280,'Formula Name Creation'!$V35,'HB11 Model'!$B35)</f>
        <v>Parameter</v>
      </c>
      <c r="CJ281" t="str">
        <f ca="1">SUBSTITUTE(CJ280,'Formula Name Creation'!$V35,'HB11 Model'!$B35)</f>
        <v>Parameter</v>
      </c>
      <c r="CK281" t="str">
        <f ca="1">SUBSTITUTE(CK280,'Formula Name Creation'!$V35,'HB11 Model'!$B35)</f>
        <v>Parameter</v>
      </c>
      <c r="CL281" t="str">
        <f ca="1">SUBSTITUTE(CL280,'Formula Name Creation'!$V35,'HB11 Model'!$B35)</f>
        <v>Parameter</v>
      </c>
      <c r="CM281" t="str">
        <f ca="1">SUBSTITUTE(CM280,'Formula Name Creation'!$V35,'HB11 Model'!$B35)</f>
        <v>=Number of Staff*Average Hourly Wage</v>
      </c>
      <c r="CN281" t="str">
        <f ca="1">SUBSTITUTE(CN280,'Formula Name Creation'!$V35,'HB11 Model'!$B35)</f>
        <v>=Hourly Personnel Cost*7.6*7*52.18</v>
      </c>
      <c r="CO281" t="str">
        <f ca="1">SUBSTITUTE(CO280,'Formula Name Creation'!$V35,'HB11 Model'!$B35)</f>
        <v>Parameter</v>
      </c>
      <c r="CP281" t="str">
        <f ca="1">SUBSTITUTE(CP280,'Formula Name Creation'!$V35,'HB11 Model'!$B35)</f>
        <v>Parameter</v>
      </c>
      <c r="CQ281" t="str">
        <f ca="1">SUBSTITUTE(CQ280,'Formula Name Creation'!$V35,'HB11 Model'!$B35)</f>
        <v>Parameter</v>
      </c>
      <c r="CR281" t="str">
        <f ca="1">SUBSTITUTE(CR280,'Formula Name Creation'!$V35,'HB11 Model'!$B35)</f>
        <v>Parameter</v>
      </c>
      <c r="CS281" t="str">
        <f ca="1">SUBSTITUTE(CS280,'Formula Name Creation'!$V35,'HB11 Model'!$B35)</f>
        <v>Parameter</v>
      </c>
      <c r="CT281" t="str">
        <f ca="1">SUBSTITUTE(CT280,'Formula Name Creation'!$V35,'HB11 Model'!$B35)</f>
        <v>Parameter</v>
      </c>
      <c r="CU281" t="str">
        <f ca="1">SUBSTITUTE(CU280,'Formula Name Creation'!$V35,'HB11 Model'!$B35)</f>
        <v>=PI()*Height of Vacuum Vessel*(Radius of Vacuum Vessel^2-(Radius of Vacuum Vessel-Wall Thickness of Vacuum Vessel)^2)*Density of Vacuum Vessel Material</v>
      </c>
      <c r="CV281" t="str">
        <f ca="1">SUBSTITUTE(CV280,'Formula Name Creation'!$V35,'HB11 Model'!$B35)</f>
        <v>Parameter</v>
      </c>
      <c r="CW281" t="str">
        <f ca="1">SUBSTITUTE(CW280,'Formula Name Creation'!$V35,'HB11 Model'!$B35)</f>
        <v>=(90.69*Mass of Vacuum Vessel + Shielding Material Costs for Vacuum Vessel + 13.04*Mass Flow Rate*112.32)/10^6</v>
      </c>
      <c r="CX281" t="str">
        <f ca="1">SUBSTITUTE(CX280,'Formula Name Creation'!$V35,'HB11 Model'!$B35)</f>
        <v>0</v>
      </c>
      <c r="CY281" t="str">
        <f ca="1">SUBSTITUTE(CY280,'Formula Name Creation'!$V35,'HB11 Model'!$B35)</f>
        <v>0</v>
      </c>
      <c r="CZ281" t="str">
        <f ca="1">SUBSTITUTE(CZ280,'Formula Name Creation'!$V35,'HB11 Model'!$B35)</f>
        <v>0</v>
      </c>
      <c r="DA281" t="str">
        <f ca="1">SUBSTITUTE(DA280,'Formula Name Creation'!$V35,'HB11 Model'!$B35)</f>
        <v>0</v>
      </c>
      <c r="DB281" t="str">
        <f ca="1">SUBSTITUTE(DB280,'Formula Name Creation'!$V35,'HB11 Model'!$B35)</f>
        <v>0</v>
      </c>
      <c r="DC281" t="str">
        <f ca="1">SUBSTITUTE(DC280,'Formula Name Creation'!$V35,'HB11 Model'!$B35)</f>
        <v>0</v>
      </c>
      <c r="DD281" t="str">
        <f ca="1">SUBSTITUTE(DD280,'Formula Name Creation'!$V35,'HB11 Model'!$B35)</f>
        <v>0</v>
      </c>
      <c r="DE281" t="str">
        <f ca="1">SUBSTITUTE(DE280,'Formula Name Creation'!$V35,'HB11 Model'!$B35)</f>
        <v>0</v>
      </c>
      <c r="DF281" t="str">
        <f ca="1">SUBSTITUTE(DF280,'Formula Name Creation'!$V35,'HB11 Model'!$B35)</f>
        <v>0</v>
      </c>
      <c r="DG281" t="str">
        <f ca="1">SUBSTITUTE(DG280,'Formula Name Creation'!$V35,'HB11 Model'!$B35)</f>
        <v>0</v>
      </c>
      <c r="DH281" t="str">
        <f ca="1">SUBSTITUTE(DH280,'Formula Name Creation'!$V35,'HB11 Model'!$B35)</f>
        <v>0</v>
      </c>
      <c r="DI281" t="str">
        <f ca="1">SUBSTITUTE(DI280,'Formula Name Creation'!$V35,'HB11 Model'!$B35)</f>
        <v>0</v>
      </c>
      <c r="DJ281" t="str">
        <f ca="1">SUBSTITUTE(DJ280,'Formula Name Creation'!$V35,'HB11 Model'!$B35)</f>
        <v>0</v>
      </c>
      <c r="DK281" t="str">
        <f ca="1">SUBSTITUTE(DK280,'Formula Name Creation'!$V35,'HB11 Model'!$B35)</f>
        <v>0</v>
      </c>
      <c r="DL281" t="str">
        <f ca="1">SUBSTITUTE(DL280,'Formula Name Creation'!$V35,'HB11 Model'!$B35)</f>
        <v>0</v>
      </c>
      <c r="DM281" t="str">
        <f ca="1">SUBSTITUTE(DM280,'Formula Name Creation'!$V35,'HB11 Model'!$B35)</f>
        <v>0</v>
      </c>
      <c r="DN281" t="str">
        <f ca="1">SUBSTITUTE(DN280,'Formula Name Creation'!$V35,'HB11 Model'!$B35)</f>
        <v>0</v>
      </c>
      <c r="DO281" t="str">
        <f ca="1">SUBSTITUTE(DO280,'Formula Name Creation'!$V35,'HB11 Model'!$B35)</f>
        <v>0</v>
      </c>
      <c r="DP281" t="str">
        <f ca="1">SUBSTITUTE(DP280,'Formula Name Creation'!$V35,'HB11 Model'!$B35)</f>
        <v>0</v>
      </c>
      <c r="DQ281" t="str">
        <f ca="1">SUBSTITUTE(DQ280,'Formula Name Creation'!$V35,'HB11 Model'!$B35)</f>
        <v>0</v>
      </c>
      <c r="DR281" t="str">
        <f ca="1">SUBSTITUTE(DR280,'Formula Name Creation'!$V35,'HB11 Model'!$B35)</f>
        <v>0</v>
      </c>
      <c r="DS281" t="str">
        <f ca="1">SUBSTITUTE(DS280,'Formula Name Creation'!$V35,'HB11 Model'!$B35)</f>
        <v>0</v>
      </c>
      <c r="DT281" t="str">
        <f ca="1">SUBSTITUTE(DT280,'Formula Name Creation'!$V35,'HB11 Model'!$B35)</f>
        <v>0</v>
      </c>
      <c r="DU281" t="str">
        <f ca="1">SUBSTITUTE(DU280,'Formula Name Creation'!$V35,'HB11 Model'!$B35)</f>
        <v>0</v>
      </c>
      <c r="DV281" t="str">
        <f ca="1">SUBSTITUTE(DV280,'Formula Name Creation'!$V35,'HB11 Model'!$B35)</f>
        <v>0</v>
      </c>
      <c r="DW281" t="str">
        <f ca="1">SUBSTITUTE(DW280,'Formula Name Creation'!$V35,'HB11 Model'!$B35)</f>
        <v>0</v>
      </c>
      <c r="DX281" t="str">
        <f ca="1">SUBSTITUTE(DX280,'Formula Name Creation'!$V35,'HB11 Model'!$B35)</f>
        <v>0</v>
      </c>
      <c r="DY281" t="str">
        <f ca="1">SUBSTITUTE(DY280,'Formula Name Creation'!$V35,'HB11 Model'!$B35)</f>
        <v>0</v>
      </c>
      <c r="DZ281" t="str">
        <f ca="1">SUBSTITUTE(DZ280,'Formula Name Creation'!$V35,'HB11 Model'!$B35)</f>
        <v>0</v>
      </c>
      <c r="EA281" t="str">
        <f ca="1">SUBSTITUTE(EA280,'Formula Name Creation'!$V35,'HB11 Model'!$B35)</f>
        <v>0</v>
      </c>
      <c r="EB281" t="str">
        <f ca="1">SUBSTITUTE(EB280,'Formula Name Creation'!$V35,'HB11 Model'!$B35)</f>
        <v>0</v>
      </c>
      <c r="EC281" t="str">
        <f ca="1">SUBSTITUTE(EC280,'Formula Name Creation'!$V35,'HB11 Model'!$B35)</f>
        <v>0</v>
      </c>
      <c r="ED281" t="str">
        <f ca="1">SUBSTITUTE(ED280,'Formula Name Creation'!$V35,'HB11 Model'!$B35)</f>
        <v>0</v>
      </c>
      <c r="EE281" t="str">
        <f ca="1">SUBSTITUTE(EE280,'Formula Name Creation'!$V35,'HB11 Model'!$B35)</f>
        <v>0</v>
      </c>
      <c r="EF281" t="str">
        <f ca="1">SUBSTITUTE(EF280,'Formula Name Creation'!$V35,'HB11 Model'!$B35)</f>
        <v>0</v>
      </c>
      <c r="EG281" t="str">
        <f ca="1">SUBSTITUTE(EG280,'Formula Name Creation'!$V35,'HB11 Model'!$B35)</f>
        <v>0</v>
      </c>
      <c r="EH281" t="str">
        <f ca="1">SUBSTITUTE(EH280,'Formula Name Creation'!$V35,'HB11 Model'!$B35)</f>
        <v>0</v>
      </c>
      <c r="EI281" t="str">
        <f ca="1">SUBSTITUTE(EI280,'Formula Name Creation'!$V35,'HB11 Model'!$B35)</f>
        <v>0</v>
      </c>
      <c r="EJ281" t="str">
        <f ca="1">SUBSTITUTE(EJ280,'Formula Name Creation'!$V35,'HB11 Model'!$B35)</f>
        <v>0</v>
      </c>
      <c r="EK281" t="str">
        <f ca="1">SUBSTITUTE(EK280,'Formula Name Creation'!$V35,'HB11 Model'!$B35)</f>
        <v>0</v>
      </c>
      <c r="EL281" t="str">
        <f ca="1">SUBSTITUTE(EL280,'Formula Name Creation'!$V35,'HB11 Model'!$B35)</f>
        <v>0</v>
      </c>
      <c r="EM281" t="str">
        <f ca="1">SUBSTITUTE(EM280,'Formula Name Creation'!$V35,'HB11 Model'!$B35)</f>
        <v>0</v>
      </c>
      <c r="EN281" t="str">
        <f ca="1">SUBSTITUTE(EN280,'Formula Name Creation'!$V35,'HB11 Model'!$B35)</f>
        <v>0</v>
      </c>
      <c r="EO281" t="str">
        <f ca="1">SUBSTITUTE(EO280,'Formula Name Creation'!$V35,'HB11 Model'!$B35)</f>
        <v>0</v>
      </c>
      <c r="EP281" t="str">
        <f ca="1">SUBSTITUTE(EP280,'Formula Name Creation'!$V35,'HB11 Model'!$B35)</f>
        <v>0</v>
      </c>
      <c r="EQ281" t="str">
        <f ca="1">SUBSTITUTE(EQ280,'Formula Name Creation'!$V35,'HB11 Model'!$B35)</f>
        <v>0</v>
      </c>
      <c r="ER281" t="str">
        <f ca="1">SUBSTITUTE(ER280,'Formula Name Creation'!$V35,'HB11 Model'!$B35)</f>
        <v>0</v>
      </c>
      <c r="ES281" t="str">
        <f ca="1">SUBSTITUTE(ES280,'Formula Name Creation'!$V35,'HB11 Model'!$B35)</f>
        <v>0</v>
      </c>
      <c r="ET281" t="str">
        <f ca="1">SUBSTITUTE(ET280,'Formula Name Creation'!$V35,'HB11 Model'!$B35)</f>
        <v>0</v>
      </c>
      <c r="EU281">
        <v>33</v>
      </c>
    </row>
    <row r="282" spans="1:151" x14ac:dyDescent="0.25">
      <c r="A282" t="str">
        <f ca="1">SUBSTITUTE(A281,'Formula Name Creation'!$V34,'HB11 Model'!$B34)</f>
        <v>Parameter</v>
      </c>
      <c r="B282" t="str">
        <f ca="1">SUBSTITUTE(B281,'Formula Name Creation'!$V34,'HB11 Model'!$B34)</f>
        <v>Parameter</v>
      </c>
      <c r="C282" t="str">
        <f ca="1">SUBSTITUTE(C281,'Formula Name Creation'!$V34,'HB11 Model'!$B34)</f>
        <v>=(1400*C22*1000)/10^6</v>
      </c>
      <c r="D282" t="str">
        <f ca="1">SUBSTITUTE(D281,'Formula Name Creation'!$V34,'HB11 Model'!$B34)</f>
        <v>Parameter</v>
      </c>
      <c r="E282" t="str">
        <f ca="1">SUBSTITUTE(E281,'Formula Name Creation'!$V34,'HB11 Model'!$B34)</f>
        <v>=C3*C4</v>
      </c>
      <c r="F282" t="str">
        <f ca="1">SUBSTITUTE(F281,'Formula Name Creation'!$V34,'HB11 Model'!$B34)</f>
        <v>=C7/(C6)</v>
      </c>
      <c r="G282" t="str">
        <f ca="1">SUBSTITUTE(G281,'Formula Name Creation'!$V34,'HB11 Model'!$B34)</f>
        <v>=IF(X-factor=0,C7*C10,C7*C10*C13)</v>
      </c>
      <c r="H282" t="str">
        <f ca="1">SUBSTITUTE(H281,'Formula Name Creation'!$V34,'HB11 Model'!$B34)</f>
        <v>Parameter</v>
      </c>
      <c r="I282" t="str">
        <f ca="1">SUBSTITUTE(I281,'Formula Name Creation'!$V34,'HB11 Model'!$B34)</f>
        <v>Parameter</v>
      </c>
      <c r="J282" t="str">
        <f ca="1">SUBSTITUTE(J281,'Formula Name Creation'!$V34,'HB11 Model'!$B34)</f>
        <v>Parameter</v>
      </c>
      <c r="K282" t="str">
        <f ca="1">SUBSTITUTE(K281,'Formula Name Creation'!$V34,'HB11 Model'!$B34)</f>
        <v>Parameter</v>
      </c>
      <c r="L282" t="str">
        <f ca="1">SUBSTITUTE(L281,'Formula Name Creation'!$V34,'HB11 Model'!$B34)</f>
        <v>Parameter</v>
      </c>
      <c r="M282" t="str">
        <f ca="1">SUBSTITUTE(M281,'Formula Name Creation'!$V34,'HB11 Model'!$B34)</f>
        <v>=C16/C8</v>
      </c>
      <c r="N282" t="str">
        <f ca="1">SUBSTITUTE(N281,'Formula Name Creation'!$V34,'HB11 Model'!$B34)</f>
        <v>=C9*C17</v>
      </c>
      <c r="O282" t="str">
        <f ca="1">SUBSTITUTE(O281,'Formula Name Creation'!$V34,'HB11 Model'!$B34)</f>
        <v>Parameter</v>
      </c>
      <c r="P282" t="str">
        <f ca="1">SUBSTITUTE(P281,'Formula Name Creation'!$V34,'HB11 Model'!$B34)</f>
        <v>Parameter</v>
      </c>
      <c r="Q282" t="str">
        <f ca="1">SUBSTITUTE(Q281,'Formula Name Creation'!$V34,'HB11 Model'!$B34)</f>
        <v>Parameter</v>
      </c>
      <c r="R282" t="str">
        <f ca="1">SUBSTITUTE(R281,'Formula Name Creation'!$V34,'HB11 Model'!$B34)</f>
        <v>=C8+Cooling System Energy Consumption+Vacuum System Power Usage</v>
      </c>
      <c r="S282" t="str">
        <f ca="1">SUBSTITUTE(S281,'Formula Name Creation'!$V34,'HB11 Model'!$B34)</f>
        <v>=C20*C19</v>
      </c>
      <c r="T282" t="str">
        <f ca="1">SUBSTITUTE(T281,'Formula Name Creation'!$V34,'HB11 Model'!$B34)</f>
        <v>=C16-C20</v>
      </c>
      <c r="U282" t="str">
        <f ca="1">SUBSTITUTE(U281,'Formula Name Creation'!$V34,'HB11 Model'!$B34)</f>
        <v>=365*24*C14</v>
      </c>
      <c r="V282" t="str">
        <f ca="1">SUBSTITUTE(V281,'Formula Name Creation'!$V34,'HB11 Model'!$B34)</f>
        <v>=C22*C23</v>
      </c>
      <c r="W282" t="str">
        <f ca="1">SUBSTITUTE(W281,'Formula Name Creation'!$V34,'HB11 Model'!$B34)</f>
        <v>=C26/(1-C27)</v>
      </c>
      <c r="X282" t="str">
        <f ca="1">SUBSTITUTE(X281,'Formula Name Creation'!$V34,'HB11 Model'!$B34)</f>
        <v>=C4*C14*365*24*3600</v>
      </c>
      <c r="Y282" t="str">
        <f ca="1">SUBSTITUTE(Y281,'Formula Name Creation'!$V34,'HB11 Model'!$B34)</f>
        <v>Parameter</v>
      </c>
      <c r="Z282" t="str">
        <f ca="1">SUBSTITUTE(Z281,'Formula Name Creation'!$V34,'HB11 Model'!$B34)</f>
        <v>=C29+Total Cost per Target with X-factor+Total Cost per Capacitive Coil and Hydrogen Cone+Final Assembly Cost per Target</v>
      </c>
      <c r="AA282" t="str">
        <f ca="1">SUBSTITUTE(AA281,'Formula Name Creation'!$V34,'HB11 Model'!$B34)</f>
        <v xml:space="preserve">=C30*(C33*Cost of Boron Nitride (h-BN))/(1000)+Cost of Manufacturing per Pellet </v>
      </c>
      <c r="AB282" t="str">
        <f ca="1">SUBSTITUTE(AB281,'Formula Name Creation'!$V34,'HB11 Model'!$B34)</f>
        <v>Parameter</v>
      </c>
      <c r="AC282" t="str">
        <f ca="1">SUBSTITUTE(AC281,'Formula Name Creation'!$V34,'HB11 Model'!$B34)</f>
        <v>Parameter</v>
      </c>
      <c r="AD282" t="str">
        <f ca="1">SUBSTITUTE(AD281,'Formula Name Creation'!$V34,'HB11 Model'!$B34)</f>
        <v>Parameter</v>
      </c>
      <c r="AE282" t="str">
        <f ca="1">SUBSTITUTE(AE281,'Formula Name Creation'!$V34,'HB11 Model'!$B34)</f>
        <v>Parameter</v>
      </c>
      <c r="AF282" t="str">
        <f ca="1">SUBSTITUTE(AF281,'Formula Name Creation'!$V34,'HB11 Model'!$B34)</f>
        <v>Parameter</v>
      </c>
      <c r="AG282" t="str">
        <f ca="1">SUBSTITUTE(AG281,'Formula Name Creation'!$V34,'HB11 Model'!$B34)</f>
        <v>Parameter</v>
      </c>
      <c r="AH282" t="str">
        <f ca="1">SUBSTITUTE(AH281,'Formula Name Creation'!$V34,'HB11 Model'!$B34)</f>
        <v>Parameter</v>
      </c>
      <c r="AI282" t="str">
        <f ca="1">SUBSTITUTE(AI281,'Formula Name Creation'!$V34,'HB11 Model'!$B34)</f>
        <v>=X-factor*(Total Cost of X-factor)</v>
      </c>
      <c r="AJ282" t="str">
        <f ca="1">SUBSTITUTE(AJ281,'Formula Name Creation'!$V34,'HB11 Model'!$B34)</f>
        <v>Parameter</v>
      </c>
      <c r="AK282" t="str">
        <f ca="1">SUBSTITUTE(AK281,'Formula Name Creation'!$V34,'HB11 Model'!$B34)</f>
        <v>Parameter</v>
      </c>
      <c r="AL282" t="str">
        <f ca="1">SUBSTITUTE(AL281,'Formula Name Creation'!$V34,'HB11 Model'!$B34)</f>
        <v>=Capacitive Coil and Hydrogen Cone*(Total Material Cost per Capacitive Coil and Hydrogen Cone+Cost of Manufacturing per Capacitive Coil and Hydrogen Cone)</v>
      </c>
      <c r="AM282" t="str">
        <f ca="1">SUBSTITUTE(AM281,'Formula Name Creation'!$V34,'HB11 Model'!$B34)</f>
        <v>=0.04+(C31*C32)/(1000)</v>
      </c>
      <c r="AN282" t="str">
        <f ca="1">SUBSTITUTE(AN281,'Formula Name Creation'!$V34,'HB11 Model'!$B34)</f>
        <v>Parameter</v>
      </c>
      <c r="AO282" t="str">
        <f ca="1">SUBSTITUTE(AO281,'Formula Name Creation'!$V34,'HB11 Model'!$B34)</f>
        <v>Parameter</v>
      </c>
      <c r="AP282" t="str">
        <f ca="1">SUBSTITUTE(AP281,'Formula Name Creation'!$V34,'HB11 Model'!$B34)</f>
        <v>Parameter</v>
      </c>
      <c r="AQ282" t="str">
        <f ca="1">SUBSTITUTE(AQ281,'Formula Name Creation'!$V34,'HB11 Model'!$B34)</f>
        <v>Parameter</v>
      </c>
      <c r="AR282" t="e">
        <f ca="1">SUBSTITUTE(AR281,'Formula Name Creation'!$V34,'HB11 Model'!$B34)</f>
        <v>#N/A</v>
      </c>
      <c r="AS282" t="str">
        <f ca="1">SUBSTITUTE(AS281,'Formula Name Creation'!$V34,'HB11 Model'!$B34)</f>
        <v>=Manufacturing Overhead Costs+C25*(C28)</v>
      </c>
      <c r="AT282" t="str">
        <f ca="1">SUBSTITUTE(AT281,'Formula Name Creation'!$V34,'HB11 Model'!$B34)</f>
        <v>Parameter</v>
      </c>
      <c r="AU282" t="str">
        <f ca="1">SUBSTITUTE(AU281,'Formula Name Creation'!$V34,'HB11 Model'!$B34)</f>
        <v>Parameter</v>
      </c>
      <c r="AV282" t="str">
        <f ca="1">SUBSTITUTE(AV281,'Formula Name Creation'!$V34,'HB11 Model'!$B34)</f>
        <v>Parameter</v>
      </c>
      <c r="AW282" t="str">
        <f ca="1">SUBSTITUTE(AW281,'Formula Name Creation'!$V34,'HB11 Model'!$B34)</f>
        <v>Parameter</v>
      </c>
      <c r="AX282" t="str">
        <f ca="1">SUBSTITUTE(AX281,'Formula Name Creation'!$V34,'HB11 Model'!$B34)</f>
        <v>Parameter</v>
      </c>
      <c r="AY282" t="str">
        <f ca="1">SUBSTITUTE(AY281,'Formula Name Creation'!$V34,'HB11 Model'!$B34)</f>
        <v>Parameter</v>
      </c>
      <c r="AZ282" t="str">
        <f ca="1">SUBSTITUTE(AZ281,'Formula Name Creation'!$V34,'HB11 Model'!$B34)</f>
        <v>Parameter</v>
      </c>
      <c r="BA282" t="str">
        <f ca="1">SUBSTITUTE(BA281,'Formula Name Creation'!$V34,'HB11 Model'!$B34)</f>
        <v>=(Total Cost of Fuel Storage+Cost of Fuel Delivery Robot)/10^6</v>
      </c>
      <c r="BB282" t="str">
        <f ca="1">SUBSTITUTE(BB281,'Formula Name Creation'!$V34,'HB11 Model'!$B34)</f>
        <v>=C4*((C14*24)*3600)*Required Redundancy</v>
      </c>
      <c r="BC282" t="str">
        <f ca="1">SUBSTITUTE(BC281,'Formula Name Creation'!$V34,'HB11 Model'!$B34)</f>
        <v>Parameter</v>
      </c>
      <c r="BD282" t="str">
        <f ca="1">SUBSTITUTE(BD281,'Formula Name Creation'!$V34,'HB11 Model'!$B34)</f>
        <v>Parameter</v>
      </c>
      <c r="BE282" t="str">
        <f ca="1">SUBSTITUTE(BE281,'Formula Name Creation'!$V34,'HB11 Model'!$B34)</f>
        <v>Parameter</v>
      </c>
      <c r="BF282" t="str">
        <f ca="1">SUBSTITUTE(BF281,'Formula Name Creation'!$V34,'HB11 Model'!$B34)</f>
        <v>Parameter</v>
      </c>
      <c r="BG282" t="str">
        <f ca="1">SUBSTITUTE(BG281,'Formula Name Creation'!$V34,'HB11 Model'!$B34)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2" t="str">
        <f ca="1">SUBSTITUTE(BH281,'Formula Name Creation'!$V34,'HB11 Model'!$B34)</f>
        <v>Parameter</v>
      </c>
      <c r="BI282" t="str">
        <f ca="1">SUBSTITUTE(BI281,'Formula Name Creation'!$V34,'HB11 Model'!$B34)</f>
        <v>=Cost of Maintenance per kWh*1000*C24</v>
      </c>
      <c r="BJ282" t="str">
        <f ca="1">SUBSTITUTE(BJ281,'Formula Name Creation'!$V34,'HB11 Model'!$B34)</f>
        <v>Parameter</v>
      </c>
      <c r="BK282" t="str">
        <f ca="1">SUBSTITUTE(BK281,'Formula Name Creation'!$V34,'HB11 Model'!$B34)</f>
        <v>Parameter</v>
      </c>
      <c r="BL282" t="str">
        <f ca="1">SUBSTITUTE(BL281,'Formula Name Creation'!$V34,'HB11 Model'!$B34)</f>
        <v>Parameter</v>
      </c>
      <c r="BM282" t="str">
        <f ca="1">SUBSTITUTE(BM281,'Formula Name Creation'!$V34,'HB11 Model'!$B34)</f>
        <v>Parameter</v>
      </c>
      <c r="BN282" t="str">
        <f ca="1">SUBSTITUTE(BN281,'Formula Name Creation'!$V34,'HB11 Model'!$B34)</f>
        <v>Parameter</v>
      </c>
      <c r="BO282" t="str">
        <f ca="1">SUBSTITUTE(BO281,'Formula Name Creation'!$V34,'HB11 Model'!$B34)</f>
        <v>Parameter</v>
      </c>
      <c r="BP282" t="str">
        <f ca="1">SUBSTITUTE(BP281,'Formula Name Creation'!$V34,'HB11 Model'!$B34)</f>
        <v>Parameter</v>
      </c>
      <c r="BQ282" t="str">
        <f ca="1">SUBSTITUTE(BQ281,'Formula Name Creation'!$V34,'HB11 Model'!$B34)</f>
        <v>Parameter</v>
      </c>
      <c r="BR282" t="str">
        <f ca="1">SUBSTITUTE(BR281,'Formula Name Creation'!$V34,'HB11 Model'!$B34)</f>
        <v>Parameter</v>
      </c>
      <c r="BS282" t="str">
        <f ca="1">SUBSTITUTE(BS281,'Formula Name Creation'!$V34,'HB11 Model'!$B34)</f>
        <v>Parameter</v>
      </c>
      <c r="BT282" t="str">
        <f ca="1">SUBSTITUTE(BT281,'Formula Name Creation'!$V34,'HB11 Model'!$B34)</f>
        <v>Parameter</v>
      </c>
      <c r="BU282" t="str">
        <f ca="1">SUBSTITUTE(BU281,'Formula Name Creation'!$V34,'HB11 Model'!$B34)</f>
        <v>=(Land Cost+Reactor Building Cost+Turbine Building Cost+Cooling Tower System Cost+Power Supply and Energy Storage Cost+Ventilation Stack Cost+Miscellaneous Buildings Cost+Laser Construction Cost)</v>
      </c>
      <c r="BV282" t="str">
        <f ca="1">SUBSTITUTE(BV281,'Formula Name Creation'!$V34,'HB11 Model'!$B34)</f>
        <v>Parameter</v>
      </c>
      <c r="BW282" t="str">
        <f ca="1">SUBSTITUTE(BW281,'Formula Name Creation'!$V34,'HB11 Model'!$B34)</f>
        <v>Parameter</v>
      </c>
      <c r="BX282" t="str">
        <f ca="1">SUBSTITUTE(BX281,'Formula Name Creation'!$V34,'HB11 Model'!$B34)</f>
        <v>=Indirect Construction Cost+Direct Construction Cost</v>
      </c>
      <c r="BY282" t="str">
        <f ca="1">SUBSTITUTE(BY281,'Formula Name Creation'!$V34,'HB11 Model'!$B34)</f>
        <v>Parameter</v>
      </c>
      <c r="BZ282" t="str">
        <f ca="1">SUBSTITUTE(BZ281,'Formula Name Creation'!$V34,'HB11 Model'!$B34)</f>
        <v>=Decommissioning Cost Coefficient*Direct Construction Cost</v>
      </c>
      <c r="CA282" t="str">
        <f ca="1">SUBSTITUTE(CA281,'Formula Name Creation'!$V34,'HB11 Model'!$B34)</f>
        <v>Parameter</v>
      </c>
      <c r="CB282" t="str">
        <f ca="1">SUBSTITUTE(CB281,'Formula Name Creation'!$V34,'HB11 Model'!$B34)</f>
        <v>Parameter</v>
      </c>
      <c r="CC282" t="str">
        <f ca="1">SUBSTITUTE(CC281,'Formula Name Creation'!$V34,'HB11 Model'!$B34)</f>
        <v>Parameter</v>
      </c>
      <c r="CD282" t="str">
        <f ca="1">SUBSTITUTE(CD281,'Formula Name Creation'!$V34,'HB11 Model'!$B34)</f>
        <v>=32*(C9/2605)</v>
      </c>
      <c r="CE282" t="str">
        <f ca="1">SUBSTITUTE(CE281,'Formula Name Creation'!$V34,'HB11 Model'!$B34)</f>
        <v>Parameter</v>
      </c>
      <c r="CF282" t="str">
        <f ca="1">SUBSTITUTE(CF281,'Formula Name Creation'!$V34,'HB11 Model'!$B34)</f>
        <v>Parameter</v>
      </c>
      <c r="CG282" t="str">
        <f ca="1">SUBSTITUTE(CG281,'Formula Name Creation'!$V34,'HB11 Model'!$B34)</f>
        <v>=(Coolant Volume*Coolant Density*Coolant Cost)/10^6</v>
      </c>
      <c r="CH282" t="str">
        <f ca="1">SUBSTITUTE(CH281,'Formula Name Creation'!$V34,'HB11 Model'!$B34)</f>
        <v>=C9*10^6/Mixed-mean Coolant Temperature Rise/Specific Heat of Coolant</v>
      </c>
      <c r="CI282" t="str">
        <f ca="1">SUBSTITUTE(CI281,'Formula Name Creation'!$V34,'HB11 Model'!$B34)</f>
        <v>Parameter</v>
      </c>
      <c r="CJ282" t="str">
        <f ca="1">SUBSTITUTE(CJ281,'Formula Name Creation'!$V34,'HB11 Model'!$B34)</f>
        <v>Parameter</v>
      </c>
      <c r="CK282" t="str">
        <f ca="1">SUBSTITUTE(CK281,'Formula Name Creation'!$V34,'HB11 Model'!$B34)</f>
        <v>Parameter</v>
      </c>
      <c r="CL282" t="str">
        <f ca="1">SUBSTITUTE(CL281,'Formula Name Creation'!$V34,'HB11 Model'!$B34)</f>
        <v>Parameter</v>
      </c>
      <c r="CM282" t="str">
        <f ca="1">SUBSTITUTE(CM281,'Formula Name Creation'!$V34,'HB11 Model'!$B34)</f>
        <v>=Number of Staff*Average Hourly Wage</v>
      </c>
      <c r="CN282" t="str">
        <f ca="1">SUBSTITUTE(CN281,'Formula Name Creation'!$V34,'HB11 Model'!$B34)</f>
        <v>=Hourly Personnel Cost*7.6*7*52.18</v>
      </c>
      <c r="CO282" t="str">
        <f ca="1">SUBSTITUTE(CO281,'Formula Name Creation'!$V34,'HB11 Model'!$B34)</f>
        <v>Parameter</v>
      </c>
      <c r="CP282" t="str">
        <f ca="1">SUBSTITUTE(CP281,'Formula Name Creation'!$V34,'HB11 Model'!$B34)</f>
        <v>Parameter</v>
      </c>
      <c r="CQ282" t="str">
        <f ca="1">SUBSTITUTE(CQ281,'Formula Name Creation'!$V34,'HB11 Model'!$B34)</f>
        <v>Parameter</v>
      </c>
      <c r="CR282" t="str">
        <f ca="1">SUBSTITUTE(CR281,'Formula Name Creation'!$V34,'HB11 Model'!$B34)</f>
        <v>Parameter</v>
      </c>
      <c r="CS282" t="str">
        <f ca="1">SUBSTITUTE(CS281,'Formula Name Creation'!$V34,'HB11 Model'!$B34)</f>
        <v>Parameter</v>
      </c>
      <c r="CT282" t="str">
        <f ca="1">SUBSTITUTE(CT281,'Formula Name Creation'!$V34,'HB11 Model'!$B34)</f>
        <v>Parameter</v>
      </c>
      <c r="CU282" t="str">
        <f ca="1">SUBSTITUTE(CU281,'Formula Name Creation'!$V34,'HB11 Model'!$B34)</f>
        <v>=PI()*Height of Vacuum Vessel*(Radius of Vacuum Vessel^2-(Radius of Vacuum Vessel-Wall Thickness of Vacuum Vessel)^2)*Density of Vacuum Vessel Material</v>
      </c>
      <c r="CV282" t="str">
        <f ca="1">SUBSTITUTE(CV281,'Formula Name Creation'!$V34,'HB11 Model'!$B34)</f>
        <v>Parameter</v>
      </c>
      <c r="CW282" t="str">
        <f ca="1">SUBSTITUTE(CW281,'Formula Name Creation'!$V34,'HB11 Model'!$B34)</f>
        <v>=(90.69*Mass of Vacuum Vessel + Shielding Material Costs for Vacuum Vessel + 13.04*Mass Flow Rate*112.32)/10^6</v>
      </c>
      <c r="CX282" t="str">
        <f ca="1">SUBSTITUTE(CX281,'Formula Name Creation'!$V34,'HB11 Model'!$B34)</f>
        <v>0</v>
      </c>
      <c r="CY282" t="str">
        <f ca="1">SUBSTITUTE(CY281,'Formula Name Creation'!$V34,'HB11 Model'!$B34)</f>
        <v>0</v>
      </c>
      <c r="CZ282" t="str">
        <f ca="1">SUBSTITUTE(CZ281,'Formula Name Creation'!$V34,'HB11 Model'!$B34)</f>
        <v>0</v>
      </c>
      <c r="DA282" t="str">
        <f ca="1">SUBSTITUTE(DA281,'Formula Name Creation'!$V34,'HB11 Model'!$B34)</f>
        <v>0</v>
      </c>
      <c r="DB282" t="str">
        <f ca="1">SUBSTITUTE(DB281,'Formula Name Creation'!$V34,'HB11 Model'!$B34)</f>
        <v>0</v>
      </c>
      <c r="DC282" t="str">
        <f ca="1">SUBSTITUTE(DC281,'Formula Name Creation'!$V34,'HB11 Model'!$B34)</f>
        <v>0</v>
      </c>
      <c r="DD282" t="str">
        <f ca="1">SUBSTITUTE(DD281,'Formula Name Creation'!$V34,'HB11 Model'!$B34)</f>
        <v>0</v>
      </c>
      <c r="DE282" t="str">
        <f ca="1">SUBSTITUTE(DE281,'Formula Name Creation'!$V34,'HB11 Model'!$B34)</f>
        <v>0</v>
      </c>
      <c r="DF282" t="str">
        <f ca="1">SUBSTITUTE(DF281,'Formula Name Creation'!$V34,'HB11 Model'!$B34)</f>
        <v>0</v>
      </c>
      <c r="DG282" t="str">
        <f ca="1">SUBSTITUTE(DG281,'Formula Name Creation'!$V34,'HB11 Model'!$B34)</f>
        <v>0</v>
      </c>
      <c r="DH282" t="str">
        <f ca="1">SUBSTITUTE(DH281,'Formula Name Creation'!$V34,'HB11 Model'!$B34)</f>
        <v>0</v>
      </c>
      <c r="DI282" t="str">
        <f ca="1">SUBSTITUTE(DI281,'Formula Name Creation'!$V34,'HB11 Model'!$B34)</f>
        <v>0</v>
      </c>
      <c r="DJ282" t="str">
        <f ca="1">SUBSTITUTE(DJ281,'Formula Name Creation'!$V34,'HB11 Model'!$B34)</f>
        <v>0</v>
      </c>
      <c r="DK282" t="str">
        <f ca="1">SUBSTITUTE(DK281,'Formula Name Creation'!$V34,'HB11 Model'!$B34)</f>
        <v>0</v>
      </c>
      <c r="DL282" t="str">
        <f ca="1">SUBSTITUTE(DL281,'Formula Name Creation'!$V34,'HB11 Model'!$B34)</f>
        <v>0</v>
      </c>
      <c r="DM282" t="str">
        <f ca="1">SUBSTITUTE(DM281,'Formula Name Creation'!$V34,'HB11 Model'!$B34)</f>
        <v>0</v>
      </c>
      <c r="DN282" t="str">
        <f ca="1">SUBSTITUTE(DN281,'Formula Name Creation'!$V34,'HB11 Model'!$B34)</f>
        <v>0</v>
      </c>
      <c r="DO282" t="str">
        <f ca="1">SUBSTITUTE(DO281,'Formula Name Creation'!$V34,'HB11 Model'!$B34)</f>
        <v>0</v>
      </c>
      <c r="DP282" t="str">
        <f ca="1">SUBSTITUTE(DP281,'Formula Name Creation'!$V34,'HB11 Model'!$B34)</f>
        <v>0</v>
      </c>
      <c r="DQ282" t="str">
        <f ca="1">SUBSTITUTE(DQ281,'Formula Name Creation'!$V34,'HB11 Model'!$B34)</f>
        <v>0</v>
      </c>
      <c r="DR282" t="str">
        <f ca="1">SUBSTITUTE(DR281,'Formula Name Creation'!$V34,'HB11 Model'!$B34)</f>
        <v>0</v>
      </c>
      <c r="DS282" t="str">
        <f ca="1">SUBSTITUTE(DS281,'Formula Name Creation'!$V34,'HB11 Model'!$B34)</f>
        <v>0</v>
      </c>
      <c r="DT282" t="str">
        <f ca="1">SUBSTITUTE(DT281,'Formula Name Creation'!$V34,'HB11 Model'!$B34)</f>
        <v>0</v>
      </c>
      <c r="DU282" t="str">
        <f ca="1">SUBSTITUTE(DU281,'Formula Name Creation'!$V34,'HB11 Model'!$B34)</f>
        <v>0</v>
      </c>
      <c r="DV282" t="str">
        <f ca="1">SUBSTITUTE(DV281,'Formula Name Creation'!$V34,'HB11 Model'!$B34)</f>
        <v>0</v>
      </c>
      <c r="DW282" t="str">
        <f ca="1">SUBSTITUTE(DW281,'Formula Name Creation'!$V34,'HB11 Model'!$B34)</f>
        <v>0</v>
      </c>
      <c r="DX282" t="str">
        <f ca="1">SUBSTITUTE(DX281,'Formula Name Creation'!$V34,'HB11 Model'!$B34)</f>
        <v>0</v>
      </c>
      <c r="DY282" t="str">
        <f ca="1">SUBSTITUTE(DY281,'Formula Name Creation'!$V34,'HB11 Model'!$B34)</f>
        <v>0</v>
      </c>
      <c r="DZ282" t="str">
        <f ca="1">SUBSTITUTE(DZ281,'Formula Name Creation'!$V34,'HB11 Model'!$B34)</f>
        <v>0</v>
      </c>
      <c r="EA282" t="str">
        <f ca="1">SUBSTITUTE(EA281,'Formula Name Creation'!$V34,'HB11 Model'!$B34)</f>
        <v>0</v>
      </c>
      <c r="EB282" t="str">
        <f ca="1">SUBSTITUTE(EB281,'Formula Name Creation'!$V34,'HB11 Model'!$B34)</f>
        <v>0</v>
      </c>
      <c r="EC282" t="str">
        <f ca="1">SUBSTITUTE(EC281,'Formula Name Creation'!$V34,'HB11 Model'!$B34)</f>
        <v>0</v>
      </c>
      <c r="ED282" t="str">
        <f ca="1">SUBSTITUTE(ED281,'Formula Name Creation'!$V34,'HB11 Model'!$B34)</f>
        <v>0</v>
      </c>
      <c r="EE282" t="str">
        <f ca="1">SUBSTITUTE(EE281,'Formula Name Creation'!$V34,'HB11 Model'!$B34)</f>
        <v>0</v>
      </c>
      <c r="EF282" t="str">
        <f ca="1">SUBSTITUTE(EF281,'Formula Name Creation'!$V34,'HB11 Model'!$B34)</f>
        <v>0</v>
      </c>
      <c r="EG282" t="str">
        <f ca="1">SUBSTITUTE(EG281,'Formula Name Creation'!$V34,'HB11 Model'!$B34)</f>
        <v>0</v>
      </c>
      <c r="EH282" t="str">
        <f ca="1">SUBSTITUTE(EH281,'Formula Name Creation'!$V34,'HB11 Model'!$B34)</f>
        <v>0</v>
      </c>
      <c r="EI282" t="str">
        <f ca="1">SUBSTITUTE(EI281,'Formula Name Creation'!$V34,'HB11 Model'!$B34)</f>
        <v>0</v>
      </c>
      <c r="EJ282" t="str">
        <f ca="1">SUBSTITUTE(EJ281,'Formula Name Creation'!$V34,'HB11 Model'!$B34)</f>
        <v>0</v>
      </c>
      <c r="EK282" t="str">
        <f ca="1">SUBSTITUTE(EK281,'Formula Name Creation'!$V34,'HB11 Model'!$B34)</f>
        <v>0</v>
      </c>
      <c r="EL282" t="str">
        <f ca="1">SUBSTITUTE(EL281,'Formula Name Creation'!$V34,'HB11 Model'!$B34)</f>
        <v>0</v>
      </c>
      <c r="EM282" t="str">
        <f ca="1">SUBSTITUTE(EM281,'Formula Name Creation'!$V34,'HB11 Model'!$B34)</f>
        <v>0</v>
      </c>
      <c r="EN282" t="str">
        <f ca="1">SUBSTITUTE(EN281,'Formula Name Creation'!$V34,'HB11 Model'!$B34)</f>
        <v>0</v>
      </c>
      <c r="EO282" t="str">
        <f ca="1">SUBSTITUTE(EO281,'Formula Name Creation'!$V34,'HB11 Model'!$B34)</f>
        <v>0</v>
      </c>
      <c r="EP282" t="str">
        <f ca="1">SUBSTITUTE(EP281,'Formula Name Creation'!$V34,'HB11 Model'!$B34)</f>
        <v>0</v>
      </c>
      <c r="EQ282" t="str">
        <f ca="1">SUBSTITUTE(EQ281,'Formula Name Creation'!$V34,'HB11 Model'!$B34)</f>
        <v>0</v>
      </c>
      <c r="ER282" t="str">
        <f ca="1">SUBSTITUTE(ER281,'Formula Name Creation'!$V34,'HB11 Model'!$B34)</f>
        <v>0</v>
      </c>
      <c r="ES282" t="str">
        <f ca="1">SUBSTITUTE(ES281,'Formula Name Creation'!$V34,'HB11 Model'!$B34)</f>
        <v>0</v>
      </c>
      <c r="ET282" t="str">
        <f ca="1">SUBSTITUTE(ET281,'Formula Name Creation'!$V34,'HB11 Model'!$B34)</f>
        <v>0</v>
      </c>
      <c r="EU282">
        <v>32</v>
      </c>
    </row>
    <row r="283" spans="1:151" x14ac:dyDescent="0.25">
      <c r="A283" t="str">
        <f ca="1">SUBSTITUTE(A282,'Formula Name Creation'!$V33,'HB11 Model'!$B33)</f>
        <v>Parameter</v>
      </c>
      <c r="B283" t="str">
        <f ca="1">SUBSTITUTE(B282,'Formula Name Creation'!$V33,'HB11 Model'!$B33)</f>
        <v>Parameter</v>
      </c>
      <c r="C283" t="str">
        <f ca="1">SUBSTITUTE(C282,'Formula Name Creation'!$V33,'HB11 Model'!$B33)</f>
        <v>=(1400*C22*1000)/10^6</v>
      </c>
      <c r="D283" t="str">
        <f ca="1">SUBSTITUTE(D282,'Formula Name Creation'!$V33,'HB11 Model'!$B33)</f>
        <v>Parameter</v>
      </c>
      <c r="E283" t="str">
        <f ca="1">SUBSTITUTE(E282,'Formula Name Creation'!$V33,'HB11 Model'!$B33)</f>
        <v>=C3*C4</v>
      </c>
      <c r="F283" t="str">
        <f ca="1">SUBSTITUTE(F282,'Formula Name Creation'!$V33,'HB11 Model'!$B33)</f>
        <v>=C7/(C6)</v>
      </c>
      <c r="G283" t="str">
        <f ca="1">SUBSTITUTE(G282,'Formula Name Creation'!$V33,'HB11 Model'!$B33)</f>
        <v>=IF(X-factor=0,C7*C10,C7*C10*C13)</v>
      </c>
      <c r="H283" t="str">
        <f ca="1">SUBSTITUTE(H282,'Formula Name Creation'!$V33,'HB11 Model'!$B33)</f>
        <v>Parameter</v>
      </c>
      <c r="I283" t="str">
        <f ca="1">SUBSTITUTE(I282,'Formula Name Creation'!$V33,'HB11 Model'!$B33)</f>
        <v>Parameter</v>
      </c>
      <c r="J283" t="str">
        <f ca="1">SUBSTITUTE(J282,'Formula Name Creation'!$V33,'HB11 Model'!$B33)</f>
        <v>Parameter</v>
      </c>
      <c r="K283" t="str">
        <f ca="1">SUBSTITUTE(K282,'Formula Name Creation'!$V33,'HB11 Model'!$B33)</f>
        <v>Parameter</v>
      </c>
      <c r="L283" t="str">
        <f ca="1">SUBSTITUTE(L282,'Formula Name Creation'!$V33,'HB11 Model'!$B33)</f>
        <v>Parameter</v>
      </c>
      <c r="M283" t="str">
        <f ca="1">SUBSTITUTE(M282,'Formula Name Creation'!$V33,'HB11 Model'!$B33)</f>
        <v>=C16/C8</v>
      </c>
      <c r="N283" t="str">
        <f ca="1">SUBSTITUTE(N282,'Formula Name Creation'!$V33,'HB11 Model'!$B33)</f>
        <v>=C9*C17</v>
      </c>
      <c r="O283" t="str">
        <f ca="1">SUBSTITUTE(O282,'Formula Name Creation'!$V33,'HB11 Model'!$B33)</f>
        <v>Parameter</v>
      </c>
      <c r="P283" t="str">
        <f ca="1">SUBSTITUTE(P282,'Formula Name Creation'!$V33,'HB11 Model'!$B33)</f>
        <v>Parameter</v>
      </c>
      <c r="Q283" t="str">
        <f ca="1">SUBSTITUTE(Q282,'Formula Name Creation'!$V33,'HB11 Model'!$B33)</f>
        <v>Parameter</v>
      </c>
      <c r="R283" t="str">
        <f ca="1">SUBSTITUTE(R282,'Formula Name Creation'!$V33,'HB11 Model'!$B33)</f>
        <v>=C8+Cooling System Energy Consumption+Vacuum System Power Usage</v>
      </c>
      <c r="S283" t="str">
        <f ca="1">SUBSTITUTE(S282,'Formula Name Creation'!$V33,'HB11 Model'!$B33)</f>
        <v>=C20*C19</v>
      </c>
      <c r="T283" t="str">
        <f ca="1">SUBSTITUTE(T282,'Formula Name Creation'!$V33,'HB11 Model'!$B33)</f>
        <v>=C16-C20</v>
      </c>
      <c r="U283" t="str">
        <f ca="1">SUBSTITUTE(U282,'Formula Name Creation'!$V33,'HB11 Model'!$B33)</f>
        <v>=365*24*C14</v>
      </c>
      <c r="V283" t="str">
        <f ca="1">SUBSTITUTE(V282,'Formula Name Creation'!$V33,'HB11 Model'!$B33)</f>
        <v>=C22*C23</v>
      </c>
      <c r="W283" t="str">
        <f ca="1">SUBSTITUTE(W282,'Formula Name Creation'!$V33,'HB11 Model'!$B33)</f>
        <v>=C26/(1-C27)</v>
      </c>
      <c r="X283" t="str">
        <f ca="1">SUBSTITUTE(X282,'Formula Name Creation'!$V33,'HB11 Model'!$B33)</f>
        <v>=C4*C14*365*24*3600</v>
      </c>
      <c r="Y283" t="str">
        <f ca="1">SUBSTITUTE(Y282,'Formula Name Creation'!$V33,'HB11 Model'!$B33)</f>
        <v>Parameter</v>
      </c>
      <c r="Z283" t="str">
        <f ca="1">SUBSTITUTE(Z282,'Formula Name Creation'!$V33,'HB11 Model'!$B33)</f>
        <v>=C29+Total Cost per Target with X-factor+Total Cost per Capacitive Coil and Hydrogen Cone+Final Assembly Cost per Target</v>
      </c>
      <c r="AA283" t="str">
        <f ca="1">SUBSTITUTE(AA282,'Formula Name Creation'!$V33,'HB11 Model'!$B33)</f>
        <v xml:space="preserve">=C30*(Fuel Pellet Percentage Boron Nitride (h-BN)*Cost of Boron Nitride (h-BN))/(1000)+Cost of Manufacturing per Pellet </v>
      </c>
      <c r="AB283" t="str">
        <f ca="1">SUBSTITUTE(AB282,'Formula Name Creation'!$V33,'HB11 Model'!$B33)</f>
        <v>Parameter</v>
      </c>
      <c r="AC283" t="str">
        <f ca="1">SUBSTITUTE(AC282,'Formula Name Creation'!$V33,'HB11 Model'!$B33)</f>
        <v>Parameter</v>
      </c>
      <c r="AD283" t="str">
        <f ca="1">SUBSTITUTE(AD282,'Formula Name Creation'!$V33,'HB11 Model'!$B33)</f>
        <v>Parameter</v>
      </c>
      <c r="AE283" t="str">
        <f ca="1">SUBSTITUTE(AE282,'Formula Name Creation'!$V33,'HB11 Model'!$B33)</f>
        <v>Parameter</v>
      </c>
      <c r="AF283" t="str">
        <f ca="1">SUBSTITUTE(AF282,'Formula Name Creation'!$V33,'HB11 Model'!$B33)</f>
        <v>Parameter</v>
      </c>
      <c r="AG283" t="str">
        <f ca="1">SUBSTITUTE(AG282,'Formula Name Creation'!$V33,'HB11 Model'!$B33)</f>
        <v>Parameter</v>
      </c>
      <c r="AH283" t="str">
        <f ca="1">SUBSTITUTE(AH282,'Formula Name Creation'!$V33,'HB11 Model'!$B33)</f>
        <v>Parameter</v>
      </c>
      <c r="AI283" t="str">
        <f ca="1">SUBSTITUTE(AI282,'Formula Name Creation'!$V33,'HB11 Model'!$B33)</f>
        <v>=X-factor*(Total Cost of X-factor)</v>
      </c>
      <c r="AJ283" t="str">
        <f ca="1">SUBSTITUTE(AJ282,'Formula Name Creation'!$V33,'HB11 Model'!$B33)</f>
        <v>Parameter</v>
      </c>
      <c r="AK283" t="str">
        <f ca="1">SUBSTITUTE(AK282,'Formula Name Creation'!$V33,'HB11 Model'!$B33)</f>
        <v>Parameter</v>
      </c>
      <c r="AL283" t="str">
        <f ca="1">SUBSTITUTE(AL282,'Formula Name Creation'!$V33,'HB11 Model'!$B33)</f>
        <v>=Capacitive Coil and Hydrogen Cone*(Total Material Cost per Capacitive Coil and Hydrogen Cone+Cost of Manufacturing per Capacitive Coil and Hydrogen Cone)</v>
      </c>
      <c r="AM283" t="str">
        <f ca="1">SUBSTITUTE(AM282,'Formula Name Creation'!$V33,'HB11 Model'!$B33)</f>
        <v>=0.04+(C31*C32)/(1000)</v>
      </c>
      <c r="AN283" t="str">
        <f ca="1">SUBSTITUTE(AN282,'Formula Name Creation'!$V33,'HB11 Model'!$B33)</f>
        <v>Parameter</v>
      </c>
      <c r="AO283" t="str">
        <f ca="1">SUBSTITUTE(AO282,'Formula Name Creation'!$V33,'HB11 Model'!$B33)</f>
        <v>Parameter</v>
      </c>
      <c r="AP283" t="str">
        <f ca="1">SUBSTITUTE(AP282,'Formula Name Creation'!$V33,'HB11 Model'!$B33)</f>
        <v>Parameter</v>
      </c>
      <c r="AQ283" t="str">
        <f ca="1">SUBSTITUTE(AQ282,'Formula Name Creation'!$V33,'HB11 Model'!$B33)</f>
        <v>Parameter</v>
      </c>
      <c r="AR283" t="e">
        <f ca="1">SUBSTITUTE(AR282,'Formula Name Creation'!$V33,'HB11 Model'!$B33)</f>
        <v>#N/A</v>
      </c>
      <c r="AS283" t="str">
        <f ca="1">SUBSTITUTE(AS282,'Formula Name Creation'!$V33,'HB11 Model'!$B33)</f>
        <v>=Manufacturing Overhead Costs+C25*(C28)</v>
      </c>
      <c r="AT283" t="str">
        <f ca="1">SUBSTITUTE(AT282,'Formula Name Creation'!$V33,'HB11 Model'!$B33)</f>
        <v>Parameter</v>
      </c>
      <c r="AU283" t="str">
        <f ca="1">SUBSTITUTE(AU282,'Formula Name Creation'!$V33,'HB11 Model'!$B33)</f>
        <v>Parameter</v>
      </c>
      <c r="AV283" t="str">
        <f ca="1">SUBSTITUTE(AV282,'Formula Name Creation'!$V33,'HB11 Model'!$B33)</f>
        <v>Parameter</v>
      </c>
      <c r="AW283" t="str">
        <f ca="1">SUBSTITUTE(AW282,'Formula Name Creation'!$V33,'HB11 Model'!$B33)</f>
        <v>Parameter</v>
      </c>
      <c r="AX283" t="str">
        <f ca="1">SUBSTITUTE(AX282,'Formula Name Creation'!$V33,'HB11 Model'!$B33)</f>
        <v>Parameter</v>
      </c>
      <c r="AY283" t="str">
        <f ca="1">SUBSTITUTE(AY282,'Formula Name Creation'!$V33,'HB11 Model'!$B33)</f>
        <v>Parameter</v>
      </c>
      <c r="AZ283" t="str">
        <f ca="1">SUBSTITUTE(AZ282,'Formula Name Creation'!$V33,'HB11 Model'!$B33)</f>
        <v>Parameter</v>
      </c>
      <c r="BA283" t="str">
        <f ca="1">SUBSTITUTE(BA282,'Formula Name Creation'!$V33,'HB11 Model'!$B33)</f>
        <v>=(Total Cost of Fuel Storage+Cost of Fuel Delivery Robot)/10^6</v>
      </c>
      <c r="BB283" t="str">
        <f ca="1">SUBSTITUTE(BB282,'Formula Name Creation'!$V33,'HB11 Model'!$B33)</f>
        <v>=C4*((C14*24)*3600)*Required Redundancy</v>
      </c>
      <c r="BC283" t="str">
        <f ca="1">SUBSTITUTE(BC282,'Formula Name Creation'!$V33,'HB11 Model'!$B33)</f>
        <v>Parameter</v>
      </c>
      <c r="BD283" t="str">
        <f ca="1">SUBSTITUTE(BD282,'Formula Name Creation'!$V33,'HB11 Model'!$B33)</f>
        <v>Parameter</v>
      </c>
      <c r="BE283" t="str">
        <f ca="1">SUBSTITUTE(BE282,'Formula Name Creation'!$V33,'HB11 Model'!$B33)</f>
        <v>Parameter</v>
      </c>
      <c r="BF283" t="str">
        <f ca="1">SUBSTITUTE(BF282,'Formula Name Creation'!$V33,'HB11 Model'!$B33)</f>
        <v>Parameter</v>
      </c>
      <c r="BG283" t="str">
        <f ca="1">SUBSTITUTE(BG282,'Formula Name Creation'!$V33,'HB11 Model'!$B33)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3" t="str">
        <f ca="1">SUBSTITUTE(BH282,'Formula Name Creation'!$V33,'HB11 Model'!$B33)</f>
        <v>Parameter</v>
      </c>
      <c r="BI283" t="str">
        <f ca="1">SUBSTITUTE(BI282,'Formula Name Creation'!$V33,'HB11 Model'!$B33)</f>
        <v>=Cost of Maintenance per kWh*1000*C24</v>
      </c>
      <c r="BJ283" t="str">
        <f ca="1">SUBSTITUTE(BJ282,'Formula Name Creation'!$V33,'HB11 Model'!$B33)</f>
        <v>Parameter</v>
      </c>
      <c r="BK283" t="str">
        <f ca="1">SUBSTITUTE(BK282,'Formula Name Creation'!$V33,'HB11 Model'!$B33)</f>
        <v>Parameter</v>
      </c>
      <c r="BL283" t="str">
        <f ca="1">SUBSTITUTE(BL282,'Formula Name Creation'!$V33,'HB11 Model'!$B33)</f>
        <v>Parameter</v>
      </c>
      <c r="BM283" t="str">
        <f ca="1">SUBSTITUTE(BM282,'Formula Name Creation'!$V33,'HB11 Model'!$B33)</f>
        <v>Parameter</v>
      </c>
      <c r="BN283" t="str">
        <f ca="1">SUBSTITUTE(BN282,'Formula Name Creation'!$V33,'HB11 Model'!$B33)</f>
        <v>Parameter</v>
      </c>
      <c r="BO283" t="str">
        <f ca="1">SUBSTITUTE(BO282,'Formula Name Creation'!$V33,'HB11 Model'!$B33)</f>
        <v>Parameter</v>
      </c>
      <c r="BP283" t="str">
        <f ca="1">SUBSTITUTE(BP282,'Formula Name Creation'!$V33,'HB11 Model'!$B33)</f>
        <v>Parameter</v>
      </c>
      <c r="BQ283" t="str">
        <f ca="1">SUBSTITUTE(BQ282,'Formula Name Creation'!$V33,'HB11 Model'!$B33)</f>
        <v>Parameter</v>
      </c>
      <c r="BR283" t="str">
        <f ca="1">SUBSTITUTE(BR282,'Formula Name Creation'!$V33,'HB11 Model'!$B33)</f>
        <v>Parameter</v>
      </c>
      <c r="BS283" t="str">
        <f ca="1">SUBSTITUTE(BS282,'Formula Name Creation'!$V33,'HB11 Model'!$B33)</f>
        <v>Parameter</v>
      </c>
      <c r="BT283" t="str">
        <f ca="1">SUBSTITUTE(BT282,'Formula Name Creation'!$V33,'HB11 Model'!$B33)</f>
        <v>Parameter</v>
      </c>
      <c r="BU283" t="str">
        <f ca="1">SUBSTITUTE(BU282,'Formula Name Creation'!$V33,'HB11 Model'!$B33)</f>
        <v>=(Land Cost+Reactor Building Cost+Turbine Building Cost+Cooling Tower System Cost+Power Supply and Energy Storage Cost+Ventilation Stack Cost+Miscellaneous Buildings Cost+Laser Construction Cost)</v>
      </c>
      <c r="BV283" t="str">
        <f ca="1">SUBSTITUTE(BV282,'Formula Name Creation'!$V33,'HB11 Model'!$B33)</f>
        <v>Parameter</v>
      </c>
      <c r="BW283" t="str">
        <f ca="1">SUBSTITUTE(BW282,'Formula Name Creation'!$V33,'HB11 Model'!$B33)</f>
        <v>Parameter</v>
      </c>
      <c r="BX283" t="str">
        <f ca="1">SUBSTITUTE(BX282,'Formula Name Creation'!$V33,'HB11 Model'!$B33)</f>
        <v>=Indirect Construction Cost+Direct Construction Cost</v>
      </c>
      <c r="BY283" t="str">
        <f ca="1">SUBSTITUTE(BY282,'Formula Name Creation'!$V33,'HB11 Model'!$B33)</f>
        <v>Parameter</v>
      </c>
      <c r="BZ283" t="str">
        <f ca="1">SUBSTITUTE(BZ282,'Formula Name Creation'!$V33,'HB11 Model'!$B33)</f>
        <v>=Decommissioning Cost Coefficient*Direct Construction Cost</v>
      </c>
      <c r="CA283" t="str">
        <f ca="1">SUBSTITUTE(CA282,'Formula Name Creation'!$V33,'HB11 Model'!$B33)</f>
        <v>Parameter</v>
      </c>
      <c r="CB283" t="str">
        <f ca="1">SUBSTITUTE(CB282,'Formula Name Creation'!$V33,'HB11 Model'!$B33)</f>
        <v>Parameter</v>
      </c>
      <c r="CC283" t="str">
        <f ca="1">SUBSTITUTE(CC282,'Formula Name Creation'!$V33,'HB11 Model'!$B33)</f>
        <v>Parameter</v>
      </c>
      <c r="CD283" t="str">
        <f ca="1">SUBSTITUTE(CD282,'Formula Name Creation'!$V33,'HB11 Model'!$B33)</f>
        <v>=32*(C9/2605)</v>
      </c>
      <c r="CE283" t="str">
        <f ca="1">SUBSTITUTE(CE282,'Formula Name Creation'!$V33,'HB11 Model'!$B33)</f>
        <v>Parameter</v>
      </c>
      <c r="CF283" t="str">
        <f ca="1">SUBSTITUTE(CF282,'Formula Name Creation'!$V33,'HB11 Model'!$B33)</f>
        <v>Parameter</v>
      </c>
      <c r="CG283" t="str">
        <f ca="1">SUBSTITUTE(CG282,'Formula Name Creation'!$V33,'HB11 Model'!$B33)</f>
        <v>=(Coolant Volume*Coolant Density*Coolant Cost)/10^6</v>
      </c>
      <c r="CH283" t="str">
        <f ca="1">SUBSTITUTE(CH282,'Formula Name Creation'!$V33,'HB11 Model'!$B33)</f>
        <v>=C9*10^6/Mixed-mean Coolant Temperature Rise/Specific Heat of Coolant</v>
      </c>
      <c r="CI283" t="str">
        <f ca="1">SUBSTITUTE(CI282,'Formula Name Creation'!$V33,'HB11 Model'!$B33)</f>
        <v>Parameter</v>
      </c>
      <c r="CJ283" t="str">
        <f ca="1">SUBSTITUTE(CJ282,'Formula Name Creation'!$V33,'HB11 Model'!$B33)</f>
        <v>Parameter</v>
      </c>
      <c r="CK283" t="str">
        <f ca="1">SUBSTITUTE(CK282,'Formula Name Creation'!$V33,'HB11 Model'!$B33)</f>
        <v>Parameter</v>
      </c>
      <c r="CL283" t="str">
        <f ca="1">SUBSTITUTE(CL282,'Formula Name Creation'!$V33,'HB11 Model'!$B33)</f>
        <v>Parameter</v>
      </c>
      <c r="CM283" t="str">
        <f ca="1">SUBSTITUTE(CM282,'Formula Name Creation'!$V33,'HB11 Model'!$B33)</f>
        <v>=Number of Staff*Average Hourly Wage</v>
      </c>
      <c r="CN283" t="str">
        <f ca="1">SUBSTITUTE(CN282,'Formula Name Creation'!$V33,'HB11 Model'!$B33)</f>
        <v>=Hourly Personnel Cost*7.6*7*52.18</v>
      </c>
      <c r="CO283" t="str">
        <f ca="1">SUBSTITUTE(CO282,'Formula Name Creation'!$V33,'HB11 Model'!$B33)</f>
        <v>Parameter</v>
      </c>
      <c r="CP283" t="str">
        <f ca="1">SUBSTITUTE(CP282,'Formula Name Creation'!$V33,'HB11 Model'!$B33)</f>
        <v>Parameter</v>
      </c>
      <c r="CQ283" t="str">
        <f ca="1">SUBSTITUTE(CQ282,'Formula Name Creation'!$V33,'HB11 Model'!$B33)</f>
        <v>Parameter</v>
      </c>
      <c r="CR283" t="str">
        <f ca="1">SUBSTITUTE(CR282,'Formula Name Creation'!$V33,'HB11 Model'!$B33)</f>
        <v>Parameter</v>
      </c>
      <c r="CS283" t="str">
        <f ca="1">SUBSTITUTE(CS282,'Formula Name Creation'!$V33,'HB11 Model'!$B33)</f>
        <v>Parameter</v>
      </c>
      <c r="CT283" t="str">
        <f ca="1">SUBSTITUTE(CT282,'Formula Name Creation'!$V33,'HB11 Model'!$B33)</f>
        <v>Parameter</v>
      </c>
      <c r="CU283" t="str">
        <f ca="1">SUBSTITUTE(CU282,'Formula Name Creation'!$V33,'HB11 Model'!$B33)</f>
        <v>=PI()*Height of Vacuum Vessel*(Radius of Vacuum Vessel^2-(Radius of Vacuum Vessel-Wall Thickness of Vacuum Vessel)^2)*Density of Vacuum Vessel Material</v>
      </c>
      <c r="CV283" t="str">
        <f ca="1">SUBSTITUTE(CV282,'Formula Name Creation'!$V33,'HB11 Model'!$B33)</f>
        <v>Parameter</v>
      </c>
      <c r="CW283" t="str">
        <f ca="1">SUBSTITUTE(CW282,'Formula Name Creation'!$V33,'HB11 Model'!$B33)</f>
        <v>=(90.69*Mass of Vacuum Vessel + Shielding Material Costs for Vacuum Vessel + 13.04*Mass Flow Rate*112.32)/10^6</v>
      </c>
      <c r="CX283" t="str">
        <f ca="1">SUBSTITUTE(CX282,'Formula Name Creation'!$V33,'HB11 Model'!$B33)</f>
        <v>0</v>
      </c>
      <c r="CY283" t="str">
        <f ca="1">SUBSTITUTE(CY282,'Formula Name Creation'!$V33,'HB11 Model'!$B33)</f>
        <v>0</v>
      </c>
      <c r="CZ283" t="str">
        <f ca="1">SUBSTITUTE(CZ282,'Formula Name Creation'!$V33,'HB11 Model'!$B33)</f>
        <v>0</v>
      </c>
      <c r="DA283" t="str">
        <f ca="1">SUBSTITUTE(DA282,'Formula Name Creation'!$V33,'HB11 Model'!$B33)</f>
        <v>0</v>
      </c>
      <c r="DB283" t="str">
        <f ca="1">SUBSTITUTE(DB282,'Formula Name Creation'!$V33,'HB11 Model'!$B33)</f>
        <v>0</v>
      </c>
      <c r="DC283" t="str">
        <f ca="1">SUBSTITUTE(DC282,'Formula Name Creation'!$V33,'HB11 Model'!$B33)</f>
        <v>0</v>
      </c>
      <c r="DD283" t="str">
        <f ca="1">SUBSTITUTE(DD282,'Formula Name Creation'!$V33,'HB11 Model'!$B33)</f>
        <v>0</v>
      </c>
      <c r="DE283" t="str">
        <f ca="1">SUBSTITUTE(DE282,'Formula Name Creation'!$V33,'HB11 Model'!$B33)</f>
        <v>0</v>
      </c>
      <c r="DF283" t="str">
        <f ca="1">SUBSTITUTE(DF282,'Formula Name Creation'!$V33,'HB11 Model'!$B33)</f>
        <v>0</v>
      </c>
      <c r="DG283" t="str">
        <f ca="1">SUBSTITUTE(DG282,'Formula Name Creation'!$V33,'HB11 Model'!$B33)</f>
        <v>0</v>
      </c>
      <c r="DH283" t="str">
        <f ca="1">SUBSTITUTE(DH282,'Formula Name Creation'!$V33,'HB11 Model'!$B33)</f>
        <v>0</v>
      </c>
      <c r="DI283" t="str">
        <f ca="1">SUBSTITUTE(DI282,'Formula Name Creation'!$V33,'HB11 Model'!$B33)</f>
        <v>0</v>
      </c>
      <c r="DJ283" t="str">
        <f ca="1">SUBSTITUTE(DJ282,'Formula Name Creation'!$V33,'HB11 Model'!$B33)</f>
        <v>0</v>
      </c>
      <c r="DK283" t="str">
        <f ca="1">SUBSTITUTE(DK282,'Formula Name Creation'!$V33,'HB11 Model'!$B33)</f>
        <v>0</v>
      </c>
      <c r="DL283" t="str">
        <f ca="1">SUBSTITUTE(DL282,'Formula Name Creation'!$V33,'HB11 Model'!$B33)</f>
        <v>0</v>
      </c>
      <c r="DM283" t="str">
        <f ca="1">SUBSTITUTE(DM282,'Formula Name Creation'!$V33,'HB11 Model'!$B33)</f>
        <v>0</v>
      </c>
      <c r="DN283" t="str">
        <f ca="1">SUBSTITUTE(DN282,'Formula Name Creation'!$V33,'HB11 Model'!$B33)</f>
        <v>0</v>
      </c>
      <c r="DO283" t="str">
        <f ca="1">SUBSTITUTE(DO282,'Formula Name Creation'!$V33,'HB11 Model'!$B33)</f>
        <v>0</v>
      </c>
      <c r="DP283" t="str">
        <f ca="1">SUBSTITUTE(DP282,'Formula Name Creation'!$V33,'HB11 Model'!$B33)</f>
        <v>0</v>
      </c>
      <c r="DQ283" t="str">
        <f ca="1">SUBSTITUTE(DQ282,'Formula Name Creation'!$V33,'HB11 Model'!$B33)</f>
        <v>0</v>
      </c>
      <c r="DR283" t="str">
        <f ca="1">SUBSTITUTE(DR282,'Formula Name Creation'!$V33,'HB11 Model'!$B33)</f>
        <v>0</v>
      </c>
      <c r="DS283" t="str">
        <f ca="1">SUBSTITUTE(DS282,'Formula Name Creation'!$V33,'HB11 Model'!$B33)</f>
        <v>0</v>
      </c>
      <c r="DT283" t="str">
        <f ca="1">SUBSTITUTE(DT282,'Formula Name Creation'!$V33,'HB11 Model'!$B33)</f>
        <v>0</v>
      </c>
      <c r="DU283" t="str">
        <f ca="1">SUBSTITUTE(DU282,'Formula Name Creation'!$V33,'HB11 Model'!$B33)</f>
        <v>0</v>
      </c>
      <c r="DV283" t="str">
        <f ca="1">SUBSTITUTE(DV282,'Formula Name Creation'!$V33,'HB11 Model'!$B33)</f>
        <v>0</v>
      </c>
      <c r="DW283" t="str">
        <f ca="1">SUBSTITUTE(DW282,'Formula Name Creation'!$V33,'HB11 Model'!$B33)</f>
        <v>0</v>
      </c>
      <c r="DX283" t="str">
        <f ca="1">SUBSTITUTE(DX282,'Formula Name Creation'!$V33,'HB11 Model'!$B33)</f>
        <v>0</v>
      </c>
      <c r="DY283" t="str">
        <f ca="1">SUBSTITUTE(DY282,'Formula Name Creation'!$V33,'HB11 Model'!$B33)</f>
        <v>0</v>
      </c>
      <c r="DZ283" t="str">
        <f ca="1">SUBSTITUTE(DZ282,'Formula Name Creation'!$V33,'HB11 Model'!$B33)</f>
        <v>0</v>
      </c>
      <c r="EA283" t="str">
        <f ca="1">SUBSTITUTE(EA282,'Formula Name Creation'!$V33,'HB11 Model'!$B33)</f>
        <v>0</v>
      </c>
      <c r="EB283" t="str">
        <f ca="1">SUBSTITUTE(EB282,'Formula Name Creation'!$V33,'HB11 Model'!$B33)</f>
        <v>0</v>
      </c>
      <c r="EC283" t="str">
        <f ca="1">SUBSTITUTE(EC282,'Formula Name Creation'!$V33,'HB11 Model'!$B33)</f>
        <v>0</v>
      </c>
      <c r="ED283" t="str">
        <f ca="1">SUBSTITUTE(ED282,'Formula Name Creation'!$V33,'HB11 Model'!$B33)</f>
        <v>0</v>
      </c>
      <c r="EE283" t="str">
        <f ca="1">SUBSTITUTE(EE282,'Formula Name Creation'!$V33,'HB11 Model'!$B33)</f>
        <v>0</v>
      </c>
      <c r="EF283" t="str">
        <f ca="1">SUBSTITUTE(EF282,'Formula Name Creation'!$V33,'HB11 Model'!$B33)</f>
        <v>0</v>
      </c>
      <c r="EG283" t="str">
        <f ca="1">SUBSTITUTE(EG282,'Formula Name Creation'!$V33,'HB11 Model'!$B33)</f>
        <v>0</v>
      </c>
      <c r="EH283" t="str">
        <f ca="1">SUBSTITUTE(EH282,'Formula Name Creation'!$V33,'HB11 Model'!$B33)</f>
        <v>0</v>
      </c>
      <c r="EI283" t="str">
        <f ca="1">SUBSTITUTE(EI282,'Formula Name Creation'!$V33,'HB11 Model'!$B33)</f>
        <v>0</v>
      </c>
      <c r="EJ283" t="str">
        <f ca="1">SUBSTITUTE(EJ282,'Formula Name Creation'!$V33,'HB11 Model'!$B33)</f>
        <v>0</v>
      </c>
      <c r="EK283" t="str">
        <f ca="1">SUBSTITUTE(EK282,'Formula Name Creation'!$V33,'HB11 Model'!$B33)</f>
        <v>0</v>
      </c>
      <c r="EL283" t="str">
        <f ca="1">SUBSTITUTE(EL282,'Formula Name Creation'!$V33,'HB11 Model'!$B33)</f>
        <v>0</v>
      </c>
      <c r="EM283" t="str">
        <f ca="1">SUBSTITUTE(EM282,'Formula Name Creation'!$V33,'HB11 Model'!$B33)</f>
        <v>0</v>
      </c>
      <c r="EN283" t="str">
        <f ca="1">SUBSTITUTE(EN282,'Formula Name Creation'!$V33,'HB11 Model'!$B33)</f>
        <v>0</v>
      </c>
      <c r="EO283" t="str">
        <f ca="1">SUBSTITUTE(EO282,'Formula Name Creation'!$V33,'HB11 Model'!$B33)</f>
        <v>0</v>
      </c>
      <c r="EP283" t="str">
        <f ca="1">SUBSTITUTE(EP282,'Formula Name Creation'!$V33,'HB11 Model'!$B33)</f>
        <v>0</v>
      </c>
      <c r="EQ283" t="str">
        <f ca="1">SUBSTITUTE(EQ282,'Formula Name Creation'!$V33,'HB11 Model'!$B33)</f>
        <v>0</v>
      </c>
      <c r="ER283" t="str">
        <f ca="1">SUBSTITUTE(ER282,'Formula Name Creation'!$V33,'HB11 Model'!$B33)</f>
        <v>0</v>
      </c>
      <c r="ES283" t="str">
        <f ca="1">SUBSTITUTE(ES282,'Formula Name Creation'!$V33,'HB11 Model'!$B33)</f>
        <v>0</v>
      </c>
      <c r="ET283" t="str">
        <f ca="1">SUBSTITUTE(ET282,'Formula Name Creation'!$V33,'HB11 Model'!$B33)</f>
        <v>0</v>
      </c>
      <c r="EU283">
        <v>31</v>
      </c>
    </row>
    <row r="284" spans="1:151" x14ac:dyDescent="0.25">
      <c r="A284" t="str">
        <f ca="1">SUBSTITUTE(A283,'Formula Name Creation'!$V32,'HB11 Model'!$B32)</f>
        <v>Parameter</v>
      </c>
      <c r="B284" t="str">
        <f ca="1">SUBSTITUTE(B283,'Formula Name Creation'!$V32,'HB11 Model'!$B32)</f>
        <v>Parameter</v>
      </c>
      <c r="C284" t="str">
        <f ca="1">SUBSTITUTE(C283,'Formula Name Creation'!$V32,'HB11 Model'!$B32)</f>
        <v>=(1400*C22*1000)/10^6</v>
      </c>
      <c r="D284" t="str">
        <f ca="1">SUBSTITUTE(D283,'Formula Name Creation'!$V32,'HB11 Model'!$B32)</f>
        <v>Parameter</v>
      </c>
      <c r="E284" t="str">
        <f ca="1">SUBSTITUTE(E283,'Formula Name Creation'!$V32,'HB11 Model'!$B32)</f>
        <v>=C3*C4</v>
      </c>
      <c r="F284" t="str">
        <f ca="1">SUBSTITUTE(F283,'Formula Name Creation'!$V32,'HB11 Model'!$B32)</f>
        <v>=C7/(C6)</v>
      </c>
      <c r="G284" t="str">
        <f ca="1">SUBSTITUTE(G283,'Formula Name Creation'!$V32,'HB11 Model'!$B32)</f>
        <v>=IF(X-factor=0,C7*C10,C7*C10*C13)</v>
      </c>
      <c r="H284" t="str">
        <f ca="1">SUBSTITUTE(H283,'Formula Name Creation'!$V32,'HB11 Model'!$B32)</f>
        <v>Parameter</v>
      </c>
      <c r="I284" t="str">
        <f ca="1">SUBSTITUTE(I283,'Formula Name Creation'!$V32,'HB11 Model'!$B32)</f>
        <v>Parameter</v>
      </c>
      <c r="J284" t="str">
        <f ca="1">SUBSTITUTE(J283,'Formula Name Creation'!$V32,'HB11 Model'!$B32)</f>
        <v>Parameter</v>
      </c>
      <c r="K284" t="str">
        <f ca="1">SUBSTITUTE(K283,'Formula Name Creation'!$V32,'HB11 Model'!$B32)</f>
        <v>Parameter</v>
      </c>
      <c r="L284" t="str">
        <f ca="1">SUBSTITUTE(L283,'Formula Name Creation'!$V32,'HB11 Model'!$B32)</f>
        <v>Parameter</v>
      </c>
      <c r="M284" t="str">
        <f ca="1">SUBSTITUTE(M283,'Formula Name Creation'!$V32,'HB11 Model'!$B32)</f>
        <v>=C16/C8</v>
      </c>
      <c r="N284" t="str">
        <f ca="1">SUBSTITUTE(N283,'Formula Name Creation'!$V32,'HB11 Model'!$B32)</f>
        <v>=C9*C17</v>
      </c>
      <c r="O284" t="str">
        <f ca="1">SUBSTITUTE(O283,'Formula Name Creation'!$V32,'HB11 Model'!$B32)</f>
        <v>Parameter</v>
      </c>
      <c r="P284" t="str">
        <f ca="1">SUBSTITUTE(P283,'Formula Name Creation'!$V32,'HB11 Model'!$B32)</f>
        <v>Parameter</v>
      </c>
      <c r="Q284" t="str">
        <f ca="1">SUBSTITUTE(Q283,'Formula Name Creation'!$V32,'HB11 Model'!$B32)</f>
        <v>Parameter</v>
      </c>
      <c r="R284" t="str">
        <f ca="1">SUBSTITUTE(R283,'Formula Name Creation'!$V32,'HB11 Model'!$B32)</f>
        <v>=C8+Cooling System Energy Consumption+Vacuum System Power Usage</v>
      </c>
      <c r="S284" t="str">
        <f ca="1">SUBSTITUTE(S283,'Formula Name Creation'!$V32,'HB11 Model'!$B32)</f>
        <v>=C20*C19</v>
      </c>
      <c r="T284" t="str">
        <f ca="1">SUBSTITUTE(T283,'Formula Name Creation'!$V32,'HB11 Model'!$B32)</f>
        <v>=C16-C20</v>
      </c>
      <c r="U284" t="str">
        <f ca="1">SUBSTITUTE(U283,'Formula Name Creation'!$V32,'HB11 Model'!$B32)</f>
        <v>=365*24*C14</v>
      </c>
      <c r="V284" t="str">
        <f ca="1">SUBSTITUTE(V283,'Formula Name Creation'!$V32,'HB11 Model'!$B32)</f>
        <v>=C22*C23</v>
      </c>
      <c r="W284" t="str">
        <f ca="1">SUBSTITUTE(W283,'Formula Name Creation'!$V32,'HB11 Model'!$B32)</f>
        <v>=C26/(1-C27)</v>
      </c>
      <c r="X284" t="str">
        <f ca="1">SUBSTITUTE(X283,'Formula Name Creation'!$V32,'HB11 Model'!$B32)</f>
        <v>=C4*C14*365*24*3600</v>
      </c>
      <c r="Y284" t="str">
        <f ca="1">SUBSTITUTE(Y283,'Formula Name Creation'!$V32,'HB11 Model'!$B32)</f>
        <v>Parameter</v>
      </c>
      <c r="Z284" t="str">
        <f ca="1">SUBSTITUTE(Z283,'Formula Name Creation'!$V32,'HB11 Model'!$B32)</f>
        <v>=C29+Total Cost per Target with X-factor+Total Cost per Capacitive Coil and Hydrogen Cone+Final Assembly Cost per Target</v>
      </c>
      <c r="AA284" t="str">
        <f ca="1">SUBSTITUTE(AA283,'Formula Name Creation'!$V32,'HB11 Model'!$B32)</f>
        <v xml:space="preserve">=C30*(Fuel Pellet Percentage Boron Nitride (h-BN)*Cost of Boron Nitride (h-BN))/(1000)+Cost of Manufacturing per Pellet </v>
      </c>
      <c r="AB284" t="str">
        <f ca="1">SUBSTITUTE(AB283,'Formula Name Creation'!$V32,'HB11 Model'!$B32)</f>
        <v>Parameter</v>
      </c>
      <c r="AC284" t="str">
        <f ca="1">SUBSTITUTE(AC283,'Formula Name Creation'!$V32,'HB11 Model'!$B32)</f>
        <v>Parameter</v>
      </c>
      <c r="AD284" t="str">
        <f ca="1">SUBSTITUTE(AD283,'Formula Name Creation'!$V32,'HB11 Model'!$B32)</f>
        <v>Parameter</v>
      </c>
      <c r="AE284" t="str">
        <f ca="1">SUBSTITUTE(AE283,'Formula Name Creation'!$V32,'HB11 Model'!$B32)</f>
        <v>Parameter</v>
      </c>
      <c r="AF284" t="str">
        <f ca="1">SUBSTITUTE(AF283,'Formula Name Creation'!$V32,'HB11 Model'!$B32)</f>
        <v>Parameter</v>
      </c>
      <c r="AG284" t="str">
        <f ca="1">SUBSTITUTE(AG283,'Formula Name Creation'!$V32,'HB11 Model'!$B32)</f>
        <v>Parameter</v>
      </c>
      <c r="AH284" t="str">
        <f ca="1">SUBSTITUTE(AH283,'Formula Name Creation'!$V32,'HB11 Model'!$B32)</f>
        <v>Parameter</v>
      </c>
      <c r="AI284" t="str">
        <f ca="1">SUBSTITUTE(AI283,'Formula Name Creation'!$V32,'HB11 Model'!$B32)</f>
        <v>=X-factor*(Total Cost of X-factor)</v>
      </c>
      <c r="AJ284" t="str">
        <f ca="1">SUBSTITUTE(AJ283,'Formula Name Creation'!$V32,'HB11 Model'!$B32)</f>
        <v>Parameter</v>
      </c>
      <c r="AK284" t="str">
        <f ca="1">SUBSTITUTE(AK283,'Formula Name Creation'!$V32,'HB11 Model'!$B32)</f>
        <v>Parameter</v>
      </c>
      <c r="AL284" t="str">
        <f ca="1">SUBSTITUTE(AL283,'Formula Name Creation'!$V32,'HB11 Model'!$B32)</f>
        <v>=Capacitive Coil and Hydrogen Cone*(Total Material Cost per Capacitive Coil and Hydrogen Cone+Cost of Manufacturing per Capacitive Coil and Hydrogen Cone)</v>
      </c>
      <c r="AM284" t="str">
        <f ca="1">SUBSTITUTE(AM283,'Formula Name Creation'!$V32,'HB11 Model'!$B32)</f>
        <v>=0.04+(C31*Cost of Hydrogen)/(1000)</v>
      </c>
      <c r="AN284" t="str">
        <f ca="1">SUBSTITUTE(AN283,'Formula Name Creation'!$V32,'HB11 Model'!$B32)</f>
        <v>Parameter</v>
      </c>
      <c r="AO284" t="str">
        <f ca="1">SUBSTITUTE(AO283,'Formula Name Creation'!$V32,'HB11 Model'!$B32)</f>
        <v>Parameter</v>
      </c>
      <c r="AP284" t="str">
        <f ca="1">SUBSTITUTE(AP283,'Formula Name Creation'!$V32,'HB11 Model'!$B32)</f>
        <v>Parameter</v>
      </c>
      <c r="AQ284" t="str">
        <f ca="1">SUBSTITUTE(AQ283,'Formula Name Creation'!$V32,'HB11 Model'!$B32)</f>
        <v>Parameter</v>
      </c>
      <c r="AR284" t="e">
        <f ca="1">SUBSTITUTE(AR283,'Formula Name Creation'!$V32,'HB11 Model'!$B32)</f>
        <v>#N/A</v>
      </c>
      <c r="AS284" t="str">
        <f ca="1">SUBSTITUTE(AS283,'Formula Name Creation'!$V32,'HB11 Model'!$B32)</f>
        <v>=Manufacturing Overhead Costs+C25*(C28)</v>
      </c>
      <c r="AT284" t="str">
        <f ca="1">SUBSTITUTE(AT283,'Formula Name Creation'!$V32,'HB11 Model'!$B32)</f>
        <v>Parameter</v>
      </c>
      <c r="AU284" t="str">
        <f ca="1">SUBSTITUTE(AU283,'Formula Name Creation'!$V32,'HB11 Model'!$B32)</f>
        <v>Parameter</v>
      </c>
      <c r="AV284" t="str">
        <f ca="1">SUBSTITUTE(AV283,'Formula Name Creation'!$V32,'HB11 Model'!$B32)</f>
        <v>Parameter</v>
      </c>
      <c r="AW284" t="str">
        <f ca="1">SUBSTITUTE(AW283,'Formula Name Creation'!$V32,'HB11 Model'!$B32)</f>
        <v>Parameter</v>
      </c>
      <c r="AX284" t="str">
        <f ca="1">SUBSTITUTE(AX283,'Formula Name Creation'!$V32,'HB11 Model'!$B32)</f>
        <v>Parameter</v>
      </c>
      <c r="AY284" t="str">
        <f ca="1">SUBSTITUTE(AY283,'Formula Name Creation'!$V32,'HB11 Model'!$B32)</f>
        <v>Parameter</v>
      </c>
      <c r="AZ284" t="str">
        <f ca="1">SUBSTITUTE(AZ283,'Formula Name Creation'!$V32,'HB11 Model'!$B32)</f>
        <v>Parameter</v>
      </c>
      <c r="BA284" t="str">
        <f ca="1">SUBSTITUTE(BA283,'Formula Name Creation'!$V32,'HB11 Model'!$B32)</f>
        <v>=(Total Cost of Fuel Storage+Cost of Fuel Delivery Robot)/10^6</v>
      </c>
      <c r="BB284" t="str">
        <f ca="1">SUBSTITUTE(BB283,'Formula Name Creation'!$V32,'HB11 Model'!$B32)</f>
        <v>=C4*((C14*24)*3600)*Required Redundancy</v>
      </c>
      <c r="BC284" t="str">
        <f ca="1">SUBSTITUTE(BC283,'Formula Name Creation'!$V32,'HB11 Model'!$B32)</f>
        <v>Parameter</v>
      </c>
      <c r="BD284" t="str">
        <f ca="1">SUBSTITUTE(BD283,'Formula Name Creation'!$V32,'HB11 Model'!$B32)</f>
        <v>Parameter</v>
      </c>
      <c r="BE284" t="str">
        <f ca="1">SUBSTITUTE(BE283,'Formula Name Creation'!$V32,'HB11 Model'!$B32)</f>
        <v>Parameter</v>
      </c>
      <c r="BF284" t="str">
        <f ca="1">SUBSTITUTE(BF283,'Formula Name Creation'!$V32,'HB11 Model'!$B32)</f>
        <v>Parameter</v>
      </c>
      <c r="BG284" t="str">
        <f ca="1">SUBSTITUTE(BG283,'Formula Name Creation'!$V32,'HB11 Model'!$B32)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4" t="str">
        <f ca="1">SUBSTITUTE(BH283,'Formula Name Creation'!$V32,'HB11 Model'!$B32)</f>
        <v>Parameter</v>
      </c>
      <c r="BI284" t="str">
        <f ca="1">SUBSTITUTE(BI283,'Formula Name Creation'!$V32,'HB11 Model'!$B32)</f>
        <v>=Cost of Maintenance per kWh*1000*C24</v>
      </c>
      <c r="BJ284" t="str">
        <f ca="1">SUBSTITUTE(BJ283,'Formula Name Creation'!$V32,'HB11 Model'!$B32)</f>
        <v>Parameter</v>
      </c>
      <c r="BK284" t="str">
        <f ca="1">SUBSTITUTE(BK283,'Formula Name Creation'!$V32,'HB11 Model'!$B32)</f>
        <v>Parameter</v>
      </c>
      <c r="BL284" t="str">
        <f ca="1">SUBSTITUTE(BL283,'Formula Name Creation'!$V32,'HB11 Model'!$B32)</f>
        <v>Parameter</v>
      </c>
      <c r="BM284" t="str">
        <f ca="1">SUBSTITUTE(BM283,'Formula Name Creation'!$V32,'HB11 Model'!$B32)</f>
        <v>Parameter</v>
      </c>
      <c r="BN284" t="str">
        <f ca="1">SUBSTITUTE(BN283,'Formula Name Creation'!$V32,'HB11 Model'!$B32)</f>
        <v>Parameter</v>
      </c>
      <c r="BO284" t="str">
        <f ca="1">SUBSTITUTE(BO283,'Formula Name Creation'!$V32,'HB11 Model'!$B32)</f>
        <v>Parameter</v>
      </c>
      <c r="BP284" t="str">
        <f ca="1">SUBSTITUTE(BP283,'Formula Name Creation'!$V32,'HB11 Model'!$B32)</f>
        <v>Parameter</v>
      </c>
      <c r="BQ284" t="str">
        <f ca="1">SUBSTITUTE(BQ283,'Formula Name Creation'!$V32,'HB11 Model'!$B32)</f>
        <v>Parameter</v>
      </c>
      <c r="BR284" t="str">
        <f ca="1">SUBSTITUTE(BR283,'Formula Name Creation'!$V32,'HB11 Model'!$B32)</f>
        <v>Parameter</v>
      </c>
      <c r="BS284" t="str">
        <f ca="1">SUBSTITUTE(BS283,'Formula Name Creation'!$V32,'HB11 Model'!$B32)</f>
        <v>Parameter</v>
      </c>
      <c r="BT284" t="str">
        <f ca="1">SUBSTITUTE(BT283,'Formula Name Creation'!$V32,'HB11 Model'!$B32)</f>
        <v>Parameter</v>
      </c>
      <c r="BU284" t="str">
        <f ca="1">SUBSTITUTE(BU283,'Formula Name Creation'!$V32,'HB11 Model'!$B32)</f>
        <v>=(Land Cost+Reactor Building Cost+Turbine Building Cost+Cooling Tower System Cost+Power Supply and Energy Storage Cost+Ventilation Stack Cost+Miscellaneous Buildings Cost+Laser Construction Cost)</v>
      </c>
      <c r="BV284" t="str">
        <f ca="1">SUBSTITUTE(BV283,'Formula Name Creation'!$V32,'HB11 Model'!$B32)</f>
        <v>Parameter</v>
      </c>
      <c r="BW284" t="str">
        <f ca="1">SUBSTITUTE(BW283,'Formula Name Creation'!$V32,'HB11 Model'!$B32)</f>
        <v>Parameter</v>
      </c>
      <c r="BX284" t="str">
        <f ca="1">SUBSTITUTE(BX283,'Formula Name Creation'!$V32,'HB11 Model'!$B32)</f>
        <v>=Indirect Construction Cost+Direct Construction Cost</v>
      </c>
      <c r="BY284" t="str">
        <f ca="1">SUBSTITUTE(BY283,'Formula Name Creation'!$V32,'HB11 Model'!$B32)</f>
        <v>Parameter</v>
      </c>
      <c r="BZ284" t="str">
        <f ca="1">SUBSTITUTE(BZ283,'Formula Name Creation'!$V32,'HB11 Model'!$B32)</f>
        <v>=Decommissioning Cost Coefficient*Direct Construction Cost</v>
      </c>
      <c r="CA284" t="str">
        <f ca="1">SUBSTITUTE(CA283,'Formula Name Creation'!$V32,'HB11 Model'!$B32)</f>
        <v>Parameter</v>
      </c>
      <c r="CB284" t="str">
        <f ca="1">SUBSTITUTE(CB283,'Formula Name Creation'!$V32,'HB11 Model'!$B32)</f>
        <v>Parameter</v>
      </c>
      <c r="CC284" t="str">
        <f ca="1">SUBSTITUTE(CC283,'Formula Name Creation'!$V32,'HB11 Model'!$B32)</f>
        <v>Parameter</v>
      </c>
      <c r="CD284" t="str">
        <f ca="1">SUBSTITUTE(CD283,'Formula Name Creation'!$V32,'HB11 Model'!$B32)</f>
        <v>=32*(C9/2605)</v>
      </c>
      <c r="CE284" t="str">
        <f ca="1">SUBSTITUTE(CE283,'Formula Name Creation'!$V32,'HB11 Model'!$B32)</f>
        <v>Parameter</v>
      </c>
      <c r="CF284" t="str">
        <f ca="1">SUBSTITUTE(CF283,'Formula Name Creation'!$V32,'HB11 Model'!$B32)</f>
        <v>Parameter</v>
      </c>
      <c r="CG284" t="str">
        <f ca="1">SUBSTITUTE(CG283,'Formula Name Creation'!$V32,'HB11 Model'!$B32)</f>
        <v>=(Coolant Volume*Coolant Density*Coolant Cost)/10^6</v>
      </c>
      <c r="CH284" t="str">
        <f ca="1">SUBSTITUTE(CH283,'Formula Name Creation'!$V32,'HB11 Model'!$B32)</f>
        <v>=C9*10^6/Mixed-mean Coolant Temperature Rise/Specific Heat of Coolant</v>
      </c>
      <c r="CI284" t="str">
        <f ca="1">SUBSTITUTE(CI283,'Formula Name Creation'!$V32,'HB11 Model'!$B32)</f>
        <v>Parameter</v>
      </c>
      <c r="CJ284" t="str">
        <f ca="1">SUBSTITUTE(CJ283,'Formula Name Creation'!$V32,'HB11 Model'!$B32)</f>
        <v>Parameter</v>
      </c>
      <c r="CK284" t="str">
        <f ca="1">SUBSTITUTE(CK283,'Formula Name Creation'!$V32,'HB11 Model'!$B32)</f>
        <v>Parameter</v>
      </c>
      <c r="CL284" t="str">
        <f ca="1">SUBSTITUTE(CL283,'Formula Name Creation'!$V32,'HB11 Model'!$B32)</f>
        <v>Parameter</v>
      </c>
      <c r="CM284" t="str">
        <f ca="1">SUBSTITUTE(CM283,'Formula Name Creation'!$V32,'HB11 Model'!$B32)</f>
        <v>=Number of Staff*Average Hourly Wage</v>
      </c>
      <c r="CN284" t="str">
        <f ca="1">SUBSTITUTE(CN283,'Formula Name Creation'!$V32,'HB11 Model'!$B32)</f>
        <v>=Hourly Personnel Cost*7.6*7*52.18</v>
      </c>
      <c r="CO284" t="str">
        <f ca="1">SUBSTITUTE(CO283,'Formula Name Creation'!$V32,'HB11 Model'!$B32)</f>
        <v>Parameter</v>
      </c>
      <c r="CP284" t="str">
        <f ca="1">SUBSTITUTE(CP283,'Formula Name Creation'!$V32,'HB11 Model'!$B32)</f>
        <v>Parameter</v>
      </c>
      <c r="CQ284" t="str">
        <f ca="1">SUBSTITUTE(CQ283,'Formula Name Creation'!$V32,'HB11 Model'!$B32)</f>
        <v>Parameter</v>
      </c>
      <c r="CR284" t="str">
        <f ca="1">SUBSTITUTE(CR283,'Formula Name Creation'!$V32,'HB11 Model'!$B32)</f>
        <v>Parameter</v>
      </c>
      <c r="CS284" t="str">
        <f ca="1">SUBSTITUTE(CS283,'Formula Name Creation'!$V32,'HB11 Model'!$B32)</f>
        <v>Parameter</v>
      </c>
      <c r="CT284" t="str">
        <f ca="1">SUBSTITUTE(CT283,'Formula Name Creation'!$V32,'HB11 Model'!$B32)</f>
        <v>Parameter</v>
      </c>
      <c r="CU284" t="str">
        <f ca="1">SUBSTITUTE(CU283,'Formula Name Creation'!$V32,'HB11 Model'!$B32)</f>
        <v>=PI()*Height of Vacuum Vessel*(Radius of Vacuum Vessel^2-(Radius of Vacuum Vessel-Wall Thickness of Vacuum Vessel)^2)*Density of Vacuum Vessel Material</v>
      </c>
      <c r="CV284" t="str">
        <f ca="1">SUBSTITUTE(CV283,'Formula Name Creation'!$V32,'HB11 Model'!$B32)</f>
        <v>Parameter</v>
      </c>
      <c r="CW284" t="str">
        <f ca="1">SUBSTITUTE(CW283,'Formula Name Creation'!$V32,'HB11 Model'!$B32)</f>
        <v>=(90.69*Mass of Vacuum Vessel + Shielding Material Costs for Vacuum Vessel + 13.04*Mass Flow Rate*112.32)/10^6</v>
      </c>
      <c r="CX284" t="str">
        <f ca="1">SUBSTITUTE(CX283,'Formula Name Creation'!$V32,'HB11 Model'!$B32)</f>
        <v>0</v>
      </c>
      <c r="CY284" t="str">
        <f ca="1">SUBSTITUTE(CY283,'Formula Name Creation'!$V32,'HB11 Model'!$B32)</f>
        <v>0</v>
      </c>
      <c r="CZ284" t="str">
        <f ca="1">SUBSTITUTE(CZ283,'Formula Name Creation'!$V32,'HB11 Model'!$B32)</f>
        <v>0</v>
      </c>
      <c r="DA284" t="str">
        <f ca="1">SUBSTITUTE(DA283,'Formula Name Creation'!$V32,'HB11 Model'!$B32)</f>
        <v>0</v>
      </c>
      <c r="DB284" t="str">
        <f ca="1">SUBSTITUTE(DB283,'Formula Name Creation'!$V32,'HB11 Model'!$B32)</f>
        <v>0</v>
      </c>
      <c r="DC284" t="str">
        <f ca="1">SUBSTITUTE(DC283,'Formula Name Creation'!$V32,'HB11 Model'!$B32)</f>
        <v>0</v>
      </c>
      <c r="DD284" t="str">
        <f ca="1">SUBSTITUTE(DD283,'Formula Name Creation'!$V32,'HB11 Model'!$B32)</f>
        <v>0</v>
      </c>
      <c r="DE284" t="str">
        <f ca="1">SUBSTITUTE(DE283,'Formula Name Creation'!$V32,'HB11 Model'!$B32)</f>
        <v>0</v>
      </c>
      <c r="DF284" t="str">
        <f ca="1">SUBSTITUTE(DF283,'Formula Name Creation'!$V32,'HB11 Model'!$B32)</f>
        <v>0</v>
      </c>
      <c r="DG284" t="str">
        <f ca="1">SUBSTITUTE(DG283,'Formula Name Creation'!$V32,'HB11 Model'!$B32)</f>
        <v>0</v>
      </c>
      <c r="DH284" t="str">
        <f ca="1">SUBSTITUTE(DH283,'Formula Name Creation'!$V32,'HB11 Model'!$B32)</f>
        <v>0</v>
      </c>
      <c r="DI284" t="str">
        <f ca="1">SUBSTITUTE(DI283,'Formula Name Creation'!$V32,'HB11 Model'!$B32)</f>
        <v>0</v>
      </c>
      <c r="DJ284" t="str">
        <f ca="1">SUBSTITUTE(DJ283,'Formula Name Creation'!$V32,'HB11 Model'!$B32)</f>
        <v>0</v>
      </c>
      <c r="DK284" t="str">
        <f ca="1">SUBSTITUTE(DK283,'Formula Name Creation'!$V32,'HB11 Model'!$B32)</f>
        <v>0</v>
      </c>
      <c r="DL284" t="str">
        <f ca="1">SUBSTITUTE(DL283,'Formula Name Creation'!$V32,'HB11 Model'!$B32)</f>
        <v>0</v>
      </c>
      <c r="DM284" t="str">
        <f ca="1">SUBSTITUTE(DM283,'Formula Name Creation'!$V32,'HB11 Model'!$B32)</f>
        <v>0</v>
      </c>
      <c r="DN284" t="str">
        <f ca="1">SUBSTITUTE(DN283,'Formula Name Creation'!$V32,'HB11 Model'!$B32)</f>
        <v>0</v>
      </c>
      <c r="DO284" t="str">
        <f ca="1">SUBSTITUTE(DO283,'Formula Name Creation'!$V32,'HB11 Model'!$B32)</f>
        <v>0</v>
      </c>
      <c r="DP284" t="str">
        <f ca="1">SUBSTITUTE(DP283,'Formula Name Creation'!$V32,'HB11 Model'!$B32)</f>
        <v>0</v>
      </c>
      <c r="DQ284" t="str">
        <f ca="1">SUBSTITUTE(DQ283,'Formula Name Creation'!$V32,'HB11 Model'!$B32)</f>
        <v>0</v>
      </c>
      <c r="DR284" t="str">
        <f ca="1">SUBSTITUTE(DR283,'Formula Name Creation'!$V32,'HB11 Model'!$B32)</f>
        <v>0</v>
      </c>
      <c r="DS284" t="str">
        <f ca="1">SUBSTITUTE(DS283,'Formula Name Creation'!$V32,'HB11 Model'!$B32)</f>
        <v>0</v>
      </c>
      <c r="DT284" t="str">
        <f ca="1">SUBSTITUTE(DT283,'Formula Name Creation'!$V32,'HB11 Model'!$B32)</f>
        <v>0</v>
      </c>
      <c r="DU284" t="str">
        <f ca="1">SUBSTITUTE(DU283,'Formula Name Creation'!$V32,'HB11 Model'!$B32)</f>
        <v>0</v>
      </c>
      <c r="DV284" t="str">
        <f ca="1">SUBSTITUTE(DV283,'Formula Name Creation'!$V32,'HB11 Model'!$B32)</f>
        <v>0</v>
      </c>
      <c r="DW284" t="str">
        <f ca="1">SUBSTITUTE(DW283,'Formula Name Creation'!$V32,'HB11 Model'!$B32)</f>
        <v>0</v>
      </c>
      <c r="DX284" t="str">
        <f ca="1">SUBSTITUTE(DX283,'Formula Name Creation'!$V32,'HB11 Model'!$B32)</f>
        <v>0</v>
      </c>
      <c r="DY284" t="str">
        <f ca="1">SUBSTITUTE(DY283,'Formula Name Creation'!$V32,'HB11 Model'!$B32)</f>
        <v>0</v>
      </c>
      <c r="DZ284" t="str">
        <f ca="1">SUBSTITUTE(DZ283,'Formula Name Creation'!$V32,'HB11 Model'!$B32)</f>
        <v>0</v>
      </c>
      <c r="EA284" t="str">
        <f ca="1">SUBSTITUTE(EA283,'Formula Name Creation'!$V32,'HB11 Model'!$B32)</f>
        <v>0</v>
      </c>
      <c r="EB284" t="str">
        <f ca="1">SUBSTITUTE(EB283,'Formula Name Creation'!$V32,'HB11 Model'!$B32)</f>
        <v>0</v>
      </c>
      <c r="EC284" t="str">
        <f ca="1">SUBSTITUTE(EC283,'Formula Name Creation'!$V32,'HB11 Model'!$B32)</f>
        <v>0</v>
      </c>
      <c r="ED284" t="str">
        <f ca="1">SUBSTITUTE(ED283,'Formula Name Creation'!$V32,'HB11 Model'!$B32)</f>
        <v>0</v>
      </c>
      <c r="EE284" t="str">
        <f ca="1">SUBSTITUTE(EE283,'Formula Name Creation'!$V32,'HB11 Model'!$B32)</f>
        <v>0</v>
      </c>
      <c r="EF284" t="str">
        <f ca="1">SUBSTITUTE(EF283,'Formula Name Creation'!$V32,'HB11 Model'!$B32)</f>
        <v>0</v>
      </c>
      <c r="EG284" t="str">
        <f ca="1">SUBSTITUTE(EG283,'Formula Name Creation'!$V32,'HB11 Model'!$B32)</f>
        <v>0</v>
      </c>
      <c r="EH284" t="str">
        <f ca="1">SUBSTITUTE(EH283,'Formula Name Creation'!$V32,'HB11 Model'!$B32)</f>
        <v>0</v>
      </c>
      <c r="EI284" t="str">
        <f ca="1">SUBSTITUTE(EI283,'Formula Name Creation'!$V32,'HB11 Model'!$B32)</f>
        <v>0</v>
      </c>
      <c r="EJ284" t="str">
        <f ca="1">SUBSTITUTE(EJ283,'Formula Name Creation'!$V32,'HB11 Model'!$B32)</f>
        <v>0</v>
      </c>
      <c r="EK284" t="str">
        <f ca="1">SUBSTITUTE(EK283,'Formula Name Creation'!$V32,'HB11 Model'!$B32)</f>
        <v>0</v>
      </c>
      <c r="EL284" t="str">
        <f ca="1">SUBSTITUTE(EL283,'Formula Name Creation'!$V32,'HB11 Model'!$B32)</f>
        <v>0</v>
      </c>
      <c r="EM284" t="str">
        <f ca="1">SUBSTITUTE(EM283,'Formula Name Creation'!$V32,'HB11 Model'!$B32)</f>
        <v>0</v>
      </c>
      <c r="EN284" t="str">
        <f ca="1">SUBSTITUTE(EN283,'Formula Name Creation'!$V32,'HB11 Model'!$B32)</f>
        <v>0</v>
      </c>
      <c r="EO284" t="str">
        <f ca="1">SUBSTITUTE(EO283,'Formula Name Creation'!$V32,'HB11 Model'!$B32)</f>
        <v>0</v>
      </c>
      <c r="EP284" t="str">
        <f ca="1">SUBSTITUTE(EP283,'Formula Name Creation'!$V32,'HB11 Model'!$B32)</f>
        <v>0</v>
      </c>
      <c r="EQ284" t="str">
        <f ca="1">SUBSTITUTE(EQ283,'Formula Name Creation'!$V32,'HB11 Model'!$B32)</f>
        <v>0</v>
      </c>
      <c r="ER284" t="str">
        <f ca="1">SUBSTITUTE(ER283,'Formula Name Creation'!$V32,'HB11 Model'!$B32)</f>
        <v>0</v>
      </c>
      <c r="ES284" t="str">
        <f ca="1">SUBSTITUTE(ES283,'Formula Name Creation'!$V32,'HB11 Model'!$B32)</f>
        <v>0</v>
      </c>
      <c r="ET284" t="str">
        <f ca="1">SUBSTITUTE(ET283,'Formula Name Creation'!$V32,'HB11 Model'!$B32)</f>
        <v>0</v>
      </c>
      <c r="EU284">
        <v>30</v>
      </c>
    </row>
    <row r="285" spans="1:151" x14ac:dyDescent="0.25">
      <c r="A285" t="str">
        <f ca="1">SUBSTITUTE(A284,'Formula Name Creation'!$V31,'HB11 Model'!$B31)</f>
        <v>Parameter</v>
      </c>
      <c r="B285" t="str">
        <f ca="1">SUBSTITUTE(B284,'Formula Name Creation'!$V31,'HB11 Model'!$B31)</f>
        <v>Parameter</v>
      </c>
      <c r="C285" t="str">
        <f ca="1">SUBSTITUTE(C284,'Formula Name Creation'!$V31,'HB11 Model'!$B31)</f>
        <v>=(1400*C22*1000)/10^6</v>
      </c>
      <c r="D285" t="str">
        <f ca="1">SUBSTITUTE(D284,'Formula Name Creation'!$V31,'HB11 Model'!$B31)</f>
        <v>Parameter</v>
      </c>
      <c r="E285" t="str">
        <f ca="1">SUBSTITUTE(E284,'Formula Name Creation'!$V31,'HB11 Model'!$B31)</f>
        <v>=C3*C4</v>
      </c>
      <c r="F285" t="str">
        <f ca="1">SUBSTITUTE(F284,'Formula Name Creation'!$V31,'HB11 Model'!$B31)</f>
        <v>=C7/(C6)</v>
      </c>
      <c r="G285" t="str">
        <f ca="1">SUBSTITUTE(G284,'Formula Name Creation'!$V31,'HB11 Model'!$B31)</f>
        <v>=IF(X-factor=0,C7*C10,C7*C10*C13)</v>
      </c>
      <c r="H285" t="str">
        <f ca="1">SUBSTITUTE(H284,'Formula Name Creation'!$V31,'HB11 Model'!$B31)</f>
        <v>Parameter</v>
      </c>
      <c r="I285" t="str">
        <f ca="1">SUBSTITUTE(I284,'Formula Name Creation'!$V31,'HB11 Model'!$B31)</f>
        <v>Parameter</v>
      </c>
      <c r="J285" t="str">
        <f ca="1">SUBSTITUTE(J284,'Formula Name Creation'!$V31,'HB11 Model'!$B31)</f>
        <v>Parameter</v>
      </c>
      <c r="K285" t="str">
        <f ca="1">SUBSTITUTE(K284,'Formula Name Creation'!$V31,'HB11 Model'!$B31)</f>
        <v>Parameter</v>
      </c>
      <c r="L285" t="str">
        <f ca="1">SUBSTITUTE(L284,'Formula Name Creation'!$V31,'HB11 Model'!$B31)</f>
        <v>Parameter</v>
      </c>
      <c r="M285" t="str">
        <f ca="1">SUBSTITUTE(M284,'Formula Name Creation'!$V31,'HB11 Model'!$B31)</f>
        <v>=C16/C8</v>
      </c>
      <c r="N285" t="str">
        <f ca="1">SUBSTITUTE(N284,'Formula Name Creation'!$V31,'HB11 Model'!$B31)</f>
        <v>=C9*C17</v>
      </c>
      <c r="O285" t="str">
        <f ca="1">SUBSTITUTE(O284,'Formula Name Creation'!$V31,'HB11 Model'!$B31)</f>
        <v>Parameter</v>
      </c>
      <c r="P285" t="str">
        <f ca="1">SUBSTITUTE(P284,'Formula Name Creation'!$V31,'HB11 Model'!$B31)</f>
        <v>Parameter</v>
      </c>
      <c r="Q285" t="str">
        <f ca="1">SUBSTITUTE(Q284,'Formula Name Creation'!$V31,'HB11 Model'!$B31)</f>
        <v>Parameter</v>
      </c>
      <c r="R285" t="str">
        <f ca="1">SUBSTITUTE(R284,'Formula Name Creation'!$V31,'HB11 Model'!$B31)</f>
        <v>=C8+Cooling System Energy Consumption+Vacuum System Power Usage</v>
      </c>
      <c r="S285" t="str">
        <f ca="1">SUBSTITUTE(S284,'Formula Name Creation'!$V31,'HB11 Model'!$B31)</f>
        <v>=C20*C19</v>
      </c>
      <c r="T285" t="str">
        <f ca="1">SUBSTITUTE(T284,'Formula Name Creation'!$V31,'HB11 Model'!$B31)</f>
        <v>=C16-C20</v>
      </c>
      <c r="U285" t="str">
        <f ca="1">SUBSTITUTE(U284,'Formula Name Creation'!$V31,'HB11 Model'!$B31)</f>
        <v>=365*24*C14</v>
      </c>
      <c r="V285" t="str">
        <f ca="1">SUBSTITUTE(V284,'Formula Name Creation'!$V31,'HB11 Model'!$B31)</f>
        <v>=C22*C23</v>
      </c>
      <c r="W285" t="str">
        <f ca="1">SUBSTITUTE(W284,'Formula Name Creation'!$V31,'HB11 Model'!$B31)</f>
        <v>=C26/(1-C27)</v>
      </c>
      <c r="X285" t="str">
        <f ca="1">SUBSTITUTE(X284,'Formula Name Creation'!$V31,'HB11 Model'!$B31)</f>
        <v>=C4*C14*365*24*3600</v>
      </c>
      <c r="Y285" t="str">
        <f ca="1">SUBSTITUTE(Y284,'Formula Name Creation'!$V31,'HB11 Model'!$B31)</f>
        <v>Parameter</v>
      </c>
      <c r="Z285" t="str">
        <f ca="1">SUBSTITUTE(Z284,'Formula Name Creation'!$V31,'HB11 Model'!$B31)</f>
        <v>=C29+Total Cost per Target with X-factor+Total Cost per Capacitive Coil and Hydrogen Cone+Final Assembly Cost per Target</v>
      </c>
      <c r="AA285" t="str">
        <f ca="1">SUBSTITUTE(AA284,'Formula Name Creation'!$V31,'HB11 Model'!$B31)</f>
        <v xml:space="preserve">=C30*(Fuel Pellet Percentage Boron Nitride (h-BN)*Cost of Boron Nitride (h-BN))/(1000)+Cost of Manufacturing per Pellet </v>
      </c>
      <c r="AB285" t="str">
        <f ca="1">SUBSTITUTE(AB284,'Formula Name Creation'!$V31,'HB11 Model'!$B31)</f>
        <v>Parameter</v>
      </c>
      <c r="AC285" t="str">
        <f ca="1">SUBSTITUTE(AC284,'Formula Name Creation'!$V31,'HB11 Model'!$B31)</f>
        <v>Parameter</v>
      </c>
      <c r="AD285" t="str">
        <f ca="1">SUBSTITUTE(AD284,'Formula Name Creation'!$V31,'HB11 Model'!$B31)</f>
        <v>Parameter</v>
      </c>
      <c r="AE285" t="str">
        <f ca="1">SUBSTITUTE(AE284,'Formula Name Creation'!$V31,'HB11 Model'!$B31)</f>
        <v>Parameter</v>
      </c>
      <c r="AF285" t="str">
        <f ca="1">SUBSTITUTE(AF284,'Formula Name Creation'!$V31,'HB11 Model'!$B31)</f>
        <v>Parameter</v>
      </c>
      <c r="AG285" t="str">
        <f ca="1">SUBSTITUTE(AG284,'Formula Name Creation'!$V31,'HB11 Model'!$B31)</f>
        <v>Parameter</v>
      </c>
      <c r="AH285" t="str">
        <f ca="1">SUBSTITUTE(AH284,'Formula Name Creation'!$V31,'HB11 Model'!$B31)</f>
        <v>Parameter</v>
      </c>
      <c r="AI285" t="str">
        <f ca="1">SUBSTITUTE(AI284,'Formula Name Creation'!$V31,'HB11 Model'!$B31)</f>
        <v>=X-factor*(Total Cost of X-factor)</v>
      </c>
      <c r="AJ285" t="str">
        <f ca="1">SUBSTITUTE(AJ284,'Formula Name Creation'!$V31,'HB11 Model'!$B31)</f>
        <v>Parameter</v>
      </c>
      <c r="AK285" t="str">
        <f ca="1">SUBSTITUTE(AK284,'Formula Name Creation'!$V31,'HB11 Model'!$B31)</f>
        <v>Parameter</v>
      </c>
      <c r="AL285" t="str">
        <f ca="1">SUBSTITUTE(AL284,'Formula Name Creation'!$V31,'HB11 Model'!$B31)</f>
        <v>=Capacitive Coil and Hydrogen Cone*(Total Material Cost per Capacitive Coil and Hydrogen Cone+Cost of Manufacturing per Capacitive Coil and Hydrogen Cone)</v>
      </c>
      <c r="AM285" t="str">
        <f ca="1">SUBSTITUTE(AM284,'Formula Name Creation'!$V31,'HB11 Model'!$B31)</f>
        <v>=0.04+(Hydrogen Precursor Mass*Cost of Hydrogen)/(1000)</v>
      </c>
      <c r="AN285" t="str">
        <f ca="1">SUBSTITUTE(AN284,'Formula Name Creation'!$V31,'HB11 Model'!$B31)</f>
        <v>Parameter</v>
      </c>
      <c r="AO285" t="str">
        <f ca="1">SUBSTITUTE(AO284,'Formula Name Creation'!$V31,'HB11 Model'!$B31)</f>
        <v>Parameter</v>
      </c>
      <c r="AP285" t="str">
        <f ca="1">SUBSTITUTE(AP284,'Formula Name Creation'!$V31,'HB11 Model'!$B31)</f>
        <v>Parameter</v>
      </c>
      <c r="AQ285" t="str">
        <f ca="1">SUBSTITUTE(AQ284,'Formula Name Creation'!$V31,'HB11 Model'!$B31)</f>
        <v>Parameter</v>
      </c>
      <c r="AR285" t="e">
        <f ca="1">SUBSTITUTE(AR284,'Formula Name Creation'!$V31,'HB11 Model'!$B31)</f>
        <v>#N/A</v>
      </c>
      <c r="AS285" t="str">
        <f ca="1">SUBSTITUTE(AS284,'Formula Name Creation'!$V31,'HB11 Model'!$B31)</f>
        <v>=Manufacturing Overhead Costs+C25*(C28)</v>
      </c>
      <c r="AT285" t="str">
        <f ca="1">SUBSTITUTE(AT284,'Formula Name Creation'!$V31,'HB11 Model'!$B31)</f>
        <v>Parameter</v>
      </c>
      <c r="AU285" t="str">
        <f ca="1">SUBSTITUTE(AU284,'Formula Name Creation'!$V31,'HB11 Model'!$B31)</f>
        <v>Parameter</v>
      </c>
      <c r="AV285" t="str">
        <f ca="1">SUBSTITUTE(AV284,'Formula Name Creation'!$V31,'HB11 Model'!$B31)</f>
        <v>Parameter</v>
      </c>
      <c r="AW285" t="str">
        <f ca="1">SUBSTITUTE(AW284,'Formula Name Creation'!$V31,'HB11 Model'!$B31)</f>
        <v>Parameter</v>
      </c>
      <c r="AX285" t="str">
        <f ca="1">SUBSTITUTE(AX284,'Formula Name Creation'!$V31,'HB11 Model'!$B31)</f>
        <v>Parameter</v>
      </c>
      <c r="AY285" t="str">
        <f ca="1">SUBSTITUTE(AY284,'Formula Name Creation'!$V31,'HB11 Model'!$B31)</f>
        <v>Parameter</v>
      </c>
      <c r="AZ285" t="str">
        <f ca="1">SUBSTITUTE(AZ284,'Formula Name Creation'!$V31,'HB11 Model'!$B31)</f>
        <v>Parameter</v>
      </c>
      <c r="BA285" t="str">
        <f ca="1">SUBSTITUTE(BA284,'Formula Name Creation'!$V31,'HB11 Model'!$B31)</f>
        <v>=(Total Cost of Fuel Storage+Cost of Fuel Delivery Robot)/10^6</v>
      </c>
      <c r="BB285" t="str">
        <f ca="1">SUBSTITUTE(BB284,'Formula Name Creation'!$V31,'HB11 Model'!$B31)</f>
        <v>=C4*((C14*24)*3600)*Required Redundancy</v>
      </c>
      <c r="BC285" t="str">
        <f ca="1">SUBSTITUTE(BC284,'Formula Name Creation'!$V31,'HB11 Model'!$B31)</f>
        <v>Parameter</v>
      </c>
      <c r="BD285" t="str">
        <f ca="1">SUBSTITUTE(BD284,'Formula Name Creation'!$V31,'HB11 Model'!$B31)</f>
        <v>Parameter</v>
      </c>
      <c r="BE285" t="str">
        <f ca="1">SUBSTITUTE(BE284,'Formula Name Creation'!$V31,'HB11 Model'!$B31)</f>
        <v>Parameter</v>
      </c>
      <c r="BF285" t="str">
        <f ca="1">SUBSTITUTE(BF284,'Formula Name Creation'!$V31,'HB11 Model'!$B31)</f>
        <v>Parameter</v>
      </c>
      <c r="BG285" t="str">
        <f ca="1">SUBSTITUTE(BG284,'Formula Name Creation'!$V31,'HB11 Model'!$B31)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5" t="str">
        <f ca="1">SUBSTITUTE(BH284,'Formula Name Creation'!$V31,'HB11 Model'!$B31)</f>
        <v>Parameter</v>
      </c>
      <c r="BI285" t="str">
        <f ca="1">SUBSTITUTE(BI284,'Formula Name Creation'!$V31,'HB11 Model'!$B31)</f>
        <v>=Cost of Maintenance per kWh*1000*C24</v>
      </c>
      <c r="BJ285" t="str">
        <f ca="1">SUBSTITUTE(BJ284,'Formula Name Creation'!$V31,'HB11 Model'!$B31)</f>
        <v>Parameter</v>
      </c>
      <c r="BK285" t="str">
        <f ca="1">SUBSTITUTE(BK284,'Formula Name Creation'!$V31,'HB11 Model'!$B31)</f>
        <v>Parameter</v>
      </c>
      <c r="BL285" t="str">
        <f ca="1">SUBSTITUTE(BL284,'Formula Name Creation'!$V31,'HB11 Model'!$B31)</f>
        <v>Parameter</v>
      </c>
      <c r="BM285" t="str">
        <f ca="1">SUBSTITUTE(BM284,'Formula Name Creation'!$V31,'HB11 Model'!$B31)</f>
        <v>Parameter</v>
      </c>
      <c r="BN285" t="str">
        <f ca="1">SUBSTITUTE(BN284,'Formula Name Creation'!$V31,'HB11 Model'!$B31)</f>
        <v>Parameter</v>
      </c>
      <c r="BO285" t="str">
        <f ca="1">SUBSTITUTE(BO284,'Formula Name Creation'!$V31,'HB11 Model'!$B31)</f>
        <v>Parameter</v>
      </c>
      <c r="BP285" t="str">
        <f ca="1">SUBSTITUTE(BP284,'Formula Name Creation'!$V31,'HB11 Model'!$B31)</f>
        <v>Parameter</v>
      </c>
      <c r="BQ285" t="str">
        <f ca="1">SUBSTITUTE(BQ284,'Formula Name Creation'!$V31,'HB11 Model'!$B31)</f>
        <v>Parameter</v>
      </c>
      <c r="BR285" t="str">
        <f ca="1">SUBSTITUTE(BR284,'Formula Name Creation'!$V31,'HB11 Model'!$B31)</f>
        <v>Parameter</v>
      </c>
      <c r="BS285" t="str">
        <f ca="1">SUBSTITUTE(BS284,'Formula Name Creation'!$V31,'HB11 Model'!$B31)</f>
        <v>Parameter</v>
      </c>
      <c r="BT285" t="str">
        <f ca="1">SUBSTITUTE(BT284,'Formula Name Creation'!$V31,'HB11 Model'!$B31)</f>
        <v>Parameter</v>
      </c>
      <c r="BU285" t="str">
        <f ca="1">SUBSTITUTE(BU284,'Formula Name Creation'!$V31,'HB11 Model'!$B31)</f>
        <v>=(Land Cost+Reactor Building Cost+Turbine Building Cost+Cooling Tower System Cost+Power Supply and Energy Storage Cost+Ventilation Stack Cost+Miscellaneous Buildings Cost+Laser Construction Cost)</v>
      </c>
      <c r="BV285" t="str">
        <f ca="1">SUBSTITUTE(BV284,'Formula Name Creation'!$V31,'HB11 Model'!$B31)</f>
        <v>Parameter</v>
      </c>
      <c r="BW285" t="str">
        <f ca="1">SUBSTITUTE(BW284,'Formula Name Creation'!$V31,'HB11 Model'!$B31)</f>
        <v>Parameter</v>
      </c>
      <c r="BX285" t="str">
        <f ca="1">SUBSTITUTE(BX284,'Formula Name Creation'!$V31,'HB11 Model'!$B31)</f>
        <v>=Indirect Construction Cost+Direct Construction Cost</v>
      </c>
      <c r="BY285" t="str">
        <f ca="1">SUBSTITUTE(BY284,'Formula Name Creation'!$V31,'HB11 Model'!$B31)</f>
        <v>Parameter</v>
      </c>
      <c r="BZ285" t="str">
        <f ca="1">SUBSTITUTE(BZ284,'Formula Name Creation'!$V31,'HB11 Model'!$B31)</f>
        <v>=Decommissioning Cost Coefficient*Direct Construction Cost</v>
      </c>
      <c r="CA285" t="str">
        <f ca="1">SUBSTITUTE(CA284,'Formula Name Creation'!$V31,'HB11 Model'!$B31)</f>
        <v>Parameter</v>
      </c>
      <c r="CB285" t="str">
        <f ca="1">SUBSTITUTE(CB284,'Formula Name Creation'!$V31,'HB11 Model'!$B31)</f>
        <v>Parameter</v>
      </c>
      <c r="CC285" t="str">
        <f ca="1">SUBSTITUTE(CC284,'Formula Name Creation'!$V31,'HB11 Model'!$B31)</f>
        <v>Parameter</v>
      </c>
      <c r="CD285" t="str">
        <f ca="1">SUBSTITUTE(CD284,'Formula Name Creation'!$V31,'HB11 Model'!$B31)</f>
        <v>=32*(C9/2605)</v>
      </c>
      <c r="CE285" t="str">
        <f ca="1">SUBSTITUTE(CE284,'Formula Name Creation'!$V31,'HB11 Model'!$B31)</f>
        <v>Parameter</v>
      </c>
      <c r="CF285" t="str">
        <f ca="1">SUBSTITUTE(CF284,'Formula Name Creation'!$V31,'HB11 Model'!$B31)</f>
        <v>Parameter</v>
      </c>
      <c r="CG285" t="str">
        <f ca="1">SUBSTITUTE(CG284,'Formula Name Creation'!$V31,'HB11 Model'!$B31)</f>
        <v>=(Coolant Volume*Coolant Density*Coolant Cost)/10^6</v>
      </c>
      <c r="CH285" t="str">
        <f ca="1">SUBSTITUTE(CH284,'Formula Name Creation'!$V31,'HB11 Model'!$B31)</f>
        <v>=C9*10^6/Mixed-mean Coolant Temperature Rise/Specific Heat of Coolant</v>
      </c>
      <c r="CI285" t="str">
        <f ca="1">SUBSTITUTE(CI284,'Formula Name Creation'!$V31,'HB11 Model'!$B31)</f>
        <v>Parameter</v>
      </c>
      <c r="CJ285" t="str">
        <f ca="1">SUBSTITUTE(CJ284,'Formula Name Creation'!$V31,'HB11 Model'!$B31)</f>
        <v>Parameter</v>
      </c>
      <c r="CK285" t="str">
        <f ca="1">SUBSTITUTE(CK284,'Formula Name Creation'!$V31,'HB11 Model'!$B31)</f>
        <v>Parameter</v>
      </c>
      <c r="CL285" t="str">
        <f ca="1">SUBSTITUTE(CL284,'Formula Name Creation'!$V31,'HB11 Model'!$B31)</f>
        <v>Parameter</v>
      </c>
      <c r="CM285" t="str">
        <f ca="1">SUBSTITUTE(CM284,'Formula Name Creation'!$V31,'HB11 Model'!$B31)</f>
        <v>=Number of Staff*Average Hourly Wage</v>
      </c>
      <c r="CN285" t="str">
        <f ca="1">SUBSTITUTE(CN284,'Formula Name Creation'!$V31,'HB11 Model'!$B31)</f>
        <v>=Hourly Personnel Cost*7.6*7*52.18</v>
      </c>
      <c r="CO285" t="str">
        <f ca="1">SUBSTITUTE(CO284,'Formula Name Creation'!$V31,'HB11 Model'!$B31)</f>
        <v>Parameter</v>
      </c>
      <c r="CP285" t="str">
        <f ca="1">SUBSTITUTE(CP284,'Formula Name Creation'!$V31,'HB11 Model'!$B31)</f>
        <v>Parameter</v>
      </c>
      <c r="CQ285" t="str">
        <f ca="1">SUBSTITUTE(CQ284,'Formula Name Creation'!$V31,'HB11 Model'!$B31)</f>
        <v>Parameter</v>
      </c>
      <c r="CR285" t="str">
        <f ca="1">SUBSTITUTE(CR284,'Formula Name Creation'!$V31,'HB11 Model'!$B31)</f>
        <v>Parameter</v>
      </c>
      <c r="CS285" t="str">
        <f ca="1">SUBSTITUTE(CS284,'Formula Name Creation'!$V31,'HB11 Model'!$B31)</f>
        <v>Parameter</v>
      </c>
      <c r="CT285" t="str">
        <f ca="1">SUBSTITUTE(CT284,'Formula Name Creation'!$V31,'HB11 Model'!$B31)</f>
        <v>Parameter</v>
      </c>
      <c r="CU285" t="str">
        <f ca="1">SUBSTITUTE(CU284,'Formula Name Creation'!$V31,'HB11 Model'!$B31)</f>
        <v>=PI()*Height of Vacuum Vessel*(Radius of Vacuum Vessel^2-(Radius of Vacuum Vessel-Wall Thickness of Vacuum Vessel)^2)*Density of Vacuum Vessel Material</v>
      </c>
      <c r="CV285" t="str">
        <f ca="1">SUBSTITUTE(CV284,'Formula Name Creation'!$V31,'HB11 Model'!$B31)</f>
        <v>Parameter</v>
      </c>
      <c r="CW285" t="str">
        <f ca="1">SUBSTITUTE(CW284,'Formula Name Creation'!$V31,'HB11 Model'!$B31)</f>
        <v>=(90.69*Mass of Vacuum Vessel + Shielding Material Costs for Vacuum Vessel + 13.04*Mass Flow Rate*112.32)/10^6</v>
      </c>
      <c r="CX285" t="str">
        <f ca="1">SUBSTITUTE(CX284,'Formula Name Creation'!$V31,'HB11 Model'!$B31)</f>
        <v>0</v>
      </c>
      <c r="CY285" t="str">
        <f ca="1">SUBSTITUTE(CY284,'Formula Name Creation'!$V31,'HB11 Model'!$B31)</f>
        <v>0</v>
      </c>
      <c r="CZ285" t="str">
        <f ca="1">SUBSTITUTE(CZ284,'Formula Name Creation'!$V31,'HB11 Model'!$B31)</f>
        <v>0</v>
      </c>
      <c r="DA285" t="str">
        <f ca="1">SUBSTITUTE(DA284,'Formula Name Creation'!$V31,'HB11 Model'!$B31)</f>
        <v>0</v>
      </c>
      <c r="DB285" t="str">
        <f ca="1">SUBSTITUTE(DB284,'Formula Name Creation'!$V31,'HB11 Model'!$B31)</f>
        <v>0</v>
      </c>
      <c r="DC285" t="str">
        <f ca="1">SUBSTITUTE(DC284,'Formula Name Creation'!$V31,'HB11 Model'!$B31)</f>
        <v>0</v>
      </c>
      <c r="DD285" t="str">
        <f ca="1">SUBSTITUTE(DD284,'Formula Name Creation'!$V31,'HB11 Model'!$B31)</f>
        <v>0</v>
      </c>
      <c r="DE285" t="str">
        <f ca="1">SUBSTITUTE(DE284,'Formula Name Creation'!$V31,'HB11 Model'!$B31)</f>
        <v>0</v>
      </c>
      <c r="DF285" t="str">
        <f ca="1">SUBSTITUTE(DF284,'Formula Name Creation'!$V31,'HB11 Model'!$B31)</f>
        <v>0</v>
      </c>
      <c r="DG285" t="str">
        <f ca="1">SUBSTITUTE(DG284,'Formula Name Creation'!$V31,'HB11 Model'!$B31)</f>
        <v>0</v>
      </c>
      <c r="DH285" t="str">
        <f ca="1">SUBSTITUTE(DH284,'Formula Name Creation'!$V31,'HB11 Model'!$B31)</f>
        <v>0</v>
      </c>
      <c r="DI285" t="str">
        <f ca="1">SUBSTITUTE(DI284,'Formula Name Creation'!$V31,'HB11 Model'!$B31)</f>
        <v>0</v>
      </c>
      <c r="DJ285" t="str">
        <f ca="1">SUBSTITUTE(DJ284,'Formula Name Creation'!$V31,'HB11 Model'!$B31)</f>
        <v>0</v>
      </c>
      <c r="DK285" t="str">
        <f ca="1">SUBSTITUTE(DK284,'Formula Name Creation'!$V31,'HB11 Model'!$B31)</f>
        <v>0</v>
      </c>
      <c r="DL285" t="str">
        <f ca="1">SUBSTITUTE(DL284,'Formula Name Creation'!$V31,'HB11 Model'!$B31)</f>
        <v>0</v>
      </c>
      <c r="DM285" t="str">
        <f ca="1">SUBSTITUTE(DM284,'Formula Name Creation'!$V31,'HB11 Model'!$B31)</f>
        <v>0</v>
      </c>
      <c r="DN285" t="str">
        <f ca="1">SUBSTITUTE(DN284,'Formula Name Creation'!$V31,'HB11 Model'!$B31)</f>
        <v>0</v>
      </c>
      <c r="DO285" t="str">
        <f ca="1">SUBSTITUTE(DO284,'Formula Name Creation'!$V31,'HB11 Model'!$B31)</f>
        <v>0</v>
      </c>
      <c r="DP285" t="str">
        <f ca="1">SUBSTITUTE(DP284,'Formula Name Creation'!$V31,'HB11 Model'!$B31)</f>
        <v>0</v>
      </c>
      <c r="DQ285" t="str">
        <f ca="1">SUBSTITUTE(DQ284,'Formula Name Creation'!$V31,'HB11 Model'!$B31)</f>
        <v>0</v>
      </c>
      <c r="DR285" t="str">
        <f ca="1">SUBSTITUTE(DR284,'Formula Name Creation'!$V31,'HB11 Model'!$B31)</f>
        <v>0</v>
      </c>
      <c r="DS285" t="str">
        <f ca="1">SUBSTITUTE(DS284,'Formula Name Creation'!$V31,'HB11 Model'!$B31)</f>
        <v>0</v>
      </c>
      <c r="DT285" t="str">
        <f ca="1">SUBSTITUTE(DT284,'Formula Name Creation'!$V31,'HB11 Model'!$B31)</f>
        <v>0</v>
      </c>
      <c r="DU285" t="str">
        <f ca="1">SUBSTITUTE(DU284,'Formula Name Creation'!$V31,'HB11 Model'!$B31)</f>
        <v>0</v>
      </c>
      <c r="DV285" t="str">
        <f ca="1">SUBSTITUTE(DV284,'Formula Name Creation'!$V31,'HB11 Model'!$B31)</f>
        <v>0</v>
      </c>
      <c r="DW285" t="str">
        <f ca="1">SUBSTITUTE(DW284,'Formula Name Creation'!$V31,'HB11 Model'!$B31)</f>
        <v>0</v>
      </c>
      <c r="DX285" t="str">
        <f ca="1">SUBSTITUTE(DX284,'Formula Name Creation'!$V31,'HB11 Model'!$B31)</f>
        <v>0</v>
      </c>
      <c r="DY285" t="str">
        <f ca="1">SUBSTITUTE(DY284,'Formula Name Creation'!$V31,'HB11 Model'!$B31)</f>
        <v>0</v>
      </c>
      <c r="DZ285" t="str">
        <f ca="1">SUBSTITUTE(DZ284,'Formula Name Creation'!$V31,'HB11 Model'!$B31)</f>
        <v>0</v>
      </c>
      <c r="EA285" t="str">
        <f ca="1">SUBSTITUTE(EA284,'Formula Name Creation'!$V31,'HB11 Model'!$B31)</f>
        <v>0</v>
      </c>
      <c r="EB285" t="str">
        <f ca="1">SUBSTITUTE(EB284,'Formula Name Creation'!$V31,'HB11 Model'!$B31)</f>
        <v>0</v>
      </c>
      <c r="EC285" t="str">
        <f ca="1">SUBSTITUTE(EC284,'Formula Name Creation'!$V31,'HB11 Model'!$B31)</f>
        <v>0</v>
      </c>
      <c r="ED285" t="str">
        <f ca="1">SUBSTITUTE(ED284,'Formula Name Creation'!$V31,'HB11 Model'!$B31)</f>
        <v>0</v>
      </c>
      <c r="EE285" t="str">
        <f ca="1">SUBSTITUTE(EE284,'Formula Name Creation'!$V31,'HB11 Model'!$B31)</f>
        <v>0</v>
      </c>
      <c r="EF285" t="str">
        <f ca="1">SUBSTITUTE(EF284,'Formula Name Creation'!$V31,'HB11 Model'!$B31)</f>
        <v>0</v>
      </c>
      <c r="EG285" t="str">
        <f ca="1">SUBSTITUTE(EG284,'Formula Name Creation'!$V31,'HB11 Model'!$B31)</f>
        <v>0</v>
      </c>
      <c r="EH285" t="str">
        <f ca="1">SUBSTITUTE(EH284,'Formula Name Creation'!$V31,'HB11 Model'!$B31)</f>
        <v>0</v>
      </c>
      <c r="EI285" t="str">
        <f ca="1">SUBSTITUTE(EI284,'Formula Name Creation'!$V31,'HB11 Model'!$B31)</f>
        <v>0</v>
      </c>
      <c r="EJ285" t="str">
        <f ca="1">SUBSTITUTE(EJ284,'Formula Name Creation'!$V31,'HB11 Model'!$B31)</f>
        <v>0</v>
      </c>
      <c r="EK285" t="str">
        <f ca="1">SUBSTITUTE(EK284,'Formula Name Creation'!$V31,'HB11 Model'!$B31)</f>
        <v>0</v>
      </c>
      <c r="EL285" t="str">
        <f ca="1">SUBSTITUTE(EL284,'Formula Name Creation'!$V31,'HB11 Model'!$B31)</f>
        <v>0</v>
      </c>
      <c r="EM285" t="str">
        <f ca="1">SUBSTITUTE(EM284,'Formula Name Creation'!$V31,'HB11 Model'!$B31)</f>
        <v>0</v>
      </c>
      <c r="EN285" t="str">
        <f ca="1">SUBSTITUTE(EN284,'Formula Name Creation'!$V31,'HB11 Model'!$B31)</f>
        <v>0</v>
      </c>
      <c r="EO285" t="str">
        <f ca="1">SUBSTITUTE(EO284,'Formula Name Creation'!$V31,'HB11 Model'!$B31)</f>
        <v>0</v>
      </c>
      <c r="EP285" t="str">
        <f ca="1">SUBSTITUTE(EP284,'Formula Name Creation'!$V31,'HB11 Model'!$B31)</f>
        <v>0</v>
      </c>
      <c r="EQ285" t="str">
        <f ca="1">SUBSTITUTE(EQ284,'Formula Name Creation'!$V31,'HB11 Model'!$B31)</f>
        <v>0</v>
      </c>
      <c r="ER285" t="str">
        <f ca="1">SUBSTITUTE(ER284,'Formula Name Creation'!$V31,'HB11 Model'!$B31)</f>
        <v>0</v>
      </c>
      <c r="ES285" t="str">
        <f ca="1">SUBSTITUTE(ES284,'Formula Name Creation'!$V31,'HB11 Model'!$B31)</f>
        <v>0</v>
      </c>
      <c r="ET285" t="str">
        <f ca="1">SUBSTITUTE(ET284,'Formula Name Creation'!$V31,'HB11 Model'!$B31)</f>
        <v>0</v>
      </c>
      <c r="EU285">
        <v>29</v>
      </c>
    </row>
    <row r="286" spans="1:151" x14ac:dyDescent="0.25">
      <c r="A286" t="str">
        <f ca="1">SUBSTITUTE(A285,'Formula Name Creation'!$V30,'HB11 Model'!$B30)</f>
        <v>Parameter</v>
      </c>
      <c r="B286" t="str">
        <f ca="1">SUBSTITUTE(B285,'Formula Name Creation'!$V30,'HB11 Model'!$B30)</f>
        <v>Parameter</v>
      </c>
      <c r="C286" t="str">
        <f ca="1">SUBSTITUTE(C285,'Formula Name Creation'!$V30,'HB11 Model'!$B30)</f>
        <v>=(1400*C22*1000)/10^6</v>
      </c>
      <c r="D286" t="str">
        <f ca="1">SUBSTITUTE(D285,'Formula Name Creation'!$V30,'HB11 Model'!$B30)</f>
        <v>Parameter</v>
      </c>
      <c r="E286" t="str">
        <f ca="1">SUBSTITUTE(E285,'Formula Name Creation'!$V30,'HB11 Model'!$B30)</f>
        <v>=C3*C4</v>
      </c>
      <c r="F286" t="str">
        <f ca="1">SUBSTITUTE(F285,'Formula Name Creation'!$V30,'HB11 Model'!$B30)</f>
        <v>=C7/(C6)</v>
      </c>
      <c r="G286" t="str">
        <f ca="1">SUBSTITUTE(G285,'Formula Name Creation'!$V30,'HB11 Model'!$B30)</f>
        <v>=IF(X-factor=0,C7*C10,C7*C10*C13)</v>
      </c>
      <c r="H286" t="str">
        <f ca="1">SUBSTITUTE(H285,'Formula Name Creation'!$V30,'HB11 Model'!$B30)</f>
        <v>Parameter</v>
      </c>
      <c r="I286" t="str">
        <f ca="1">SUBSTITUTE(I285,'Formula Name Creation'!$V30,'HB11 Model'!$B30)</f>
        <v>Parameter</v>
      </c>
      <c r="J286" t="str">
        <f ca="1">SUBSTITUTE(J285,'Formula Name Creation'!$V30,'HB11 Model'!$B30)</f>
        <v>Parameter</v>
      </c>
      <c r="K286" t="str">
        <f ca="1">SUBSTITUTE(K285,'Formula Name Creation'!$V30,'HB11 Model'!$B30)</f>
        <v>Parameter</v>
      </c>
      <c r="L286" t="str">
        <f ca="1">SUBSTITUTE(L285,'Formula Name Creation'!$V30,'HB11 Model'!$B30)</f>
        <v>Parameter</v>
      </c>
      <c r="M286" t="str">
        <f ca="1">SUBSTITUTE(M285,'Formula Name Creation'!$V30,'HB11 Model'!$B30)</f>
        <v>=C16/C8</v>
      </c>
      <c r="N286" t="str">
        <f ca="1">SUBSTITUTE(N285,'Formula Name Creation'!$V30,'HB11 Model'!$B30)</f>
        <v>=C9*C17</v>
      </c>
      <c r="O286" t="str">
        <f ca="1">SUBSTITUTE(O285,'Formula Name Creation'!$V30,'HB11 Model'!$B30)</f>
        <v>Parameter</v>
      </c>
      <c r="P286" t="str">
        <f ca="1">SUBSTITUTE(P285,'Formula Name Creation'!$V30,'HB11 Model'!$B30)</f>
        <v>Parameter</v>
      </c>
      <c r="Q286" t="str">
        <f ca="1">SUBSTITUTE(Q285,'Formula Name Creation'!$V30,'HB11 Model'!$B30)</f>
        <v>Parameter</v>
      </c>
      <c r="R286" t="str">
        <f ca="1">SUBSTITUTE(R285,'Formula Name Creation'!$V30,'HB11 Model'!$B30)</f>
        <v>=C8+Cooling System Energy Consumption+Vacuum System Power Usage</v>
      </c>
      <c r="S286" t="str">
        <f ca="1">SUBSTITUTE(S285,'Formula Name Creation'!$V30,'HB11 Model'!$B30)</f>
        <v>=C20*C19</v>
      </c>
      <c r="T286" t="str">
        <f ca="1">SUBSTITUTE(T285,'Formula Name Creation'!$V30,'HB11 Model'!$B30)</f>
        <v>=C16-C20</v>
      </c>
      <c r="U286" t="str">
        <f ca="1">SUBSTITUTE(U285,'Formula Name Creation'!$V30,'HB11 Model'!$B30)</f>
        <v>=365*24*C14</v>
      </c>
      <c r="V286" t="str">
        <f ca="1">SUBSTITUTE(V285,'Formula Name Creation'!$V30,'HB11 Model'!$B30)</f>
        <v>=C22*C23</v>
      </c>
      <c r="W286" t="str">
        <f ca="1">SUBSTITUTE(W285,'Formula Name Creation'!$V30,'HB11 Model'!$B30)</f>
        <v>=C26/(1-C27)</v>
      </c>
      <c r="X286" t="str">
        <f ca="1">SUBSTITUTE(X285,'Formula Name Creation'!$V30,'HB11 Model'!$B30)</f>
        <v>=C4*C14*365*24*3600</v>
      </c>
      <c r="Y286" t="str">
        <f ca="1">SUBSTITUTE(Y285,'Formula Name Creation'!$V30,'HB11 Model'!$B30)</f>
        <v>Parameter</v>
      </c>
      <c r="Z286" t="str">
        <f ca="1">SUBSTITUTE(Z285,'Formula Name Creation'!$V30,'HB11 Model'!$B30)</f>
        <v>=C29+Total Cost per Target with X-factor+Total Cost per Capacitive Coil and Hydrogen Cone+Final Assembly Cost per Target</v>
      </c>
      <c r="AA286" t="str">
        <f ca="1">SUBSTITUTE(AA285,'Formula Name Creation'!$V30,'HB11 Model'!$B30)</f>
        <v xml:space="preserve">=Fuel Pellet Mass*(Fuel Pellet Percentage Boron Nitride (h-BN)*Cost of Boron Nitride (h-BN))/(1000)+Cost of Manufacturing per Pellet </v>
      </c>
      <c r="AB286" t="str">
        <f ca="1">SUBSTITUTE(AB285,'Formula Name Creation'!$V30,'HB11 Model'!$B30)</f>
        <v>Parameter</v>
      </c>
      <c r="AC286" t="str">
        <f ca="1">SUBSTITUTE(AC285,'Formula Name Creation'!$V30,'HB11 Model'!$B30)</f>
        <v>Parameter</v>
      </c>
      <c r="AD286" t="str">
        <f ca="1">SUBSTITUTE(AD285,'Formula Name Creation'!$V30,'HB11 Model'!$B30)</f>
        <v>Parameter</v>
      </c>
      <c r="AE286" t="str">
        <f ca="1">SUBSTITUTE(AE285,'Formula Name Creation'!$V30,'HB11 Model'!$B30)</f>
        <v>Parameter</v>
      </c>
      <c r="AF286" t="str">
        <f ca="1">SUBSTITUTE(AF285,'Formula Name Creation'!$V30,'HB11 Model'!$B30)</f>
        <v>Parameter</v>
      </c>
      <c r="AG286" t="str">
        <f ca="1">SUBSTITUTE(AG285,'Formula Name Creation'!$V30,'HB11 Model'!$B30)</f>
        <v>Parameter</v>
      </c>
      <c r="AH286" t="str">
        <f ca="1">SUBSTITUTE(AH285,'Formula Name Creation'!$V30,'HB11 Model'!$B30)</f>
        <v>Parameter</v>
      </c>
      <c r="AI286" t="str">
        <f ca="1">SUBSTITUTE(AI285,'Formula Name Creation'!$V30,'HB11 Model'!$B30)</f>
        <v>=X-factor*(Total Cost of X-factor)</v>
      </c>
      <c r="AJ286" t="str">
        <f ca="1">SUBSTITUTE(AJ285,'Formula Name Creation'!$V30,'HB11 Model'!$B30)</f>
        <v>Parameter</v>
      </c>
      <c r="AK286" t="str">
        <f ca="1">SUBSTITUTE(AK285,'Formula Name Creation'!$V30,'HB11 Model'!$B30)</f>
        <v>Parameter</v>
      </c>
      <c r="AL286" t="str">
        <f ca="1">SUBSTITUTE(AL285,'Formula Name Creation'!$V30,'HB11 Model'!$B30)</f>
        <v>=Capacitive Coil and Hydrogen Cone*(Total Material Cost per Capacitive Coil and Hydrogen Cone+Cost of Manufacturing per Capacitive Coil and Hydrogen Cone)</v>
      </c>
      <c r="AM286" t="str">
        <f ca="1">SUBSTITUTE(AM285,'Formula Name Creation'!$V30,'HB11 Model'!$B30)</f>
        <v>=0.04+(Hydrogen Precursor Mass*Cost of Hydrogen)/(1000)</v>
      </c>
      <c r="AN286" t="str">
        <f ca="1">SUBSTITUTE(AN285,'Formula Name Creation'!$V30,'HB11 Model'!$B30)</f>
        <v>Parameter</v>
      </c>
      <c r="AO286" t="str">
        <f ca="1">SUBSTITUTE(AO285,'Formula Name Creation'!$V30,'HB11 Model'!$B30)</f>
        <v>Parameter</v>
      </c>
      <c r="AP286" t="str">
        <f ca="1">SUBSTITUTE(AP285,'Formula Name Creation'!$V30,'HB11 Model'!$B30)</f>
        <v>Parameter</v>
      </c>
      <c r="AQ286" t="str">
        <f ca="1">SUBSTITUTE(AQ285,'Formula Name Creation'!$V30,'HB11 Model'!$B30)</f>
        <v>Parameter</v>
      </c>
      <c r="AR286" t="e">
        <f ca="1">SUBSTITUTE(AR285,'Formula Name Creation'!$V30,'HB11 Model'!$B30)</f>
        <v>#N/A</v>
      </c>
      <c r="AS286" t="str">
        <f ca="1">SUBSTITUTE(AS285,'Formula Name Creation'!$V30,'HB11 Model'!$B30)</f>
        <v>=Manufacturing Overhead Costs+C25*(C28)</v>
      </c>
      <c r="AT286" t="str">
        <f ca="1">SUBSTITUTE(AT285,'Formula Name Creation'!$V30,'HB11 Model'!$B30)</f>
        <v>Parameter</v>
      </c>
      <c r="AU286" t="str">
        <f ca="1">SUBSTITUTE(AU285,'Formula Name Creation'!$V30,'HB11 Model'!$B30)</f>
        <v>Parameter</v>
      </c>
      <c r="AV286" t="str">
        <f ca="1">SUBSTITUTE(AV285,'Formula Name Creation'!$V30,'HB11 Model'!$B30)</f>
        <v>Parameter</v>
      </c>
      <c r="AW286" t="str">
        <f ca="1">SUBSTITUTE(AW285,'Formula Name Creation'!$V30,'HB11 Model'!$B30)</f>
        <v>Parameter</v>
      </c>
      <c r="AX286" t="str">
        <f ca="1">SUBSTITUTE(AX285,'Formula Name Creation'!$V30,'HB11 Model'!$B30)</f>
        <v>Parameter</v>
      </c>
      <c r="AY286" t="str">
        <f ca="1">SUBSTITUTE(AY285,'Formula Name Creation'!$V30,'HB11 Model'!$B30)</f>
        <v>Parameter</v>
      </c>
      <c r="AZ286" t="str">
        <f ca="1">SUBSTITUTE(AZ285,'Formula Name Creation'!$V30,'HB11 Model'!$B30)</f>
        <v>Parameter</v>
      </c>
      <c r="BA286" t="str">
        <f ca="1">SUBSTITUTE(BA285,'Formula Name Creation'!$V30,'HB11 Model'!$B30)</f>
        <v>=(Total Cost of Fuel Storage+Cost of Fuel Delivery Robot)/10^6</v>
      </c>
      <c r="BB286" t="str">
        <f ca="1">SUBSTITUTE(BB285,'Formula Name Creation'!$V30,'HB11 Model'!$B30)</f>
        <v>=C4*((C14*24)*3600)*Required Redundancy</v>
      </c>
      <c r="BC286" t="str">
        <f ca="1">SUBSTITUTE(BC285,'Formula Name Creation'!$V30,'HB11 Model'!$B30)</f>
        <v>Parameter</v>
      </c>
      <c r="BD286" t="str">
        <f ca="1">SUBSTITUTE(BD285,'Formula Name Creation'!$V30,'HB11 Model'!$B30)</f>
        <v>Parameter</v>
      </c>
      <c r="BE286" t="str">
        <f ca="1">SUBSTITUTE(BE285,'Formula Name Creation'!$V30,'HB11 Model'!$B30)</f>
        <v>Parameter</v>
      </c>
      <c r="BF286" t="str">
        <f ca="1">SUBSTITUTE(BF285,'Formula Name Creation'!$V30,'HB11 Model'!$B30)</f>
        <v>Parameter</v>
      </c>
      <c r="BG286" t="str">
        <f ca="1">SUBSTITUTE(BG285,'Formula Name Creation'!$V30,'HB11 Model'!$B30)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6" t="str">
        <f ca="1">SUBSTITUTE(BH285,'Formula Name Creation'!$V30,'HB11 Model'!$B30)</f>
        <v>Parameter</v>
      </c>
      <c r="BI286" t="str">
        <f ca="1">SUBSTITUTE(BI285,'Formula Name Creation'!$V30,'HB11 Model'!$B30)</f>
        <v>=Cost of Maintenance per kWh*1000*C24</v>
      </c>
      <c r="BJ286" t="str">
        <f ca="1">SUBSTITUTE(BJ285,'Formula Name Creation'!$V30,'HB11 Model'!$B30)</f>
        <v>Parameter</v>
      </c>
      <c r="BK286" t="str">
        <f ca="1">SUBSTITUTE(BK285,'Formula Name Creation'!$V30,'HB11 Model'!$B30)</f>
        <v>Parameter</v>
      </c>
      <c r="BL286" t="str">
        <f ca="1">SUBSTITUTE(BL285,'Formula Name Creation'!$V30,'HB11 Model'!$B30)</f>
        <v>Parameter</v>
      </c>
      <c r="BM286" t="str">
        <f ca="1">SUBSTITUTE(BM285,'Formula Name Creation'!$V30,'HB11 Model'!$B30)</f>
        <v>Parameter</v>
      </c>
      <c r="BN286" t="str">
        <f ca="1">SUBSTITUTE(BN285,'Formula Name Creation'!$V30,'HB11 Model'!$B30)</f>
        <v>Parameter</v>
      </c>
      <c r="BO286" t="str">
        <f ca="1">SUBSTITUTE(BO285,'Formula Name Creation'!$V30,'HB11 Model'!$B30)</f>
        <v>Parameter</v>
      </c>
      <c r="BP286" t="str">
        <f ca="1">SUBSTITUTE(BP285,'Formula Name Creation'!$V30,'HB11 Model'!$B30)</f>
        <v>Parameter</v>
      </c>
      <c r="BQ286" t="str">
        <f ca="1">SUBSTITUTE(BQ285,'Formula Name Creation'!$V30,'HB11 Model'!$B30)</f>
        <v>Parameter</v>
      </c>
      <c r="BR286" t="str">
        <f ca="1">SUBSTITUTE(BR285,'Formula Name Creation'!$V30,'HB11 Model'!$B30)</f>
        <v>Parameter</v>
      </c>
      <c r="BS286" t="str">
        <f ca="1">SUBSTITUTE(BS285,'Formula Name Creation'!$V30,'HB11 Model'!$B30)</f>
        <v>Parameter</v>
      </c>
      <c r="BT286" t="str">
        <f ca="1">SUBSTITUTE(BT285,'Formula Name Creation'!$V30,'HB11 Model'!$B30)</f>
        <v>Parameter</v>
      </c>
      <c r="BU286" t="str">
        <f ca="1">SUBSTITUTE(BU285,'Formula Name Creation'!$V30,'HB11 Model'!$B30)</f>
        <v>=(Land Cost+Reactor Building Cost+Turbine Building Cost+Cooling Tower System Cost+Power Supply and Energy Storage Cost+Ventilation Stack Cost+Miscellaneous Buildings Cost+Laser Construction Cost)</v>
      </c>
      <c r="BV286" t="str">
        <f ca="1">SUBSTITUTE(BV285,'Formula Name Creation'!$V30,'HB11 Model'!$B30)</f>
        <v>Parameter</v>
      </c>
      <c r="BW286" t="str">
        <f ca="1">SUBSTITUTE(BW285,'Formula Name Creation'!$V30,'HB11 Model'!$B30)</f>
        <v>Parameter</v>
      </c>
      <c r="BX286" t="str">
        <f ca="1">SUBSTITUTE(BX285,'Formula Name Creation'!$V30,'HB11 Model'!$B30)</f>
        <v>=Indirect Construction Cost+Direct Construction Cost</v>
      </c>
      <c r="BY286" t="str">
        <f ca="1">SUBSTITUTE(BY285,'Formula Name Creation'!$V30,'HB11 Model'!$B30)</f>
        <v>Parameter</v>
      </c>
      <c r="BZ286" t="str">
        <f ca="1">SUBSTITUTE(BZ285,'Formula Name Creation'!$V30,'HB11 Model'!$B30)</f>
        <v>=Decommissioning Cost Coefficient*Direct Construction Cost</v>
      </c>
      <c r="CA286" t="str">
        <f ca="1">SUBSTITUTE(CA285,'Formula Name Creation'!$V30,'HB11 Model'!$B30)</f>
        <v>Parameter</v>
      </c>
      <c r="CB286" t="str">
        <f ca="1">SUBSTITUTE(CB285,'Formula Name Creation'!$V30,'HB11 Model'!$B30)</f>
        <v>Parameter</v>
      </c>
      <c r="CC286" t="str">
        <f ca="1">SUBSTITUTE(CC285,'Formula Name Creation'!$V30,'HB11 Model'!$B30)</f>
        <v>Parameter</v>
      </c>
      <c r="CD286" t="str">
        <f ca="1">SUBSTITUTE(CD285,'Formula Name Creation'!$V30,'HB11 Model'!$B30)</f>
        <v>=32*(C9/2605)</v>
      </c>
      <c r="CE286" t="str">
        <f ca="1">SUBSTITUTE(CE285,'Formula Name Creation'!$V30,'HB11 Model'!$B30)</f>
        <v>Parameter</v>
      </c>
      <c r="CF286" t="str">
        <f ca="1">SUBSTITUTE(CF285,'Formula Name Creation'!$V30,'HB11 Model'!$B30)</f>
        <v>Parameter</v>
      </c>
      <c r="CG286" t="str">
        <f ca="1">SUBSTITUTE(CG285,'Formula Name Creation'!$V30,'HB11 Model'!$B30)</f>
        <v>=(Coolant Volume*Coolant Density*Coolant Cost)/10^6</v>
      </c>
      <c r="CH286" t="str">
        <f ca="1">SUBSTITUTE(CH285,'Formula Name Creation'!$V30,'HB11 Model'!$B30)</f>
        <v>=C9*10^6/Mixed-mean Coolant Temperature Rise/Specific Heat of Coolant</v>
      </c>
      <c r="CI286" t="str">
        <f ca="1">SUBSTITUTE(CI285,'Formula Name Creation'!$V30,'HB11 Model'!$B30)</f>
        <v>Parameter</v>
      </c>
      <c r="CJ286" t="str">
        <f ca="1">SUBSTITUTE(CJ285,'Formula Name Creation'!$V30,'HB11 Model'!$B30)</f>
        <v>Parameter</v>
      </c>
      <c r="CK286" t="str">
        <f ca="1">SUBSTITUTE(CK285,'Formula Name Creation'!$V30,'HB11 Model'!$B30)</f>
        <v>Parameter</v>
      </c>
      <c r="CL286" t="str">
        <f ca="1">SUBSTITUTE(CL285,'Formula Name Creation'!$V30,'HB11 Model'!$B30)</f>
        <v>Parameter</v>
      </c>
      <c r="CM286" t="str">
        <f ca="1">SUBSTITUTE(CM285,'Formula Name Creation'!$V30,'HB11 Model'!$B30)</f>
        <v>=Number of Staff*Average Hourly Wage</v>
      </c>
      <c r="CN286" t="str">
        <f ca="1">SUBSTITUTE(CN285,'Formula Name Creation'!$V30,'HB11 Model'!$B30)</f>
        <v>=Hourly Personnel Cost*7.6*7*52.18</v>
      </c>
      <c r="CO286" t="str">
        <f ca="1">SUBSTITUTE(CO285,'Formula Name Creation'!$V30,'HB11 Model'!$B30)</f>
        <v>Parameter</v>
      </c>
      <c r="CP286" t="str">
        <f ca="1">SUBSTITUTE(CP285,'Formula Name Creation'!$V30,'HB11 Model'!$B30)</f>
        <v>Parameter</v>
      </c>
      <c r="CQ286" t="str">
        <f ca="1">SUBSTITUTE(CQ285,'Formula Name Creation'!$V30,'HB11 Model'!$B30)</f>
        <v>Parameter</v>
      </c>
      <c r="CR286" t="str">
        <f ca="1">SUBSTITUTE(CR285,'Formula Name Creation'!$V30,'HB11 Model'!$B30)</f>
        <v>Parameter</v>
      </c>
      <c r="CS286" t="str">
        <f ca="1">SUBSTITUTE(CS285,'Formula Name Creation'!$V30,'HB11 Model'!$B30)</f>
        <v>Parameter</v>
      </c>
      <c r="CT286" t="str">
        <f ca="1">SUBSTITUTE(CT285,'Formula Name Creation'!$V30,'HB11 Model'!$B30)</f>
        <v>Parameter</v>
      </c>
      <c r="CU286" t="str">
        <f ca="1">SUBSTITUTE(CU285,'Formula Name Creation'!$V30,'HB11 Model'!$B30)</f>
        <v>=PI()*Height of Vacuum Vessel*(Radius of Vacuum Vessel^2-(Radius of Vacuum Vessel-Wall Thickness of Vacuum Vessel)^2)*Density of Vacuum Vessel Material</v>
      </c>
      <c r="CV286" t="str">
        <f ca="1">SUBSTITUTE(CV285,'Formula Name Creation'!$V30,'HB11 Model'!$B30)</f>
        <v>Parameter</v>
      </c>
      <c r="CW286" t="str">
        <f ca="1">SUBSTITUTE(CW285,'Formula Name Creation'!$V30,'HB11 Model'!$B30)</f>
        <v>=(90.69*Mass of Vacuum Vessel + Shielding Material Costs for Vacuum Vessel + 13.04*Mass Flow Rate*112.32)/10^6</v>
      </c>
      <c r="CX286" t="str">
        <f ca="1">SUBSTITUTE(CX285,'Formula Name Creation'!$V30,'HB11 Model'!$B30)</f>
        <v>0</v>
      </c>
      <c r="CY286" t="str">
        <f ca="1">SUBSTITUTE(CY285,'Formula Name Creation'!$V30,'HB11 Model'!$B30)</f>
        <v>0</v>
      </c>
      <c r="CZ286" t="str">
        <f ca="1">SUBSTITUTE(CZ285,'Formula Name Creation'!$V30,'HB11 Model'!$B30)</f>
        <v>0</v>
      </c>
      <c r="DA286" t="str">
        <f ca="1">SUBSTITUTE(DA285,'Formula Name Creation'!$V30,'HB11 Model'!$B30)</f>
        <v>0</v>
      </c>
      <c r="DB286" t="str">
        <f ca="1">SUBSTITUTE(DB285,'Formula Name Creation'!$V30,'HB11 Model'!$B30)</f>
        <v>0</v>
      </c>
      <c r="DC286" t="str">
        <f ca="1">SUBSTITUTE(DC285,'Formula Name Creation'!$V30,'HB11 Model'!$B30)</f>
        <v>0</v>
      </c>
      <c r="DD286" t="str">
        <f ca="1">SUBSTITUTE(DD285,'Formula Name Creation'!$V30,'HB11 Model'!$B30)</f>
        <v>0</v>
      </c>
      <c r="DE286" t="str">
        <f ca="1">SUBSTITUTE(DE285,'Formula Name Creation'!$V30,'HB11 Model'!$B30)</f>
        <v>0</v>
      </c>
      <c r="DF286" t="str">
        <f ca="1">SUBSTITUTE(DF285,'Formula Name Creation'!$V30,'HB11 Model'!$B30)</f>
        <v>0</v>
      </c>
      <c r="DG286" t="str">
        <f ca="1">SUBSTITUTE(DG285,'Formula Name Creation'!$V30,'HB11 Model'!$B30)</f>
        <v>0</v>
      </c>
      <c r="DH286" t="str">
        <f ca="1">SUBSTITUTE(DH285,'Formula Name Creation'!$V30,'HB11 Model'!$B30)</f>
        <v>0</v>
      </c>
      <c r="DI286" t="str">
        <f ca="1">SUBSTITUTE(DI285,'Formula Name Creation'!$V30,'HB11 Model'!$B30)</f>
        <v>0</v>
      </c>
      <c r="DJ286" t="str">
        <f ca="1">SUBSTITUTE(DJ285,'Formula Name Creation'!$V30,'HB11 Model'!$B30)</f>
        <v>0</v>
      </c>
      <c r="DK286" t="str">
        <f ca="1">SUBSTITUTE(DK285,'Formula Name Creation'!$V30,'HB11 Model'!$B30)</f>
        <v>0</v>
      </c>
      <c r="DL286" t="str">
        <f ca="1">SUBSTITUTE(DL285,'Formula Name Creation'!$V30,'HB11 Model'!$B30)</f>
        <v>0</v>
      </c>
      <c r="DM286" t="str">
        <f ca="1">SUBSTITUTE(DM285,'Formula Name Creation'!$V30,'HB11 Model'!$B30)</f>
        <v>0</v>
      </c>
      <c r="DN286" t="str">
        <f ca="1">SUBSTITUTE(DN285,'Formula Name Creation'!$V30,'HB11 Model'!$B30)</f>
        <v>0</v>
      </c>
      <c r="DO286" t="str">
        <f ca="1">SUBSTITUTE(DO285,'Formula Name Creation'!$V30,'HB11 Model'!$B30)</f>
        <v>0</v>
      </c>
      <c r="DP286" t="str">
        <f ca="1">SUBSTITUTE(DP285,'Formula Name Creation'!$V30,'HB11 Model'!$B30)</f>
        <v>0</v>
      </c>
      <c r="DQ286" t="str">
        <f ca="1">SUBSTITUTE(DQ285,'Formula Name Creation'!$V30,'HB11 Model'!$B30)</f>
        <v>0</v>
      </c>
      <c r="DR286" t="str">
        <f ca="1">SUBSTITUTE(DR285,'Formula Name Creation'!$V30,'HB11 Model'!$B30)</f>
        <v>0</v>
      </c>
      <c r="DS286" t="str">
        <f ca="1">SUBSTITUTE(DS285,'Formula Name Creation'!$V30,'HB11 Model'!$B30)</f>
        <v>0</v>
      </c>
      <c r="DT286" t="str">
        <f ca="1">SUBSTITUTE(DT285,'Formula Name Creation'!$V30,'HB11 Model'!$B30)</f>
        <v>0</v>
      </c>
      <c r="DU286" t="str">
        <f ca="1">SUBSTITUTE(DU285,'Formula Name Creation'!$V30,'HB11 Model'!$B30)</f>
        <v>0</v>
      </c>
      <c r="DV286" t="str">
        <f ca="1">SUBSTITUTE(DV285,'Formula Name Creation'!$V30,'HB11 Model'!$B30)</f>
        <v>0</v>
      </c>
      <c r="DW286" t="str">
        <f ca="1">SUBSTITUTE(DW285,'Formula Name Creation'!$V30,'HB11 Model'!$B30)</f>
        <v>0</v>
      </c>
      <c r="DX286" t="str">
        <f ca="1">SUBSTITUTE(DX285,'Formula Name Creation'!$V30,'HB11 Model'!$B30)</f>
        <v>0</v>
      </c>
      <c r="DY286" t="str">
        <f ca="1">SUBSTITUTE(DY285,'Formula Name Creation'!$V30,'HB11 Model'!$B30)</f>
        <v>0</v>
      </c>
      <c r="DZ286" t="str">
        <f ca="1">SUBSTITUTE(DZ285,'Formula Name Creation'!$V30,'HB11 Model'!$B30)</f>
        <v>0</v>
      </c>
      <c r="EA286" t="str">
        <f ca="1">SUBSTITUTE(EA285,'Formula Name Creation'!$V30,'HB11 Model'!$B30)</f>
        <v>0</v>
      </c>
      <c r="EB286" t="str">
        <f ca="1">SUBSTITUTE(EB285,'Formula Name Creation'!$V30,'HB11 Model'!$B30)</f>
        <v>0</v>
      </c>
      <c r="EC286" t="str">
        <f ca="1">SUBSTITUTE(EC285,'Formula Name Creation'!$V30,'HB11 Model'!$B30)</f>
        <v>0</v>
      </c>
      <c r="ED286" t="str">
        <f ca="1">SUBSTITUTE(ED285,'Formula Name Creation'!$V30,'HB11 Model'!$B30)</f>
        <v>0</v>
      </c>
      <c r="EE286" t="str">
        <f ca="1">SUBSTITUTE(EE285,'Formula Name Creation'!$V30,'HB11 Model'!$B30)</f>
        <v>0</v>
      </c>
      <c r="EF286" t="str">
        <f ca="1">SUBSTITUTE(EF285,'Formula Name Creation'!$V30,'HB11 Model'!$B30)</f>
        <v>0</v>
      </c>
      <c r="EG286" t="str">
        <f ca="1">SUBSTITUTE(EG285,'Formula Name Creation'!$V30,'HB11 Model'!$B30)</f>
        <v>0</v>
      </c>
      <c r="EH286" t="str">
        <f ca="1">SUBSTITUTE(EH285,'Formula Name Creation'!$V30,'HB11 Model'!$B30)</f>
        <v>0</v>
      </c>
      <c r="EI286" t="str">
        <f ca="1">SUBSTITUTE(EI285,'Formula Name Creation'!$V30,'HB11 Model'!$B30)</f>
        <v>0</v>
      </c>
      <c r="EJ286" t="str">
        <f ca="1">SUBSTITUTE(EJ285,'Formula Name Creation'!$V30,'HB11 Model'!$B30)</f>
        <v>0</v>
      </c>
      <c r="EK286" t="str">
        <f ca="1">SUBSTITUTE(EK285,'Formula Name Creation'!$V30,'HB11 Model'!$B30)</f>
        <v>0</v>
      </c>
      <c r="EL286" t="str">
        <f ca="1">SUBSTITUTE(EL285,'Formula Name Creation'!$V30,'HB11 Model'!$B30)</f>
        <v>0</v>
      </c>
      <c r="EM286" t="str">
        <f ca="1">SUBSTITUTE(EM285,'Formula Name Creation'!$V30,'HB11 Model'!$B30)</f>
        <v>0</v>
      </c>
      <c r="EN286" t="str">
        <f ca="1">SUBSTITUTE(EN285,'Formula Name Creation'!$V30,'HB11 Model'!$B30)</f>
        <v>0</v>
      </c>
      <c r="EO286" t="str">
        <f ca="1">SUBSTITUTE(EO285,'Formula Name Creation'!$V30,'HB11 Model'!$B30)</f>
        <v>0</v>
      </c>
      <c r="EP286" t="str">
        <f ca="1">SUBSTITUTE(EP285,'Formula Name Creation'!$V30,'HB11 Model'!$B30)</f>
        <v>0</v>
      </c>
      <c r="EQ286" t="str">
        <f ca="1">SUBSTITUTE(EQ285,'Formula Name Creation'!$V30,'HB11 Model'!$B30)</f>
        <v>0</v>
      </c>
      <c r="ER286" t="str">
        <f ca="1">SUBSTITUTE(ER285,'Formula Name Creation'!$V30,'HB11 Model'!$B30)</f>
        <v>0</v>
      </c>
      <c r="ES286" t="str">
        <f ca="1">SUBSTITUTE(ES285,'Formula Name Creation'!$V30,'HB11 Model'!$B30)</f>
        <v>0</v>
      </c>
      <c r="ET286" t="str">
        <f ca="1">SUBSTITUTE(ET285,'Formula Name Creation'!$V30,'HB11 Model'!$B30)</f>
        <v>0</v>
      </c>
      <c r="EU286">
        <v>28</v>
      </c>
    </row>
    <row r="287" spans="1:151" x14ac:dyDescent="0.25">
      <c r="A287" t="str">
        <f ca="1">SUBSTITUTE(A286,'Formula Name Creation'!$V29,'HB11 Model'!$B29)</f>
        <v>Parameter</v>
      </c>
      <c r="B287" t="str">
        <f ca="1">SUBSTITUTE(B286,'Formula Name Creation'!$V29,'HB11 Model'!$B29)</f>
        <v>Parameter</v>
      </c>
      <c r="C287" t="str">
        <f ca="1">SUBSTITUTE(C286,'Formula Name Creation'!$V29,'HB11 Model'!$B29)</f>
        <v>=(1400*C22*1000)/10^6</v>
      </c>
      <c r="D287" t="str">
        <f ca="1">SUBSTITUTE(D286,'Formula Name Creation'!$V29,'HB11 Model'!$B29)</f>
        <v>Parameter</v>
      </c>
      <c r="E287" t="str">
        <f ca="1">SUBSTITUTE(E286,'Formula Name Creation'!$V29,'HB11 Model'!$B29)</f>
        <v>=C3*C4</v>
      </c>
      <c r="F287" t="str">
        <f ca="1">SUBSTITUTE(F286,'Formula Name Creation'!$V29,'HB11 Model'!$B29)</f>
        <v>=C7/(C6)</v>
      </c>
      <c r="G287" t="str">
        <f ca="1">SUBSTITUTE(G286,'Formula Name Creation'!$V29,'HB11 Model'!$B29)</f>
        <v>=IF(X-factor=0,C7*C10,C7*C10*C13)</v>
      </c>
      <c r="H287" t="str">
        <f ca="1">SUBSTITUTE(H286,'Formula Name Creation'!$V29,'HB11 Model'!$B29)</f>
        <v>Parameter</v>
      </c>
      <c r="I287" t="str">
        <f ca="1">SUBSTITUTE(I286,'Formula Name Creation'!$V29,'HB11 Model'!$B29)</f>
        <v>Parameter</v>
      </c>
      <c r="J287" t="str">
        <f ca="1">SUBSTITUTE(J286,'Formula Name Creation'!$V29,'HB11 Model'!$B29)</f>
        <v>Parameter</v>
      </c>
      <c r="K287" t="str">
        <f ca="1">SUBSTITUTE(K286,'Formula Name Creation'!$V29,'HB11 Model'!$B29)</f>
        <v>Parameter</v>
      </c>
      <c r="L287" t="str">
        <f ca="1">SUBSTITUTE(L286,'Formula Name Creation'!$V29,'HB11 Model'!$B29)</f>
        <v>Parameter</v>
      </c>
      <c r="M287" t="str">
        <f ca="1">SUBSTITUTE(M286,'Formula Name Creation'!$V29,'HB11 Model'!$B29)</f>
        <v>=C16/C8</v>
      </c>
      <c r="N287" t="str">
        <f ca="1">SUBSTITUTE(N286,'Formula Name Creation'!$V29,'HB11 Model'!$B29)</f>
        <v>=C9*C17</v>
      </c>
      <c r="O287" t="str">
        <f ca="1">SUBSTITUTE(O286,'Formula Name Creation'!$V29,'HB11 Model'!$B29)</f>
        <v>Parameter</v>
      </c>
      <c r="P287" t="str">
        <f ca="1">SUBSTITUTE(P286,'Formula Name Creation'!$V29,'HB11 Model'!$B29)</f>
        <v>Parameter</v>
      </c>
      <c r="Q287" t="str">
        <f ca="1">SUBSTITUTE(Q286,'Formula Name Creation'!$V29,'HB11 Model'!$B29)</f>
        <v>Parameter</v>
      </c>
      <c r="R287" t="str">
        <f ca="1">SUBSTITUTE(R286,'Formula Name Creation'!$V29,'HB11 Model'!$B29)</f>
        <v>=C8+Cooling System Energy Consumption+Vacuum System Power Usage</v>
      </c>
      <c r="S287" t="str">
        <f ca="1">SUBSTITUTE(S286,'Formula Name Creation'!$V29,'HB11 Model'!$B29)</f>
        <v>=C20*C19</v>
      </c>
      <c r="T287" t="str">
        <f ca="1">SUBSTITUTE(T286,'Formula Name Creation'!$V29,'HB11 Model'!$B29)</f>
        <v>=C16-C20</v>
      </c>
      <c r="U287" t="str">
        <f ca="1">SUBSTITUTE(U286,'Formula Name Creation'!$V29,'HB11 Model'!$B29)</f>
        <v>=365*24*C14</v>
      </c>
      <c r="V287" t="str">
        <f ca="1">SUBSTITUTE(V286,'Formula Name Creation'!$V29,'HB11 Model'!$B29)</f>
        <v>=C22*C23</v>
      </c>
      <c r="W287" t="str">
        <f ca="1">SUBSTITUTE(W286,'Formula Name Creation'!$V29,'HB11 Model'!$B29)</f>
        <v>=C26/(1-C27)</v>
      </c>
      <c r="X287" t="str">
        <f ca="1">SUBSTITUTE(X286,'Formula Name Creation'!$V29,'HB11 Model'!$B29)</f>
        <v>=C4*C14*365*24*3600</v>
      </c>
      <c r="Y287" t="str">
        <f ca="1">SUBSTITUTE(Y286,'Formula Name Creation'!$V29,'HB11 Model'!$B29)</f>
        <v>Parameter</v>
      </c>
      <c r="Z287" t="str">
        <f ca="1">SUBSTITUTE(Z286,'Formula Name Creation'!$V29,'HB11 Model'!$B29)</f>
        <v>=Total Cost per Pellet +Total Cost per Target with X-factor+Total Cost per Capacitive Coil and Hydrogen Cone+Final Assembly Cost per Target</v>
      </c>
      <c r="AA287" t="str">
        <f ca="1">SUBSTITUTE(AA286,'Formula Name Creation'!$V29,'HB11 Model'!$B29)</f>
        <v xml:space="preserve">=Fuel Pellet Mass*(Fuel Pellet Percentage Boron Nitride (h-BN)*Cost of Boron Nitride (h-BN))/(1000)+Cost of Manufacturing per Pellet </v>
      </c>
      <c r="AB287" t="str">
        <f ca="1">SUBSTITUTE(AB286,'Formula Name Creation'!$V29,'HB11 Model'!$B29)</f>
        <v>Parameter</v>
      </c>
      <c r="AC287" t="str">
        <f ca="1">SUBSTITUTE(AC286,'Formula Name Creation'!$V29,'HB11 Model'!$B29)</f>
        <v>Parameter</v>
      </c>
      <c r="AD287" t="str">
        <f ca="1">SUBSTITUTE(AD286,'Formula Name Creation'!$V29,'HB11 Model'!$B29)</f>
        <v>Parameter</v>
      </c>
      <c r="AE287" t="str">
        <f ca="1">SUBSTITUTE(AE286,'Formula Name Creation'!$V29,'HB11 Model'!$B29)</f>
        <v>Parameter</v>
      </c>
      <c r="AF287" t="str">
        <f ca="1">SUBSTITUTE(AF286,'Formula Name Creation'!$V29,'HB11 Model'!$B29)</f>
        <v>Parameter</v>
      </c>
      <c r="AG287" t="str">
        <f ca="1">SUBSTITUTE(AG286,'Formula Name Creation'!$V29,'HB11 Model'!$B29)</f>
        <v>Parameter</v>
      </c>
      <c r="AH287" t="str">
        <f ca="1">SUBSTITUTE(AH286,'Formula Name Creation'!$V29,'HB11 Model'!$B29)</f>
        <v>Parameter</v>
      </c>
      <c r="AI287" t="str">
        <f ca="1">SUBSTITUTE(AI286,'Formula Name Creation'!$V29,'HB11 Model'!$B29)</f>
        <v>=X-factor*(Total Cost of X-factor)</v>
      </c>
      <c r="AJ287" t="str">
        <f ca="1">SUBSTITUTE(AJ286,'Formula Name Creation'!$V29,'HB11 Model'!$B29)</f>
        <v>Parameter</v>
      </c>
      <c r="AK287" t="str">
        <f ca="1">SUBSTITUTE(AK286,'Formula Name Creation'!$V29,'HB11 Model'!$B29)</f>
        <v>Parameter</v>
      </c>
      <c r="AL287" t="str">
        <f ca="1">SUBSTITUTE(AL286,'Formula Name Creation'!$V29,'HB11 Model'!$B29)</f>
        <v>=Capacitive Coil and Hydrogen Cone*(Total Material Cost per Capacitive Coil and Hydrogen Cone+Cost of Manufacturing per Capacitive Coil and Hydrogen Cone)</v>
      </c>
      <c r="AM287" t="str">
        <f ca="1">SUBSTITUTE(AM286,'Formula Name Creation'!$V29,'HB11 Model'!$B29)</f>
        <v>=0.04+(Hydrogen Precursor Mass*Cost of Hydrogen)/(1000)</v>
      </c>
      <c r="AN287" t="str">
        <f ca="1">SUBSTITUTE(AN286,'Formula Name Creation'!$V29,'HB11 Model'!$B29)</f>
        <v>Parameter</v>
      </c>
      <c r="AO287" t="str">
        <f ca="1">SUBSTITUTE(AO286,'Formula Name Creation'!$V29,'HB11 Model'!$B29)</f>
        <v>Parameter</v>
      </c>
      <c r="AP287" t="str">
        <f ca="1">SUBSTITUTE(AP286,'Formula Name Creation'!$V29,'HB11 Model'!$B29)</f>
        <v>Parameter</v>
      </c>
      <c r="AQ287" t="str">
        <f ca="1">SUBSTITUTE(AQ286,'Formula Name Creation'!$V29,'HB11 Model'!$B29)</f>
        <v>Parameter</v>
      </c>
      <c r="AR287" t="e">
        <f ca="1">SUBSTITUTE(AR286,'Formula Name Creation'!$V29,'HB11 Model'!$B29)</f>
        <v>#N/A</v>
      </c>
      <c r="AS287" t="str">
        <f ca="1">SUBSTITUTE(AS286,'Formula Name Creation'!$V29,'HB11 Model'!$B29)</f>
        <v>=Manufacturing Overhead Costs+C25*(C28)</v>
      </c>
      <c r="AT287" t="str">
        <f ca="1">SUBSTITUTE(AT286,'Formula Name Creation'!$V29,'HB11 Model'!$B29)</f>
        <v>Parameter</v>
      </c>
      <c r="AU287" t="str">
        <f ca="1">SUBSTITUTE(AU286,'Formula Name Creation'!$V29,'HB11 Model'!$B29)</f>
        <v>Parameter</v>
      </c>
      <c r="AV287" t="str">
        <f ca="1">SUBSTITUTE(AV286,'Formula Name Creation'!$V29,'HB11 Model'!$B29)</f>
        <v>Parameter</v>
      </c>
      <c r="AW287" t="str">
        <f ca="1">SUBSTITUTE(AW286,'Formula Name Creation'!$V29,'HB11 Model'!$B29)</f>
        <v>Parameter</v>
      </c>
      <c r="AX287" t="str">
        <f ca="1">SUBSTITUTE(AX286,'Formula Name Creation'!$V29,'HB11 Model'!$B29)</f>
        <v>Parameter</v>
      </c>
      <c r="AY287" t="str">
        <f ca="1">SUBSTITUTE(AY286,'Formula Name Creation'!$V29,'HB11 Model'!$B29)</f>
        <v>Parameter</v>
      </c>
      <c r="AZ287" t="str">
        <f ca="1">SUBSTITUTE(AZ286,'Formula Name Creation'!$V29,'HB11 Model'!$B29)</f>
        <v>Parameter</v>
      </c>
      <c r="BA287" t="str">
        <f ca="1">SUBSTITUTE(BA286,'Formula Name Creation'!$V29,'HB11 Model'!$B29)</f>
        <v>=(Total Cost of Fuel Storage+Cost of Fuel Delivery Robot)/10^6</v>
      </c>
      <c r="BB287" t="str">
        <f ca="1">SUBSTITUTE(BB286,'Formula Name Creation'!$V29,'HB11 Model'!$B29)</f>
        <v>=C4*((C14*24)*3600)*Required Redundancy</v>
      </c>
      <c r="BC287" t="str">
        <f ca="1">SUBSTITUTE(BC286,'Formula Name Creation'!$V29,'HB11 Model'!$B29)</f>
        <v>Parameter</v>
      </c>
      <c r="BD287" t="str">
        <f ca="1">SUBSTITUTE(BD286,'Formula Name Creation'!$V29,'HB11 Model'!$B29)</f>
        <v>Parameter</v>
      </c>
      <c r="BE287" t="str">
        <f ca="1">SUBSTITUTE(BE286,'Formula Name Creation'!$V29,'HB11 Model'!$B29)</f>
        <v>Parameter</v>
      </c>
      <c r="BF287" t="str">
        <f ca="1">SUBSTITUTE(BF286,'Formula Name Creation'!$V29,'HB11 Model'!$B29)</f>
        <v>Parameter</v>
      </c>
      <c r="BG287" t="str">
        <f ca="1">SUBSTITUTE(BG286,'Formula Name Creation'!$V29,'HB11 Model'!$B29)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7" t="str">
        <f ca="1">SUBSTITUTE(BH286,'Formula Name Creation'!$V29,'HB11 Model'!$B29)</f>
        <v>Parameter</v>
      </c>
      <c r="BI287" t="str">
        <f ca="1">SUBSTITUTE(BI286,'Formula Name Creation'!$V29,'HB11 Model'!$B29)</f>
        <v>=Cost of Maintenance per kWh*1000*C24</v>
      </c>
      <c r="BJ287" t="str">
        <f ca="1">SUBSTITUTE(BJ286,'Formula Name Creation'!$V29,'HB11 Model'!$B29)</f>
        <v>Parameter</v>
      </c>
      <c r="BK287" t="str">
        <f ca="1">SUBSTITUTE(BK286,'Formula Name Creation'!$V29,'HB11 Model'!$B29)</f>
        <v>Parameter</v>
      </c>
      <c r="BL287" t="str">
        <f ca="1">SUBSTITUTE(BL286,'Formula Name Creation'!$V29,'HB11 Model'!$B29)</f>
        <v>Parameter</v>
      </c>
      <c r="BM287" t="str">
        <f ca="1">SUBSTITUTE(BM286,'Formula Name Creation'!$V29,'HB11 Model'!$B29)</f>
        <v>Parameter</v>
      </c>
      <c r="BN287" t="str">
        <f ca="1">SUBSTITUTE(BN286,'Formula Name Creation'!$V29,'HB11 Model'!$B29)</f>
        <v>Parameter</v>
      </c>
      <c r="BO287" t="str">
        <f ca="1">SUBSTITUTE(BO286,'Formula Name Creation'!$V29,'HB11 Model'!$B29)</f>
        <v>Parameter</v>
      </c>
      <c r="BP287" t="str">
        <f ca="1">SUBSTITUTE(BP286,'Formula Name Creation'!$V29,'HB11 Model'!$B29)</f>
        <v>Parameter</v>
      </c>
      <c r="BQ287" t="str">
        <f ca="1">SUBSTITUTE(BQ286,'Formula Name Creation'!$V29,'HB11 Model'!$B29)</f>
        <v>Parameter</v>
      </c>
      <c r="BR287" t="str">
        <f ca="1">SUBSTITUTE(BR286,'Formula Name Creation'!$V29,'HB11 Model'!$B29)</f>
        <v>Parameter</v>
      </c>
      <c r="BS287" t="str">
        <f ca="1">SUBSTITUTE(BS286,'Formula Name Creation'!$V29,'HB11 Model'!$B29)</f>
        <v>Parameter</v>
      </c>
      <c r="BT287" t="str">
        <f ca="1">SUBSTITUTE(BT286,'Formula Name Creation'!$V29,'HB11 Model'!$B29)</f>
        <v>Parameter</v>
      </c>
      <c r="BU287" t="str">
        <f ca="1">SUBSTITUTE(BU286,'Formula Name Creation'!$V29,'HB11 Model'!$B29)</f>
        <v>=(Land Cost+Reactor Building Cost+Turbine Building Cost+Cooling Tower System Cost+Power Supply and Energy Storage Cost+Ventilation Stack Cost+Miscellaneous Buildings Cost+Laser Construction Cost)</v>
      </c>
      <c r="BV287" t="str">
        <f ca="1">SUBSTITUTE(BV286,'Formula Name Creation'!$V29,'HB11 Model'!$B29)</f>
        <v>Parameter</v>
      </c>
      <c r="BW287" t="str">
        <f ca="1">SUBSTITUTE(BW286,'Formula Name Creation'!$V29,'HB11 Model'!$B29)</f>
        <v>Parameter</v>
      </c>
      <c r="BX287" t="str">
        <f ca="1">SUBSTITUTE(BX286,'Formula Name Creation'!$V29,'HB11 Model'!$B29)</f>
        <v>=Indirect Construction Cost+Direct Construction Cost</v>
      </c>
      <c r="BY287" t="str">
        <f ca="1">SUBSTITUTE(BY286,'Formula Name Creation'!$V29,'HB11 Model'!$B29)</f>
        <v>Parameter</v>
      </c>
      <c r="BZ287" t="str">
        <f ca="1">SUBSTITUTE(BZ286,'Formula Name Creation'!$V29,'HB11 Model'!$B29)</f>
        <v>=Decommissioning Cost Coefficient*Direct Construction Cost</v>
      </c>
      <c r="CA287" t="str">
        <f ca="1">SUBSTITUTE(CA286,'Formula Name Creation'!$V29,'HB11 Model'!$B29)</f>
        <v>Parameter</v>
      </c>
      <c r="CB287" t="str">
        <f ca="1">SUBSTITUTE(CB286,'Formula Name Creation'!$V29,'HB11 Model'!$B29)</f>
        <v>Parameter</v>
      </c>
      <c r="CC287" t="str">
        <f ca="1">SUBSTITUTE(CC286,'Formula Name Creation'!$V29,'HB11 Model'!$B29)</f>
        <v>Parameter</v>
      </c>
      <c r="CD287" t="str">
        <f ca="1">SUBSTITUTE(CD286,'Formula Name Creation'!$V29,'HB11 Model'!$B29)</f>
        <v>=32*(C9/2605)</v>
      </c>
      <c r="CE287" t="str">
        <f ca="1">SUBSTITUTE(CE286,'Formula Name Creation'!$V29,'HB11 Model'!$B29)</f>
        <v>Parameter</v>
      </c>
      <c r="CF287" t="str">
        <f ca="1">SUBSTITUTE(CF286,'Formula Name Creation'!$V29,'HB11 Model'!$B29)</f>
        <v>Parameter</v>
      </c>
      <c r="CG287" t="str">
        <f ca="1">SUBSTITUTE(CG286,'Formula Name Creation'!$V29,'HB11 Model'!$B29)</f>
        <v>=(Coolant Volume*Coolant Density*Coolant Cost)/10^6</v>
      </c>
      <c r="CH287" t="str">
        <f ca="1">SUBSTITUTE(CH286,'Formula Name Creation'!$V29,'HB11 Model'!$B29)</f>
        <v>=C9*10^6/Mixed-mean Coolant Temperature Rise/Specific Heat of Coolant</v>
      </c>
      <c r="CI287" t="str">
        <f ca="1">SUBSTITUTE(CI286,'Formula Name Creation'!$V29,'HB11 Model'!$B29)</f>
        <v>Parameter</v>
      </c>
      <c r="CJ287" t="str">
        <f ca="1">SUBSTITUTE(CJ286,'Formula Name Creation'!$V29,'HB11 Model'!$B29)</f>
        <v>Parameter</v>
      </c>
      <c r="CK287" t="str">
        <f ca="1">SUBSTITUTE(CK286,'Formula Name Creation'!$V29,'HB11 Model'!$B29)</f>
        <v>Parameter</v>
      </c>
      <c r="CL287" t="str">
        <f ca="1">SUBSTITUTE(CL286,'Formula Name Creation'!$V29,'HB11 Model'!$B29)</f>
        <v>Parameter</v>
      </c>
      <c r="CM287" t="str">
        <f ca="1">SUBSTITUTE(CM286,'Formula Name Creation'!$V29,'HB11 Model'!$B29)</f>
        <v>=Number of Staff*Average Hourly Wage</v>
      </c>
      <c r="CN287" t="str">
        <f ca="1">SUBSTITUTE(CN286,'Formula Name Creation'!$V29,'HB11 Model'!$B29)</f>
        <v>=Hourly Personnel Cost*7.6*7*52.18</v>
      </c>
      <c r="CO287" t="str">
        <f ca="1">SUBSTITUTE(CO286,'Formula Name Creation'!$V29,'HB11 Model'!$B29)</f>
        <v>Parameter</v>
      </c>
      <c r="CP287" t="str">
        <f ca="1">SUBSTITUTE(CP286,'Formula Name Creation'!$V29,'HB11 Model'!$B29)</f>
        <v>Parameter</v>
      </c>
      <c r="CQ287" t="str">
        <f ca="1">SUBSTITUTE(CQ286,'Formula Name Creation'!$V29,'HB11 Model'!$B29)</f>
        <v>Parameter</v>
      </c>
      <c r="CR287" t="str">
        <f ca="1">SUBSTITUTE(CR286,'Formula Name Creation'!$V29,'HB11 Model'!$B29)</f>
        <v>Parameter</v>
      </c>
      <c r="CS287" t="str">
        <f ca="1">SUBSTITUTE(CS286,'Formula Name Creation'!$V29,'HB11 Model'!$B29)</f>
        <v>Parameter</v>
      </c>
      <c r="CT287" t="str">
        <f ca="1">SUBSTITUTE(CT286,'Formula Name Creation'!$V29,'HB11 Model'!$B29)</f>
        <v>Parameter</v>
      </c>
      <c r="CU287" t="str">
        <f ca="1">SUBSTITUTE(CU286,'Formula Name Creation'!$V29,'HB11 Model'!$B29)</f>
        <v>=PI()*Height of Vacuum Vessel*(Radius of Vacuum Vessel^2-(Radius of Vacuum Vessel-Wall Thickness of Vacuum Vessel)^2)*Density of Vacuum Vessel Material</v>
      </c>
      <c r="CV287" t="str">
        <f ca="1">SUBSTITUTE(CV286,'Formula Name Creation'!$V29,'HB11 Model'!$B29)</f>
        <v>Parameter</v>
      </c>
      <c r="CW287" t="str">
        <f ca="1">SUBSTITUTE(CW286,'Formula Name Creation'!$V29,'HB11 Model'!$B29)</f>
        <v>=(90.69*Mass of Vacuum Vessel + Shielding Material Costs for Vacuum Vessel + 13.04*Mass Flow Rate*112.32)/10^6</v>
      </c>
      <c r="CX287" t="str">
        <f ca="1">SUBSTITUTE(CX286,'Formula Name Creation'!$V29,'HB11 Model'!$B29)</f>
        <v>0</v>
      </c>
      <c r="CY287" t="str">
        <f ca="1">SUBSTITUTE(CY286,'Formula Name Creation'!$V29,'HB11 Model'!$B29)</f>
        <v>0</v>
      </c>
      <c r="CZ287" t="str">
        <f ca="1">SUBSTITUTE(CZ286,'Formula Name Creation'!$V29,'HB11 Model'!$B29)</f>
        <v>0</v>
      </c>
      <c r="DA287" t="str">
        <f ca="1">SUBSTITUTE(DA286,'Formula Name Creation'!$V29,'HB11 Model'!$B29)</f>
        <v>0</v>
      </c>
      <c r="DB287" t="str">
        <f ca="1">SUBSTITUTE(DB286,'Formula Name Creation'!$V29,'HB11 Model'!$B29)</f>
        <v>0</v>
      </c>
      <c r="DC287" t="str">
        <f ca="1">SUBSTITUTE(DC286,'Formula Name Creation'!$V29,'HB11 Model'!$B29)</f>
        <v>0</v>
      </c>
      <c r="DD287" t="str">
        <f ca="1">SUBSTITUTE(DD286,'Formula Name Creation'!$V29,'HB11 Model'!$B29)</f>
        <v>0</v>
      </c>
      <c r="DE287" t="str">
        <f ca="1">SUBSTITUTE(DE286,'Formula Name Creation'!$V29,'HB11 Model'!$B29)</f>
        <v>0</v>
      </c>
      <c r="DF287" t="str">
        <f ca="1">SUBSTITUTE(DF286,'Formula Name Creation'!$V29,'HB11 Model'!$B29)</f>
        <v>0</v>
      </c>
      <c r="DG287" t="str">
        <f ca="1">SUBSTITUTE(DG286,'Formula Name Creation'!$V29,'HB11 Model'!$B29)</f>
        <v>0</v>
      </c>
      <c r="DH287" t="str">
        <f ca="1">SUBSTITUTE(DH286,'Formula Name Creation'!$V29,'HB11 Model'!$B29)</f>
        <v>0</v>
      </c>
      <c r="DI287" t="str">
        <f ca="1">SUBSTITUTE(DI286,'Formula Name Creation'!$V29,'HB11 Model'!$B29)</f>
        <v>0</v>
      </c>
      <c r="DJ287" t="str">
        <f ca="1">SUBSTITUTE(DJ286,'Formula Name Creation'!$V29,'HB11 Model'!$B29)</f>
        <v>0</v>
      </c>
      <c r="DK287" t="str">
        <f ca="1">SUBSTITUTE(DK286,'Formula Name Creation'!$V29,'HB11 Model'!$B29)</f>
        <v>0</v>
      </c>
      <c r="DL287" t="str">
        <f ca="1">SUBSTITUTE(DL286,'Formula Name Creation'!$V29,'HB11 Model'!$B29)</f>
        <v>0</v>
      </c>
      <c r="DM287" t="str">
        <f ca="1">SUBSTITUTE(DM286,'Formula Name Creation'!$V29,'HB11 Model'!$B29)</f>
        <v>0</v>
      </c>
      <c r="DN287" t="str">
        <f ca="1">SUBSTITUTE(DN286,'Formula Name Creation'!$V29,'HB11 Model'!$B29)</f>
        <v>0</v>
      </c>
      <c r="DO287" t="str">
        <f ca="1">SUBSTITUTE(DO286,'Formula Name Creation'!$V29,'HB11 Model'!$B29)</f>
        <v>0</v>
      </c>
      <c r="DP287" t="str">
        <f ca="1">SUBSTITUTE(DP286,'Formula Name Creation'!$V29,'HB11 Model'!$B29)</f>
        <v>0</v>
      </c>
      <c r="DQ287" t="str">
        <f ca="1">SUBSTITUTE(DQ286,'Formula Name Creation'!$V29,'HB11 Model'!$B29)</f>
        <v>0</v>
      </c>
      <c r="DR287" t="str">
        <f ca="1">SUBSTITUTE(DR286,'Formula Name Creation'!$V29,'HB11 Model'!$B29)</f>
        <v>0</v>
      </c>
      <c r="DS287" t="str">
        <f ca="1">SUBSTITUTE(DS286,'Formula Name Creation'!$V29,'HB11 Model'!$B29)</f>
        <v>0</v>
      </c>
      <c r="DT287" t="str">
        <f ca="1">SUBSTITUTE(DT286,'Formula Name Creation'!$V29,'HB11 Model'!$B29)</f>
        <v>0</v>
      </c>
      <c r="DU287" t="str">
        <f ca="1">SUBSTITUTE(DU286,'Formula Name Creation'!$V29,'HB11 Model'!$B29)</f>
        <v>0</v>
      </c>
      <c r="DV287" t="str">
        <f ca="1">SUBSTITUTE(DV286,'Formula Name Creation'!$V29,'HB11 Model'!$B29)</f>
        <v>0</v>
      </c>
      <c r="DW287" t="str">
        <f ca="1">SUBSTITUTE(DW286,'Formula Name Creation'!$V29,'HB11 Model'!$B29)</f>
        <v>0</v>
      </c>
      <c r="DX287" t="str">
        <f ca="1">SUBSTITUTE(DX286,'Formula Name Creation'!$V29,'HB11 Model'!$B29)</f>
        <v>0</v>
      </c>
      <c r="DY287" t="str">
        <f ca="1">SUBSTITUTE(DY286,'Formula Name Creation'!$V29,'HB11 Model'!$B29)</f>
        <v>0</v>
      </c>
      <c r="DZ287" t="str">
        <f ca="1">SUBSTITUTE(DZ286,'Formula Name Creation'!$V29,'HB11 Model'!$B29)</f>
        <v>0</v>
      </c>
      <c r="EA287" t="str">
        <f ca="1">SUBSTITUTE(EA286,'Formula Name Creation'!$V29,'HB11 Model'!$B29)</f>
        <v>0</v>
      </c>
      <c r="EB287" t="str">
        <f ca="1">SUBSTITUTE(EB286,'Formula Name Creation'!$V29,'HB11 Model'!$B29)</f>
        <v>0</v>
      </c>
      <c r="EC287" t="str">
        <f ca="1">SUBSTITUTE(EC286,'Formula Name Creation'!$V29,'HB11 Model'!$B29)</f>
        <v>0</v>
      </c>
      <c r="ED287" t="str">
        <f ca="1">SUBSTITUTE(ED286,'Formula Name Creation'!$V29,'HB11 Model'!$B29)</f>
        <v>0</v>
      </c>
      <c r="EE287" t="str">
        <f ca="1">SUBSTITUTE(EE286,'Formula Name Creation'!$V29,'HB11 Model'!$B29)</f>
        <v>0</v>
      </c>
      <c r="EF287" t="str">
        <f ca="1">SUBSTITUTE(EF286,'Formula Name Creation'!$V29,'HB11 Model'!$B29)</f>
        <v>0</v>
      </c>
      <c r="EG287" t="str">
        <f ca="1">SUBSTITUTE(EG286,'Formula Name Creation'!$V29,'HB11 Model'!$B29)</f>
        <v>0</v>
      </c>
      <c r="EH287" t="str">
        <f ca="1">SUBSTITUTE(EH286,'Formula Name Creation'!$V29,'HB11 Model'!$B29)</f>
        <v>0</v>
      </c>
      <c r="EI287" t="str">
        <f ca="1">SUBSTITUTE(EI286,'Formula Name Creation'!$V29,'HB11 Model'!$B29)</f>
        <v>0</v>
      </c>
      <c r="EJ287" t="str">
        <f ca="1">SUBSTITUTE(EJ286,'Formula Name Creation'!$V29,'HB11 Model'!$B29)</f>
        <v>0</v>
      </c>
      <c r="EK287" t="str">
        <f ca="1">SUBSTITUTE(EK286,'Formula Name Creation'!$V29,'HB11 Model'!$B29)</f>
        <v>0</v>
      </c>
      <c r="EL287" t="str">
        <f ca="1">SUBSTITUTE(EL286,'Formula Name Creation'!$V29,'HB11 Model'!$B29)</f>
        <v>0</v>
      </c>
      <c r="EM287" t="str">
        <f ca="1">SUBSTITUTE(EM286,'Formula Name Creation'!$V29,'HB11 Model'!$B29)</f>
        <v>0</v>
      </c>
      <c r="EN287" t="str">
        <f ca="1">SUBSTITUTE(EN286,'Formula Name Creation'!$V29,'HB11 Model'!$B29)</f>
        <v>0</v>
      </c>
      <c r="EO287" t="str">
        <f ca="1">SUBSTITUTE(EO286,'Formula Name Creation'!$V29,'HB11 Model'!$B29)</f>
        <v>0</v>
      </c>
      <c r="EP287" t="str">
        <f ca="1">SUBSTITUTE(EP286,'Formula Name Creation'!$V29,'HB11 Model'!$B29)</f>
        <v>0</v>
      </c>
      <c r="EQ287" t="str">
        <f ca="1">SUBSTITUTE(EQ286,'Formula Name Creation'!$V29,'HB11 Model'!$B29)</f>
        <v>0</v>
      </c>
      <c r="ER287" t="str">
        <f ca="1">SUBSTITUTE(ER286,'Formula Name Creation'!$V29,'HB11 Model'!$B29)</f>
        <v>0</v>
      </c>
      <c r="ES287" t="str">
        <f ca="1">SUBSTITUTE(ES286,'Formula Name Creation'!$V29,'HB11 Model'!$B29)</f>
        <v>0</v>
      </c>
      <c r="ET287" t="str">
        <f ca="1">SUBSTITUTE(ET286,'Formula Name Creation'!$V29,'HB11 Model'!$B29)</f>
        <v>0</v>
      </c>
      <c r="EU287">
        <v>27</v>
      </c>
    </row>
    <row r="288" spans="1:151" x14ac:dyDescent="0.25">
      <c r="A288" t="str">
        <f ca="1">SUBSTITUTE(A287,'Formula Name Creation'!$V28,'HB11 Model'!$B28)</f>
        <v>Parameter</v>
      </c>
      <c r="B288" t="str">
        <f ca="1">SUBSTITUTE(B287,'Formula Name Creation'!$V28,'HB11 Model'!$B28)</f>
        <v>Parameter</v>
      </c>
      <c r="C288" t="str">
        <f ca="1">SUBSTITUTE(C287,'Formula Name Creation'!$V28,'HB11 Model'!$B28)</f>
        <v>=(1400*C22*1000)/10^6</v>
      </c>
      <c r="D288" t="str">
        <f ca="1">SUBSTITUTE(D287,'Formula Name Creation'!$V28,'HB11 Model'!$B28)</f>
        <v>Parameter</v>
      </c>
      <c r="E288" t="str">
        <f ca="1">SUBSTITUTE(E287,'Formula Name Creation'!$V28,'HB11 Model'!$B28)</f>
        <v>=C3*C4</v>
      </c>
      <c r="F288" t="str">
        <f ca="1">SUBSTITUTE(F287,'Formula Name Creation'!$V28,'HB11 Model'!$B28)</f>
        <v>=C7/(C6)</v>
      </c>
      <c r="G288" t="str">
        <f ca="1">SUBSTITUTE(G287,'Formula Name Creation'!$V28,'HB11 Model'!$B28)</f>
        <v>=IF(X-factor=0,C7*C10,C7*C10*C13)</v>
      </c>
      <c r="H288" t="str">
        <f ca="1">SUBSTITUTE(H287,'Formula Name Creation'!$V28,'HB11 Model'!$B28)</f>
        <v>Parameter</v>
      </c>
      <c r="I288" t="str">
        <f ca="1">SUBSTITUTE(I287,'Formula Name Creation'!$V28,'HB11 Model'!$B28)</f>
        <v>Parameter</v>
      </c>
      <c r="J288" t="str">
        <f ca="1">SUBSTITUTE(J287,'Formula Name Creation'!$V28,'HB11 Model'!$B28)</f>
        <v>Parameter</v>
      </c>
      <c r="K288" t="str">
        <f ca="1">SUBSTITUTE(K287,'Formula Name Creation'!$V28,'HB11 Model'!$B28)</f>
        <v>Parameter</v>
      </c>
      <c r="L288" t="str">
        <f ca="1">SUBSTITUTE(L287,'Formula Name Creation'!$V28,'HB11 Model'!$B28)</f>
        <v>Parameter</v>
      </c>
      <c r="M288" t="str">
        <f ca="1">SUBSTITUTE(M287,'Formula Name Creation'!$V28,'HB11 Model'!$B28)</f>
        <v>=C16/C8</v>
      </c>
      <c r="N288" t="str">
        <f ca="1">SUBSTITUTE(N287,'Formula Name Creation'!$V28,'HB11 Model'!$B28)</f>
        <v>=C9*C17</v>
      </c>
      <c r="O288" t="str">
        <f ca="1">SUBSTITUTE(O287,'Formula Name Creation'!$V28,'HB11 Model'!$B28)</f>
        <v>Parameter</v>
      </c>
      <c r="P288" t="str">
        <f ca="1">SUBSTITUTE(P287,'Formula Name Creation'!$V28,'HB11 Model'!$B28)</f>
        <v>Parameter</v>
      </c>
      <c r="Q288" t="str">
        <f ca="1">SUBSTITUTE(Q287,'Formula Name Creation'!$V28,'HB11 Model'!$B28)</f>
        <v>Parameter</v>
      </c>
      <c r="R288" t="str">
        <f ca="1">SUBSTITUTE(R287,'Formula Name Creation'!$V28,'HB11 Model'!$B28)</f>
        <v>=C8+Cooling System Energy Consumption+Vacuum System Power Usage</v>
      </c>
      <c r="S288" t="str">
        <f ca="1">SUBSTITUTE(S287,'Formula Name Creation'!$V28,'HB11 Model'!$B28)</f>
        <v>=C20*C19</v>
      </c>
      <c r="T288" t="str">
        <f ca="1">SUBSTITUTE(T287,'Formula Name Creation'!$V28,'HB11 Model'!$B28)</f>
        <v>=C16-C20</v>
      </c>
      <c r="U288" t="str">
        <f ca="1">SUBSTITUTE(U287,'Formula Name Creation'!$V28,'HB11 Model'!$B28)</f>
        <v>=365*24*C14</v>
      </c>
      <c r="V288" t="str">
        <f ca="1">SUBSTITUTE(V287,'Formula Name Creation'!$V28,'HB11 Model'!$B28)</f>
        <v>=C22*C23</v>
      </c>
      <c r="W288" t="str">
        <f ca="1">SUBSTITUTE(W287,'Formula Name Creation'!$V28,'HB11 Model'!$B28)</f>
        <v>=C26/(1-C27)</v>
      </c>
      <c r="X288" t="str">
        <f ca="1">SUBSTITUTE(X287,'Formula Name Creation'!$V28,'HB11 Model'!$B28)</f>
        <v>=C4*C14*365*24*3600</v>
      </c>
      <c r="Y288" t="str">
        <f ca="1">SUBSTITUTE(Y287,'Formula Name Creation'!$V28,'HB11 Model'!$B28)</f>
        <v>Parameter</v>
      </c>
      <c r="Z288" t="str">
        <f ca="1">SUBSTITUTE(Z287,'Formula Name Creation'!$V28,'HB11 Model'!$B28)</f>
        <v>=Total Cost per Pellet +Total Cost per Target with X-factor+Total Cost per Capacitive Coil and Hydrogen Cone+Final Assembly Cost per Target</v>
      </c>
      <c r="AA288" t="str">
        <f ca="1">SUBSTITUTE(AA287,'Formula Name Creation'!$V28,'HB11 Model'!$B28)</f>
        <v xml:space="preserve">=Fuel Pellet Mass*(Fuel Pellet Percentage Boron Nitride (h-BN)*Cost of Boron Nitride (h-BN))/(1000)+Cost of Manufacturing per Pellet </v>
      </c>
      <c r="AB288" t="str">
        <f ca="1">SUBSTITUTE(AB287,'Formula Name Creation'!$V28,'HB11 Model'!$B28)</f>
        <v>Parameter</v>
      </c>
      <c r="AC288" t="str">
        <f ca="1">SUBSTITUTE(AC287,'Formula Name Creation'!$V28,'HB11 Model'!$B28)</f>
        <v>Parameter</v>
      </c>
      <c r="AD288" t="str">
        <f ca="1">SUBSTITUTE(AD287,'Formula Name Creation'!$V28,'HB11 Model'!$B28)</f>
        <v>Parameter</v>
      </c>
      <c r="AE288" t="str">
        <f ca="1">SUBSTITUTE(AE287,'Formula Name Creation'!$V28,'HB11 Model'!$B28)</f>
        <v>Parameter</v>
      </c>
      <c r="AF288" t="str">
        <f ca="1">SUBSTITUTE(AF287,'Formula Name Creation'!$V28,'HB11 Model'!$B28)</f>
        <v>Parameter</v>
      </c>
      <c r="AG288" t="str">
        <f ca="1">SUBSTITUTE(AG287,'Formula Name Creation'!$V28,'HB11 Model'!$B28)</f>
        <v>Parameter</v>
      </c>
      <c r="AH288" t="str">
        <f ca="1">SUBSTITUTE(AH287,'Formula Name Creation'!$V28,'HB11 Model'!$B28)</f>
        <v>Parameter</v>
      </c>
      <c r="AI288" t="str">
        <f ca="1">SUBSTITUTE(AI287,'Formula Name Creation'!$V28,'HB11 Model'!$B28)</f>
        <v>=X-factor*(Total Cost of X-factor)</v>
      </c>
      <c r="AJ288" t="str">
        <f ca="1">SUBSTITUTE(AJ287,'Formula Name Creation'!$V28,'HB11 Model'!$B28)</f>
        <v>Parameter</v>
      </c>
      <c r="AK288" t="str">
        <f ca="1">SUBSTITUTE(AK287,'Formula Name Creation'!$V28,'HB11 Model'!$B28)</f>
        <v>Parameter</v>
      </c>
      <c r="AL288" t="str">
        <f ca="1">SUBSTITUTE(AL287,'Formula Name Creation'!$V28,'HB11 Model'!$B28)</f>
        <v>=Capacitive Coil and Hydrogen Cone*(Total Material Cost per Capacitive Coil and Hydrogen Cone+Cost of Manufacturing per Capacitive Coil and Hydrogen Cone)</v>
      </c>
      <c r="AM288" t="str">
        <f ca="1">SUBSTITUTE(AM287,'Formula Name Creation'!$V28,'HB11 Model'!$B28)</f>
        <v>=0.04+(Hydrogen Precursor Mass*Cost of Hydrogen)/(1000)</v>
      </c>
      <c r="AN288" t="str">
        <f ca="1">SUBSTITUTE(AN287,'Formula Name Creation'!$V28,'HB11 Model'!$B28)</f>
        <v>Parameter</v>
      </c>
      <c r="AO288" t="str">
        <f ca="1">SUBSTITUTE(AO287,'Formula Name Creation'!$V28,'HB11 Model'!$B28)</f>
        <v>Parameter</v>
      </c>
      <c r="AP288" t="str">
        <f ca="1">SUBSTITUTE(AP287,'Formula Name Creation'!$V28,'HB11 Model'!$B28)</f>
        <v>Parameter</v>
      </c>
      <c r="AQ288" t="str">
        <f ca="1">SUBSTITUTE(AQ287,'Formula Name Creation'!$V28,'HB11 Model'!$B28)</f>
        <v>Parameter</v>
      </c>
      <c r="AR288" t="e">
        <f ca="1">SUBSTITUTE(AR287,'Formula Name Creation'!$V28,'HB11 Model'!$B28)</f>
        <v>#N/A</v>
      </c>
      <c r="AS288" t="str">
        <f ca="1">SUBSTITUTE(AS287,'Formula Name Creation'!$V28,'HB11 Model'!$B28)</f>
        <v>=Manufacturing Overhead Costs+C25*(Total Cost per Target )</v>
      </c>
      <c r="AT288" t="str">
        <f ca="1">SUBSTITUTE(AT287,'Formula Name Creation'!$V28,'HB11 Model'!$B28)</f>
        <v>Parameter</v>
      </c>
      <c r="AU288" t="str">
        <f ca="1">SUBSTITUTE(AU287,'Formula Name Creation'!$V28,'HB11 Model'!$B28)</f>
        <v>Parameter</v>
      </c>
      <c r="AV288" t="str">
        <f ca="1">SUBSTITUTE(AV287,'Formula Name Creation'!$V28,'HB11 Model'!$B28)</f>
        <v>Parameter</v>
      </c>
      <c r="AW288" t="str">
        <f ca="1">SUBSTITUTE(AW287,'Formula Name Creation'!$V28,'HB11 Model'!$B28)</f>
        <v>Parameter</v>
      </c>
      <c r="AX288" t="str">
        <f ca="1">SUBSTITUTE(AX287,'Formula Name Creation'!$V28,'HB11 Model'!$B28)</f>
        <v>Parameter</v>
      </c>
      <c r="AY288" t="str">
        <f ca="1">SUBSTITUTE(AY287,'Formula Name Creation'!$V28,'HB11 Model'!$B28)</f>
        <v>Parameter</v>
      </c>
      <c r="AZ288" t="str">
        <f ca="1">SUBSTITUTE(AZ287,'Formula Name Creation'!$V28,'HB11 Model'!$B28)</f>
        <v>Parameter</v>
      </c>
      <c r="BA288" t="str">
        <f ca="1">SUBSTITUTE(BA287,'Formula Name Creation'!$V28,'HB11 Model'!$B28)</f>
        <v>=(Total Cost of Fuel Storage+Cost of Fuel Delivery Robot)/10^6</v>
      </c>
      <c r="BB288" t="str">
        <f ca="1">SUBSTITUTE(BB287,'Formula Name Creation'!$V28,'HB11 Model'!$B28)</f>
        <v>=C4*((C14*24)*3600)*Required Redundancy</v>
      </c>
      <c r="BC288" t="str">
        <f ca="1">SUBSTITUTE(BC287,'Formula Name Creation'!$V28,'HB11 Model'!$B28)</f>
        <v>Parameter</v>
      </c>
      <c r="BD288" t="str">
        <f ca="1">SUBSTITUTE(BD287,'Formula Name Creation'!$V28,'HB11 Model'!$B28)</f>
        <v>Parameter</v>
      </c>
      <c r="BE288" t="str">
        <f ca="1">SUBSTITUTE(BE287,'Formula Name Creation'!$V28,'HB11 Model'!$B28)</f>
        <v>Parameter</v>
      </c>
      <c r="BF288" t="str">
        <f ca="1">SUBSTITUTE(BF287,'Formula Name Creation'!$V28,'HB11 Model'!$B28)</f>
        <v>Parameter</v>
      </c>
      <c r="BG288" t="str">
        <f ca="1">SUBSTITUTE(BG287,'Formula Name Creation'!$V28,'HB11 Model'!$B28)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8" t="str">
        <f ca="1">SUBSTITUTE(BH287,'Formula Name Creation'!$V28,'HB11 Model'!$B28)</f>
        <v>Parameter</v>
      </c>
      <c r="BI288" t="str">
        <f ca="1">SUBSTITUTE(BI287,'Formula Name Creation'!$V28,'HB11 Model'!$B28)</f>
        <v>=Cost of Maintenance per kWh*1000*C24</v>
      </c>
      <c r="BJ288" t="str">
        <f ca="1">SUBSTITUTE(BJ287,'Formula Name Creation'!$V28,'HB11 Model'!$B28)</f>
        <v>Parameter</v>
      </c>
      <c r="BK288" t="str">
        <f ca="1">SUBSTITUTE(BK287,'Formula Name Creation'!$V28,'HB11 Model'!$B28)</f>
        <v>Parameter</v>
      </c>
      <c r="BL288" t="str">
        <f ca="1">SUBSTITUTE(BL287,'Formula Name Creation'!$V28,'HB11 Model'!$B28)</f>
        <v>Parameter</v>
      </c>
      <c r="BM288" t="str">
        <f ca="1">SUBSTITUTE(BM287,'Formula Name Creation'!$V28,'HB11 Model'!$B28)</f>
        <v>Parameter</v>
      </c>
      <c r="BN288" t="str">
        <f ca="1">SUBSTITUTE(BN287,'Formula Name Creation'!$V28,'HB11 Model'!$B28)</f>
        <v>Parameter</v>
      </c>
      <c r="BO288" t="str">
        <f ca="1">SUBSTITUTE(BO287,'Formula Name Creation'!$V28,'HB11 Model'!$B28)</f>
        <v>Parameter</v>
      </c>
      <c r="BP288" t="str">
        <f ca="1">SUBSTITUTE(BP287,'Formula Name Creation'!$V28,'HB11 Model'!$B28)</f>
        <v>Parameter</v>
      </c>
      <c r="BQ288" t="str">
        <f ca="1">SUBSTITUTE(BQ287,'Formula Name Creation'!$V28,'HB11 Model'!$B28)</f>
        <v>Parameter</v>
      </c>
      <c r="BR288" t="str">
        <f ca="1">SUBSTITUTE(BR287,'Formula Name Creation'!$V28,'HB11 Model'!$B28)</f>
        <v>Parameter</v>
      </c>
      <c r="BS288" t="str">
        <f ca="1">SUBSTITUTE(BS287,'Formula Name Creation'!$V28,'HB11 Model'!$B28)</f>
        <v>Parameter</v>
      </c>
      <c r="BT288" t="str">
        <f ca="1">SUBSTITUTE(BT287,'Formula Name Creation'!$V28,'HB11 Model'!$B28)</f>
        <v>Parameter</v>
      </c>
      <c r="BU288" t="str">
        <f ca="1">SUBSTITUTE(BU287,'Formula Name Creation'!$V28,'HB11 Model'!$B28)</f>
        <v>=(Land Cost+Reactor Building Cost+Turbine Building Cost+Cooling Tower System Cost+Power Supply and Energy Storage Cost+Ventilation Stack Cost+Miscellaneous Buildings Cost+Laser Construction Cost)</v>
      </c>
      <c r="BV288" t="str">
        <f ca="1">SUBSTITUTE(BV287,'Formula Name Creation'!$V28,'HB11 Model'!$B28)</f>
        <v>Parameter</v>
      </c>
      <c r="BW288" t="str">
        <f ca="1">SUBSTITUTE(BW287,'Formula Name Creation'!$V28,'HB11 Model'!$B28)</f>
        <v>Parameter</v>
      </c>
      <c r="BX288" t="str">
        <f ca="1">SUBSTITUTE(BX287,'Formula Name Creation'!$V28,'HB11 Model'!$B28)</f>
        <v>=Indirect Construction Cost+Direct Construction Cost</v>
      </c>
      <c r="BY288" t="str">
        <f ca="1">SUBSTITUTE(BY287,'Formula Name Creation'!$V28,'HB11 Model'!$B28)</f>
        <v>Parameter</v>
      </c>
      <c r="BZ288" t="str">
        <f ca="1">SUBSTITUTE(BZ287,'Formula Name Creation'!$V28,'HB11 Model'!$B28)</f>
        <v>=Decommissioning Cost Coefficient*Direct Construction Cost</v>
      </c>
      <c r="CA288" t="str">
        <f ca="1">SUBSTITUTE(CA287,'Formula Name Creation'!$V28,'HB11 Model'!$B28)</f>
        <v>Parameter</v>
      </c>
      <c r="CB288" t="str">
        <f ca="1">SUBSTITUTE(CB287,'Formula Name Creation'!$V28,'HB11 Model'!$B28)</f>
        <v>Parameter</v>
      </c>
      <c r="CC288" t="str">
        <f ca="1">SUBSTITUTE(CC287,'Formula Name Creation'!$V28,'HB11 Model'!$B28)</f>
        <v>Parameter</v>
      </c>
      <c r="CD288" t="str">
        <f ca="1">SUBSTITUTE(CD287,'Formula Name Creation'!$V28,'HB11 Model'!$B28)</f>
        <v>=32*(C9/2605)</v>
      </c>
      <c r="CE288" t="str">
        <f ca="1">SUBSTITUTE(CE287,'Formula Name Creation'!$V28,'HB11 Model'!$B28)</f>
        <v>Parameter</v>
      </c>
      <c r="CF288" t="str">
        <f ca="1">SUBSTITUTE(CF287,'Formula Name Creation'!$V28,'HB11 Model'!$B28)</f>
        <v>Parameter</v>
      </c>
      <c r="CG288" t="str">
        <f ca="1">SUBSTITUTE(CG287,'Formula Name Creation'!$V28,'HB11 Model'!$B28)</f>
        <v>=(Coolant Volume*Coolant Density*Coolant Cost)/10^6</v>
      </c>
      <c r="CH288" t="str">
        <f ca="1">SUBSTITUTE(CH287,'Formula Name Creation'!$V28,'HB11 Model'!$B28)</f>
        <v>=C9*10^6/Mixed-mean Coolant Temperature Rise/Specific Heat of Coolant</v>
      </c>
      <c r="CI288" t="str">
        <f ca="1">SUBSTITUTE(CI287,'Formula Name Creation'!$V28,'HB11 Model'!$B28)</f>
        <v>Parameter</v>
      </c>
      <c r="CJ288" t="str">
        <f ca="1">SUBSTITUTE(CJ287,'Formula Name Creation'!$V28,'HB11 Model'!$B28)</f>
        <v>Parameter</v>
      </c>
      <c r="CK288" t="str">
        <f ca="1">SUBSTITUTE(CK287,'Formula Name Creation'!$V28,'HB11 Model'!$B28)</f>
        <v>Parameter</v>
      </c>
      <c r="CL288" t="str">
        <f ca="1">SUBSTITUTE(CL287,'Formula Name Creation'!$V28,'HB11 Model'!$B28)</f>
        <v>Parameter</v>
      </c>
      <c r="CM288" t="str">
        <f ca="1">SUBSTITUTE(CM287,'Formula Name Creation'!$V28,'HB11 Model'!$B28)</f>
        <v>=Number of Staff*Average Hourly Wage</v>
      </c>
      <c r="CN288" t="str">
        <f ca="1">SUBSTITUTE(CN287,'Formula Name Creation'!$V28,'HB11 Model'!$B28)</f>
        <v>=Hourly Personnel Cost*7.6*7*52.18</v>
      </c>
      <c r="CO288" t="str">
        <f ca="1">SUBSTITUTE(CO287,'Formula Name Creation'!$V28,'HB11 Model'!$B28)</f>
        <v>Parameter</v>
      </c>
      <c r="CP288" t="str">
        <f ca="1">SUBSTITUTE(CP287,'Formula Name Creation'!$V28,'HB11 Model'!$B28)</f>
        <v>Parameter</v>
      </c>
      <c r="CQ288" t="str">
        <f ca="1">SUBSTITUTE(CQ287,'Formula Name Creation'!$V28,'HB11 Model'!$B28)</f>
        <v>Parameter</v>
      </c>
      <c r="CR288" t="str">
        <f ca="1">SUBSTITUTE(CR287,'Formula Name Creation'!$V28,'HB11 Model'!$B28)</f>
        <v>Parameter</v>
      </c>
      <c r="CS288" t="str">
        <f ca="1">SUBSTITUTE(CS287,'Formula Name Creation'!$V28,'HB11 Model'!$B28)</f>
        <v>Parameter</v>
      </c>
      <c r="CT288" t="str">
        <f ca="1">SUBSTITUTE(CT287,'Formula Name Creation'!$V28,'HB11 Model'!$B28)</f>
        <v>Parameter</v>
      </c>
      <c r="CU288" t="str">
        <f ca="1">SUBSTITUTE(CU287,'Formula Name Creation'!$V28,'HB11 Model'!$B28)</f>
        <v>=PI()*Height of Vacuum Vessel*(Radius of Vacuum Vessel^2-(Radius of Vacuum Vessel-Wall Thickness of Vacuum Vessel)^2)*Density of Vacuum Vessel Material</v>
      </c>
      <c r="CV288" t="str">
        <f ca="1">SUBSTITUTE(CV287,'Formula Name Creation'!$V28,'HB11 Model'!$B28)</f>
        <v>Parameter</v>
      </c>
      <c r="CW288" t="str">
        <f ca="1">SUBSTITUTE(CW287,'Formula Name Creation'!$V28,'HB11 Model'!$B28)</f>
        <v>=(90.69*Mass of Vacuum Vessel + Shielding Material Costs for Vacuum Vessel + 13.04*Mass Flow Rate*112.32)/10^6</v>
      </c>
      <c r="CX288" t="str">
        <f ca="1">SUBSTITUTE(CX287,'Formula Name Creation'!$V28,'HB11 Model'!$B28)</f>
        <v>0</v>
      </c>
      <c r="CY288" t="str">
        <f ca="1">SUBSTITUTE(CY287,'Formula Name Creation'!$V28,'HB11 Model'!$B28)</f>
        <v>0</v>
      </c>
      <c r="CZ288" t="str">
        <f ca="1">SUBSTITUTE(CZ287,'Formula Name Creation'!$V28,'HB11 Model'!$B28)</f>
        <v>0</v>
      </c>
      <c r="DA288" t="str">
        <f ca="1">SUBSTITUTE(DA287,'Formula Name Creation'!$V28,'HB11 Model'!$B28)</f>
        <v>0</v>
      </c>
      <c r="DB288" t="str">
        <f ca="1">SUBSTITUTE(DB287,'Formula Name Creation'!$V28,'HB11 Model'!$B28)</f>
        <v>0</v>
      </c>
      <c r="DC288" t="str">
        <f ca="1">SUBSTITUTE(DC287,'Formula Name Creation'!$V28,'HB11 Model'!$B28)</f>
        <v>0</v>
      </c>
      <c r="DD288" t="str">
        <f ca="1">SUBSTITUTE(DD287,'Formula Name Creation'!$V28,'HB11 Model'!$B28)</f>
        <v>0</v>
      </c>
      <c r="DE288" t="str">
        <f ca="1">SUBSTITUTE(DE287,'Formula Name Creation'!$V28,'HB11 Model'!$B28)</f>
        <v>0</v>
      </c>
      <c r="DF288" t="str">
        <f ca="1">SUBSTITUTE(DF287,'Formula Name Creation'!$V28,'HB11 Model'!$B28)</f>
        <v>0</v>
      </c>
      <c r="DG288" t="str">
        <f ca="1">SUBSTITUTE(DG287,'Formula Name Creation'!$V28,'HB11 Model'!$B28)</f>
        <v>0</v>
      </c>
      <c r="DH288" t="str">
        <f ca="1">SUBSTITUTE(DH287,'Formula Name Creation'!$V28,'HB11 Model'!$B28)</f>
        <v>0</v>
      </c>
      <c r="DI288" t="str">
        <f ca="1">SUBSTITUTE(DI287,'Formula Name Creation'!$V28,'HB11 Model'!$B28)</f>
        <v>0</v>
      </c>
      <c r="DJ288" t="str">
        <f ca="1">SUBSTITUTE(DJ287,'Formula Name Creation'!$V28,'HB11 Model'!$B28)</f>
        <v>0</v>
      </c>
      <c r="DK288" t="str">
        <f ca="1">SUBSTITUTE(DK287,'Formula Name Creation'!$V28,'HB11 Model'!$B28)</f>
        <v>0</v>
      </c>
      <c r="DL288" t="str">
        <f ca="1">SUBSTITUTE(DL287,'Formula Name Creation'!$V28,'HB11 Model'!$B28)</f>
        <v>0</v>
      </c>
      <c r="DM288" t="str">
        <f ca="1">SUBSTITUTE(DM287,'Formula Name Creation'!$V28,'HB11 Model'!$B28)</f>
        <v>0</v>
      </c>
      <c r="DN288" t="str">
        <f ca="1">SUBSTITUTE(DN287,'Formula Name Creation'!$V28,'HB11 Model'!$B28)</f>
        <v>0</v>
      </c>
      <c r="DO288" t="str">
        <f ca="1">SUBSTITUTE(DO287,'Formula Name Creation'!$V28,'HB11 Model'!$B28)</f>
        <v>0</v>
      </c>
      <c r="DP288" t="str">
        <f ca="1">SUBSTITUTE(DP287,'Formula Name Creation'!$V28,'HB11 Model'!$B28)</f>
        <v>0</v>
      </c>
      <c r="DQ288" t="str">
        <f ca="1">SUBSTITUTE(DQ287,'Formula Name Creation'!$V28,'HB11 Model'!$B28)</f>
        <v>0</v>
      </c>
      <c r="DR288" t="str">
        <f ca="1">SUBSTITUTE(DR287,'Formula Name Creation'!$V28,'HB11 Model'!$B28)</f>
        <v>0</v>
      </c>
      <c r="DS288" t="str">
        <f ca="1">SUBSTITUTE(DS287,'Formula Name Creation'!$V28,'HB11 Model'!$B28)</f>
        <v>0</v>
      </c>
      <c r="DT288" t="str">
        <f ca="1">SUBSTITUTE(DT287,'Formula Name Creation'!$V28,'HB11 Model'!$B28)</f>
        <v>0</v>
      </c>
      <c r="DU288" t="str">
        <f ca="1">SUBSTITUTE(DU287,'Formula Name Creation'!$V28,'HB11 Model'!$B28)</f>
        <v>0</v>
      </c>
      <c r="DV288" t="str">
        <f ca="1">SUBSTITUTE(DV287,'Formula Name Creation'!$V28,'HB11 Model'!$B28)</f>
        <v>0</v>
      </c>
      <c r="DW288" t="str">
        <f ca="1">SUBSTITUTE(DW287,'Formula Name Creation'!$V28,'HB11 Model'!$B28)</f>
        <v>0</v>
      </c>
      <c r="DX288" t="str">
        <f ca="1">SUBSTITUTE(DX287,'Formula Name Creation'!$V28,'HB11 Model'!$B28)</f>
        <v>0</v>
      </c>
      <c r="DY288" t="str">
        <f ca="1">SUBSTITUTE(DY287,'Formula Name Creation'!$V28,'HB11 Model'!$B28)</f>
        <v>0</v>
      </c>
      <c r="DZ288" t="str">
        <f ca="1">SUBSTITUTE(DZ287,'Formula Name Creation'!$V28,'HB11 Model'!$B28)</f>
        <v>0</v>
      </c>
      <c r="EA288" t="str">
        <f ca="1">SUBSTITUTE(EA287,'Formula Name Creation'!$V28,'HB11 Model'!$B28)</f>
        <v>0</v>
      </c>
      <c r="EB288" t="str">
        <f ca="1">SUBSTITUTE(EB287,'Formula Name Creation'!$V28,'HB11 Model'!$B28)</f>
        <v>0</v>
      </c>
      <c r="EC288" t="str">
        <f ca="1">SUBSTITUTE(EC287,'Formula Name Creation'!$V28,'HB11 Model'!$B28)</f>
        <v>0</v>
      </c>
      <c r="ED288" t="str">
        <f ca="1">SUBSTITUTE(ED287,'Formula Name Creation'!$V28,'HB11 Model'!$B28)</f>
        <v>0</v>
      </c>
      <c r="EE288" t="str">
        <f ca="1">SUBSTITUTE(EE287,'Formula Name Creation'!$V28,'HB11 Model'!$B28)</f>
        <v>0</v>
      </c>
      <c r="EF288" t="str">
        <f ca="1">SUBSTITUTE(EF287,'Formula Name Creation'!$V28,'HB11 Model'!$B28)</f>
        <v>0</v>
      </c>
      <c r="EG288" t="str">
        <f ca="1">SUBSTITUTE(EG287,'Formula Name Creation'!$V28,'HB11 Model'!$B28)</f>
        <v>0</v>
      </c>
      <c r="EH288" t="str">
        <f ca="1">SUBSTITUTE(EH287,'Formula Name Creation'!$V28,'HB11 Model'!$B28)</f>
        <v>0</v>
      </c>
      <c r="EI288" t="str">
        <f ca="1">SUBSTITUTE(EI287,'Formula Name Creation'!$V28,'HB11 Model'!$B28)</f>
        <v>0</v>
      </c>
      <c r="EJ288" t="str">
        <f ca="1">SUBSTITUTE(EJ287,'Formula Name Creation'!$V28,'HB11 Model'!$B28)</f>
        <v>0</v>
      </c>
      <c r="EK288" t="str">
        <f ca="1">SUBSTITUTE(EK287,'Formula Name Creation'!$V28,'HB11 Model'!$B28)</f>
        <v>0</v>
      </c>
      <c r="EL288" t="str">
        <f ca="1">SUBSTITUTE(EL287,'Formula Name Creation'!$V28,'HB11 Model'!$B28)</f>
        <v>0</v>
      </c>
      <c r="EM288" t="str">
        <f ca="1">SUBSTITUTE(EM287,'Formula Name Creation'!$V28,'HB11 Model'!$B28)</f>
        <v>0</v>
      </c>
      <c r="EN288" t="str">
        <f ca="1">SUBSTITUTE(EN287,'Formula Name Creation'!$V28,'HB11 Model'!$B28)</f>
        <v>0</v>
      </c>
      <c r="EO288" t="str">
        <f ca="1">SUBSTITUTE(EO287,'Formula Name Creation'!$V28,'HB11 Model'!$B28)</f>
        <v>0</v>
      </c>
      <c r="EP288" t="str">
        <f ca="1">SUBSTITUTE(EP287,'Formula Name Creation'!$V28,'HB11 Model'!$B28)</f>
        <v>0</v>
      </c>
      <c r="EQ288" t="str">
        <f ca="1">SUBSTITUTE(EQ287,'Formula Name Creation'!$V28,'HB11 Model'!$B28)</f>
        <v>0</v>
      </c>
      <c r="ER288" t="str">
        <f ca="1">SUBSTITUTE(ER287,'Formula Name Creation'!$V28,'HB11 Model'!$B28)</f>
        <v>0</v>
      </c>
      <c r="ES288" t="str">
        <f ca="1">SUBSTITUTE(ES287,'Formula Name Creation'!$V28,'HB11 Model'!$B28)</f>
        <v>0</v>
      </c>
      <c r="ET288" t="str">
        <f ca="1">SUBSTITUTE(ET287,'Formula Name Creation'!$V28,'HB11 Model'!$B28)</f>
        <v>0</v>
      </c>
      <c r="EU288">
        <v>26</v>
      </c>
    </row>
    <row r="289" spans="1:151" x14ac:dyDescent="0.25">
      <c r="A289" t="str">
        <f ca="1">SUBSTITUTE(A288,'Formula Name Creation'!$V27,'HB11 Model'!$B27)</f>
        <v>Parameter</v>
      </c>
      <c r="B289" t="str">
        <f ca="1">SUBSTITUTE(B288,'Formula Name Creation'!$V27,'HB11 Model'!$B27)</f>
        <v>Parameter</v>
      </c>
      <c r="C289" t="str">
        <f ca="1">SUBSTITUTE(C288,'Formula Name Creation'!$V27,'HB11 Model'!$B27)</f>
        <v>=(1400*C22*1000)/10^6</v>
      </c>
      <c r="D289" t="str">
        <f ca="1">SUBSTITUTE(D288,'Formula Name Creation'!$V27,'HB11 Model'!$B27)</f>
        <v>Parameter</v>
      </c>
      <c r="E289" t="str">
        <f ca="1">SUBSTITUTE(E288,'Formula Name Creation'!$V27,'HB11 Model'!$B27)</f>
        <v>=C3*C4</v>
      </c>
      <c r="F289" t="str">
        <f ca="1">SUBSTITUTE(F288,'Formula Name Creation'!$V27,'HB11 Model'!$B27)</f>
        <v>=C7/(C6)</v>
      </c>
      <c r="G289" t="str">
        <f ca="1">SUBSTITUTE(G288,'Formula Name Creation'!$V27,'HB11 Model'!$B27)</f>
        <v>=IF(X-factor=0,C7*C10,C7*C10*C13)</v>
      </c>
      <c r="H289" t="str">
        <f ca="1">SUBSTITUTE(H288,'Formula Name Creation'!$V27,'HB11 Model'!$B27)</f>
        <v>Parameter</v>
      </c>
      <c r="I289" t="str">
        <f ca="1">SUBSTITUTE(I288,'Formula Name Creation'!$V27,'HB11 Model'!$B27)</f>
        <v>Parameter</v>
      </c>
      <c r="J289" t="str">
        <f ca="1">SUBSTITUTE(J288,'Formula Name Creation'!$V27,'HB11 Model'!$B27)</f>
        <v>Parameter</v>
      </c>
      <c r="K289" t="str">
        <f ca="1">SUBSTITUTE(K288,'Formula Name Creation'!$V27,'HB11 Model'!$B27)</f>
        <v>Parameter</v>
      </c>
      <c r="L289" t="str">
        <f ca="1">SUBSTITUTE(L288,'Formula Name Creation'!$V27,'HB11 Model'!$B27)</f>
        <v>Parameter</v>
      </c>
      <c r="M289" t="str">
        <f ca="1">SUBSTITUTE(M288,'Formula Name Creation'!$V27,'HB11 Model'!$B27)</f>
        <v>=C16/C8</v>
      </c>
      <c r="N289" t="str">
        <f ca="1">SUBSTITUTE(N288,'Formula Name Creation'!$V27,'HB11 Model'!$B27)</f>
        <v>=C9*C17</v>
      </c>
      <c r="O289" t="str">
        <f ca="1">SUBSTITUTE(O288,'Formula Name Creation'!$V27,'HB11 Model'!$B27)</f>
        <v>Parameter</v>
      </c>
      <c r="P289" t="str">
        <f ca="1">SUBSTITUTE(P288,'Formula Name Creation'!$V27,'HB11 Model'!$B27)</f>
        <v>Parameter</v>
      </c>
      <c r="Q289" t="str">
        <f ca="1">SUBSTITUTE(Q288,'Formula Name Creation'!$V27,'HB11 Model'!$B27)</f>
        <v>Parameter</v>
      </c>
      <c r="R289" t="str">
        <f ca="1">SUBSTITUTE(R288,'Formula Name Creation'!$V27,'HB11 Model'!$B27)</f>
        <v>=C8+Cooling System Energy Consumption+Vacuum System Power Usage</v>
      </c>
      <c r="S289" t="str">
        <f ca="1">SUBSTITUTE(S288,'Formula Name Creation'!$V27,'HB11 Model'!$B27)</f>
        <v>=C20*C19</v>
      </c>
      <c r="T289" t="str">
        <f ca="1">SUBSTITUTE(T288,'Formula Name Creation'!$V27,'HB11 Model'!$B27)</f>
        <v>=C16-C20</v>
      </c>
      <c r="U289" t="str">
        <f ca="1">SUBSTITUTE(U288,'Formula Name Creation'!$V27,'HB11 Model'!$B27)</f>
        <v>=365*24*C14</v>
      </c>
      <c r="V289" t="str">
        <f ca="1">SUBSTITUTE(V288,'Formula Name Creation'!$V27,'HB11 Model'!$B27)</f>
        <v>=C22*C23</v>
      </c>
      <c r="W289" t="str">
        <f ca="1">SUBSTITUTE(W288,'Formula Name Creation'!$V27,'HB11 Model'!$B27)</f>
        <v>=C26/(1-Production Failure Rate )</v>
      </c>
      <c r="X289" t="str">
        <f ca="1">SUBSTITUTE(X288,'Formula Name Creation'!$V27,'HB11 Model'!$B27)</f>
        <v>=C4*C14*365*24*3600</v>
      </c>
      <c r="Y289" t="str">
        <f ca="1">SUBSTITUTE(Y288,'Formula Name Creation'!$V27,'HB11 Model'!$B27)</f>
        <v>Parameter</v>
      </c>
      <c r="Z289" t="str">
        <f ca="1">SUBSTITUTE(Z288,'Formula Name Creation'!$V27,'HB11 Model'!$B27)</f>
        <v>=Total Cost per Pellet +Total Cost per Target with X-factor+Total Cost per Capacitive Coil and Hydrogen Cone+Final Assembly Cost per Target</v>
      </c>
      <c r="AA289" t="str">
        <f ca="1">SUBSTITUTE(AA288,'Formula Name Creation'!$V27,'HB11 Model'!$B27)</f>
        <v xml:space="preserve">=Fuel Pellet Mass*(Fuel Pellet Percentage Boron Nitride (h-BN)*Cost of Boron Nitride (h-BN))/(1000)+Cost of Manufacturing per Pellet </v>
      </c>
      <c r="AB289" t="str">
        <f ca="1">SUBSTITUTE(AB288,'Formula Name Creation'!$V27,'HB11 Model'!$B27)</f>
        <v>Parameter</v>
      </c>
      <c r="AC289" t="str">
        <f ca="1">SUBSTITUTE(AC288,'Formula Name Creation'!$V27,'HB11 Model'!$B27)</f>
        <v>Parameter</v>
      </c>
      <c r="AD289" t="str">
        <f ca="1">SUBSTITUTE(AD288,'Formula Name Creation'!$V27,'HB11 Model'!$B27)</f>
        <v>Parameter</v>
      </c>
      <c r="AE289" t="str">
        <f ca="1">SUBSTITUTE(AE288,'Formula Name Creation'!$V27,'HB11 Model'!$B27)</f>
        <v>Parameter</v>
      </c>
      <c r="AF289" t="str">
        <f ca="1">SUBSTITUTE(AF288,'Formula Name Creation'!$V27,'HB11 Model'!$B27)</f>
        <v>Parameter</v>
      </c>
      <c r="AG289" t="str">
        <f ca="1">SUBSTITUTE(AG288,'Formula Name Creation'!$V27,'HB11 Model'!$B27)</f>
        <v>Parameter</v>
      </c>
      <c r="AH289" t="str">
        <f ca="1">SUBSTITUTE(AH288,'Formula Name Creation'!$V27,'HB11 Model'!$B27)</f>
        <v>Parameter</v>
      </c>
      <c r="AI289" t="str">
        <f ca="1">SUBSTITUTE(AI288,'Formula Name Creation'!$V27,'HB11 Model'!$B27)</f>
        <v>=X-factor*(Total Cost of X-factor)</v>
      </c>
      <c r="AJ289" t="str">
        <f ca="1">SUBSTITUTE(AJ288,'Formula Name Creation'!$V27,'HB11 Model'!$B27)</f>
        <v>Parameter</v>
      </c>
      <c r="AK289" t="str">
        <f ca="1">SUBSTITUTE(AK288,'Formula Name Creation'!$V27,'HB11 Model'!$B27)</f>
        <v>Parameter</v>
      </c>
      <c r="AL289" t="str">
        <f ca="1">SUBSTITUTE(AL288,'Formula Name Creation'!$V27,'HB11 Model'!$B27)</f>
        <v>=Capacitive Coil and Hydrogen Cone*(Total Material Cost per Capacitive Coil and Hydrogen Cone+Cost of Manufacturing per Capacitive Coil and Hydrogen Cone)</v>
      </c>
      <c r="AM289" t="str">
        <f ca="1">SUBSTITUTE(AM288,'Formula Name Creation'!$V27,'HB11 Model'!$B27)</f>
        <v>=0.04+(Hydrogen Precursor Mass*Cost of Hydrogen)/(1000)</v>
      </c>
      <c r="AN289" t="str">
        <f ca="1">SUBSTITUTE(AN288,'Formula Name Creation'!$V27,'HB11 Model'!$B27)</f>
        <v>Parameter</v>
      </c>
      <c r="AO289" t="str">
        <f ca="1">SUBSTITUTE(AO288,'Formula Name Creation'!$V27,'HB11 Model'!$B27)</f>
        <v>Parameter</v>
      </c>
      <c r="AP289" t="str">
        <f ca="1">SUBSTITUTE(AP288,'Formula Name Creation'!$V27,'HB11 Model'!$B27)</f>
        <v>Parameter</v>
      </c>
      <c r="AQ289" t="str">
        <f ca="1">SUBSTITUTE(AQ288,'Formula Name Creation'!$V27,'HB11 Model'!$B27)</f>
        <v>Parameter</v>
      </c>
      <c r="AR289" t="e">
        <f ca="1">SUBSTITUTE(AR288,'Formula Name Creation'!$V27,'HB11 Model'!$B27)</f>
        <v>#N/A</v>
      </c>
      <c r="AS289" t="str">
        <f ca="1">SUBSTITUTE(AS288,'Formula Name Creation'!$V27,'HB11 Model'!$B27)</f>
        <v>=Manufacturing Overhead Costs+C25*(Total Cost per Target )</v>
      </c>
      <c r="AT289" t="str">
        <f ca="1">SUBSTITUTE(AT288,'Formula Name Creation'!$V27,'HB11 Model'!$B27)</f>
        <v>Parameter</v>
      </c>
      <c r="AU289" t="str">
        <f ca="1">SUBSTITUTE(AU288,'Formula Name Creation'!$V27,'HB11 Model'!$B27)</f>
        <v>Parameter</v>
      </c>
      <c r="AV289" t="str">
        <f ca="1">SUBSTITUTE(AV288,'Formula Name Creation'!$V27,'HB11 Model'!$B27)</f>
        <v>Parameter</v>
      </c>
      <c r="AW289" t="str">
        <f ca="1">SUBSTITUTE(AW288,'Formula Name Creation'!$V27,'HB11 Model'!$B27)</f>
        <v>Parameter</v>
      </c>
      <c r="AX289" t="str">
        <f ca="1">SUBSTITUTE(AX288,'Formula Name Creation'!$V27,'HB11 Model'!$B27)</f>
        <v>Parameter</v>
      </c>
      <c r="AY289" t="str">
        <f ca="1">SUBSTITUTE(AY288,'Formula Name Creation'!$V27,'HB11 Model'!$B27)</f>
        <v>Parameter</v>
      </c>
      <c r="AZ289" t="str">
        <f ca="1">SUBSTITUTE(AZ288,'Formula Name Creation'!$V27,'HB11 Model'!$B27)</f>
        <v>Parameter</v>
      </c>
      <c r="BA289" t="str">
        <f ca="1">SUBSTITUTE(BA288,'Formula Name Creation'!$V27,'HB11 Model'!$B27)</f>
        <v>=(Total Cost of Fuel Storage+Cost of Fuel Delivery Robot)/10^6</v>
      </c>
      <c r="BB289" t="str">
        <f ca="1">SUBSTITUTE(BB288,'Formula Name Creation'!$V27,'HB11 Model'!$B27)</f>
        <v>=C4*((C14*24)*3600)*Required Redundancy</v>
      </c>
      <c r="BC289" t="str">
        <f ca="1">SUBSTITUTE(BC288,'Formula Name Creation'!$V27,'HB11 Model'!$B27)</f>
        <v>Parameter</v>
      </c>
      <c r="BD289" t="str">
        <f ca="1">SUBSTITUTE(BD288,'Formula Name Creation'!$V27,'HB11 Model'!$B27)</f>
        <v>Parameter</v>
      </c>
      <c r="BE289" t="str">
        <f ca="1">SUBSTITUTE(BE288,'Formula Name Creation'!$V27,'HB11 Model'!$B27)</f>
        <v>Parameter</v>
      </c>
      <c r="BF289" t="str">
        <f ca="1">SUBSTITUTE(BF288,'Formula Name Creation'!$V27,'HB11 Model'!$B27)</f>
        <v>Parameter</v>
      </c>
      <c r="BG289" t="str">
        <f ca="1">SUBSTITUTE(BG288,'Formula Name Creation'!$V27,'HB11 Model'!$B27)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89" t="str">
        <f ca="1">SUBSTITUTE(BH288,'Formula Name Creation'!$V27,'HB11 Model'!$B27)</f>
        <v>Parameter</v>
      </c>
      <c r="BI289" t="str">
        <f ca="1">SUBSTITUTE(BI288,'Formula Name Creation'!$V27,'HB11 Model'!$B27)</f>
        <v>=Cost of Maintenance per kWh*1000*C24</v>
      </c>
      <c r="BJ289" t="str">
        <f ca="1">SUBSTITUTE(BJ288,'Formula Name Creation'!$V27,'HB11 Model'!$B27)</f>
        <v>Parameter</v>
      </c>
      <c r="BK289" t="str">
        <f ca="1">SUBSTITUTE(BK288,'Formula Name Creation'!$V27,'HB11 Model'!$B27)</f>
        <v>Parameter</v>
      </c>
      <c r="BL289" t="str">
        <f ca="1">SUBSTITUTE(BL288,'Formula Name Creation'!$V27,'HB11 Model'!$B27)</f>
        <v>Parameter</v>
      </c>
      <c r="BM289" t="str">
        <f ca="1">SUBSTITUTE(BM288,'Formula Name Creation'!$V27,'HB11 Model'!$B27)</f>
        <v>Parameter</v>
      </c>
      <c r="BN289" t="str">
        <f ca="1">SUBSTITUTE(BN288,'Formula Name Creation'!$V27,'HB11 Model'!$B27)</f>
        <v>Parameter</v>
      </c>
      <c r="BO289" t="str">
        <f ca="1">SUBSTITUTE(BO288,'Formula Name Creation'!$V27,'HB11 Model'!$B27)</f>
        <v>Parameter</v>
      </c>
      <c r="BP289" t="str">
        <f ca="1">SUBSTITUTE(BP288,'Formula Name Creation'!$V27,'HB11 Model'!$B27)</f>
        <v>Parameter</v>
      </c>
      <c r="BQ289" t="str">
        <f ca="1">SUBSTITUTE(BQ288,'Formula Name Creation'!$V27,'HB11 Model'!$B27)</f>
        <v>Parameter</v>
      </c>
      <c r="BR289" t="str">
        <f ca="1">SUBSTITUTE(BR288,'Formula Name Creation'!$V27,'HB11 Model'!$B27)</f>
        <v>Parameter</v>
      </c>
      <c r="BS289" t="str">
        <f ca="1">SUBSTITUTE(BS288,'Formula Name Creation'!$V27,'HB11 Model'!$B27)</f>
        <v>Parameter</v>
      </c>
      <c r="BT289" t="str">
        <f ca="1">SUBSTITUTE(BT288,'Formula Name Creation'!$V27,'HB11 Model'!$B27)</f>
        <v>Parameter</v>
      </c>
      <c r="BU289" t="str">
        <f ca="1">SUBSTITUTE(BU288,'Formula Name Creation'!$V27,'HB11 Model'!$B27)</f>
        <v>=(Land Cost+Reactor Building Cost+Turbine Building Cost+Cooling Tower System Cost+Power Supply and Energy Storage Cost+Ventilation Stack Cost+Miscellaneous Buildings Cost+Laser Construction Cost)</v>
      </c>
      <c r="BV289" t="str">
        <f ca="1">SUBSTITUTE(BV288,'Formula Name Creation'!$V27,'HB11 Model'!$B27)</f>
        <v>Parameter</v>
      </c>
      <c r="BW289" t="str">
        <f ca="1">SUBSTITUTE(BW288,'Formula Name Creation'!$V27,'HB11 Model'!$B27)</f>
        <v>Parameter</v>
      </c>
      <c r="BX289" t="str">
        <f ca="1">SUBSTITUTE(BX288,'Formula Name Creation'!$V27,'HB11 Model'!$B27)</f>
        <v>=Indirect Construction Cost+Direct Construction Cost</v>
      </c>
      <c r="BY289" t="str">
        <f ca="1">SUBSTITUTE(BY288,'Formula Name Creation'!$V27,'HB11 Model'!$B27)</f>
        <v>Parameter</v>
      </c>
      <c r="BZ289" t="str">
        <f ca="1">SUBSTITUTE(BZ288,'Formula Name Creation'!$V27,'HB11 Model'!$B27)</f>
        <v>=Decommissioning Cost Coefficient*Direct Construction Cost</v>
      </c>
      <c r="CA289" t="str">
        <f ca="1">SUBSTITUTE(CA288,'Formula Name Creation'!$V27,'HB11 Model'!$B27)</f>
        <v>Parameter</v>
      </c>
      <c r="CB289" t="str">
        <f ca="1">SUBSTITUTE(CB288,'Formula Name Creation'!$V27,'HB11 Model'!$B27)</f>
        <v>Parameter</v>
      </c>
      <c r="CC289" t="str">
        <f ca="1">SUBSTITUTE(CC288,'Formula Name Creation'!$V27,'HB11 Model'!$B27)</f>
        <v>Parameter</v>
      </c>
      <c r="CD289" t="str">
        <f ca="1">SUBSTITUTE(CD288,'Formula Name Creation'!$V27,'HB11 Model'!$B27)</f>
        <v>=32*(C9/2605)</v>
      </c>
      <c r="CE289" t="str">
        <f ca="1">SUBSTITUTE(CE288,'Formula Name Creation'!$V27,'HB11 Model'!$B27)</f>
        <v>Parameter</v>
      </c>
      <c r="CF289" t="str">
        <f ca="1">SUBSTITUTE(CF288,'Formula Name Creation'!$V27,'HB11 Model'!$B27)</f>
        <v>Parameter</v>
      </c>
      <c r="CG289" t="str">
        <f ca="1">SUBSTITUTE(CG288,'Formula Name Creation'!$V27,'HB11 Model'!$B27)</f>
        <v>=(Coolant Volume*Coolant Density*Coolant Cost)/10^6</v>
      </c>
      <c r="CH289" t="str">
        <f ca="1">SUBSTITUTE(CH288,'Formula Name Creation'!$V27,'HB11 Model'!$B27)</f>
        <v>=C9*10^6/Mixed-mean Coolant Temperature Rise/Specific Heat of Coolant</v>
      </c>
      <c r="CI289" t="str">
        <f ca="1">SUBSTITUTE(CI288,'Formula Name Creation'!$V27,'HB11 Model'!$B27)</f>
        <v>Parameter</v>
      </c>
      <c r="CJ289" t="str">
        <f ca="1">SUBSTITUTE(CJ288,'Formula Name Creation'!$V27,'HB11 Model'!$B27)</f>
        <v>Parameter</v>
      </c>
      <c r="CK289" t="str">
        <f ca="1">SUBSTITUTE(CK288,'Formula Name Creation'!$V27,'HB11 Model'!$B27)</f>
        <v>Parameter</v>
      </c>
      <c r="CL289" t="str">
        <f ca="1">SUBSTITUTE(CL288,'Formula Name Creation'!$V27,'HB11 Model'!$B27)</f>
        <v>Parameter</v>
      </c>
      <c r="CM289" t="str">
        <f ca="1">SUBSTITUTE(CM288,'Formula Name Creation'!$V27,'HB11 Model'!$B27)</f>
        <v>=Number of Staff*Average Hourly Wage</v>
      </c>
      <c r="CN289" t="str">
        <f ca="1">SUBSTITUTE(CN288,'Formula Name Creation'!$V27,'HB11 Model'!$B27)</f>
        <v>=Hourly Personnel Cost*7.6*7*52.18</v>
      </c>
      <c r="CO289" t="str">
        <f ca="1">SUBSTITUTE(CO288,'Formula Name Creation'!$V27,'HB11 Model'!$B27)</f>
        <v>Parameter</v>
      </c>
      <c r="CP289" t="str">
        <f ca="1">SUBSTITUTE(CP288,'Formula Name Creation'!$V27,'HB11 Model'!$B27)</f>
        <v>Parameter</v>
      </c>
      <c r="CQ289" t="str">
        <f ca="1">SUBSTITUTE(CQ288,'Formula Name Creation'!$V27,'HB11 Model'!$B27)</f>
        <v>Parameter</v>
      </c>
      <c r="CR289" t="str">
        <f ca="1">SUBSTITUTE(CR288,'Formula Name Creation'!$V27,'HB11 Model'!$B27)</f>
        <v>Parameter</v>
      </c>
      <c r="CS289" t="str">
        <f ca="1">SUBSTITUTE(CS288,'Formula Name Creation'!$V27,'HB11 Model'!$B27)</f>
        <v>Parameter</v>
      </c>
      <c r="CT289" t="str">
        <f ca="1">SUBSTITUTE(CT288,'Formula Name Creation'!$V27,'HB11 Model'!$B27)</f>
        <v>Parameter</v>
      </c>
      <c r="CU289" t="str">
        <f ca="1">SUBSTITUTE(CU288,'Formula Name Creation'!$V27,'HB11 Model'!$B27)</f>
        <v>=PI()*Height of Vacuum Vessel*(Radius of Vacuum Vessel^2-(Radius of Vacuum Vessel-Wall Thickness of Vacuum Vessel)^2)*Density of Vacuum Vessel Material</v>
      </c>
      <c r="CV289" t="str">
        <f ca="1">SUBSTITUTE(CV288,'Formula Name Creation'!$V27,'HB11 Model'!$B27)</f>
        <v>Parameter</v>
      </c>
      <c r="CW289" t="str">
        <f ca="1">SUBSTITUTE(CW288,'Formula Name Creation'!$V27,'HB11 Model'!$B27)</f>
        <v>=(90.69*Mass of Vacuum Vessel + Shielding Material Costs for Vacuum Vessel + 13.04*Mass Flow Rate*112.32)/10^6</v>
      </c>
      <c r="CX289" t="str">
        <f ca="1">SUBSTITUTE(CX288,'Formula Name Creation'!$V27,'HB11 Model'!$B27)</f>
        <v>0</v>
      </c>
      <c r="CY289" t="str">
        <f ca="1">SUBSTITUTE(CY288,'Formula Name Creation'!$V27,'HB11 Model'!$B27)</f>
        <v>0</v>
      </c>
      <c r="CZ289" t="str">
        <f ca="1">SUBSTITUTE(CZ288,'Formula Name Creation'!$V27,'HB11 Model'!$B27)</f>
        <v>0</v>
      </c>
      <c r="DA289" t="str">
        <f ca="1">SUBSTITUTE(DA288,'Formula Name Creation'!$V27,'HB11 Model'!$B27)</f>
        <v>0</v>
      </c>
      <c r="DB289" t="str">
        <f ca="1">SUBSTITUTE(DB288,'Formula Name Creation'!$V27,'HB11 Model'!$B27)</f>
        <v>0</v>
      </c>
      <c r="DC289" t="str">
        <f ca="1">SUBSTITUTE(DC288,'Formula Name Creation'!$V27,'HB11 Model'!$B27)</f>
        <v>0</v>
      </c>
      <c r="DD289" t="str">
        <f ca="1">SUBSTITUTE(DD288,'Formula Name Creation'!$V27,'HB11 Model'!$B27)</f>
        <v>0</v>
      </c>
      <c r="DE289" t="str">
        <f ca="1">SUBSTITUTE(DE288,'Formula Name Creation'!$V27,'HB11 Model'!$B27)</f>
        <v>0</v>
      </c>
      <c r="DF289" t="str">
        <f ca="1">SUBSTITUTE(DF288,'Formula Name Creation'!$V27,'HB11 Model'!$B27)</f>
        <v>0</v>
      </c>
      <c r="DG289" t="str">
        <f ca="1">SUBSTITUTE(DG288,'Formula Name Creation'!$V27,'HB11 Model'!$B27)</f>
        <v>0</v>
      </c>
      <c r="DH289" t="str">
        <f ca="1">SUBSTITUTE(DH288,'Formula Name Creation'!$V27,'HB11 Model'!$B27)</f>
        <v>0</v>
      </c>
      <c r="DI289" t="str">
        <f ca="1">SUBSTITUTE(DI288,'Formula Name Creation'!$V27,'HB11 Model'!$B27)</f>
        <v>0</v>
      </c>
      <c r="DJ289" t="str">
        <f ca="1">SUBSTITUTE(DJ288,'Formula Name Creation'!$V27,'HB11 Model'!$B27)</f>
        <v>0</v>
      </c>
      <c r="DK289" t="str">
        <f ca="1">SUBSTITUTE(DK288,'Formula Name Creation'!$V27,'HB11 Model'!$B27)</f>
        <v>0</v>
      </c>
      <c r="DL289" t="str">
        <f ca="1">SUBSTITUTE(DL288,'Formula Name Creation'!$V27,'HB11 Model'!$B27)</f>
        <v>0</v>
      </c>
      <c r="DM289" t="str">
        <f ca="1">SUBSTITUTE(DM288,'Formula Name Creation'!$V27,'HB11 Model'!$B27)</f>
        <v>0</v>
      </c>
      <c r="DN289" t="str">
        <f ca="1">SUBSTITUTE(DN288,'Formula Name Creation'!$V27,'HB11 Model'!$B27)</f>
        <v>0</v>
      </c>
      <c r="DO289" t="str">
        <f ca="1">SUBSTITUTE(DO288,'Formula Name Creation'!$V27,'HB11 Model'!$B27)</f>
        <v>0</v>
      </c>
      <c r="DP289" t="str">
        <f ca="1">SUBSTITUTE(DP288,'Formula Name Creation'!$V27,'HB11 Model'!$B27)</f>
        <v>0</v>
      </c>
      <c r="DQ289" t="str">
        <f ca="1">SUBSTITUTE(DQ288,'Formula Name Creation'!$V27,'HB11 Model'!$B27)</f>
        <v>0</v>
      </c>
      <c r="DR289" t="str">
        <f ca="1">SUBSTITUTE(DR288,'Formula Name Creation'!$V27,'HB11 Model'!$B27)</f>
        <v>0</v>
      </c>
      <c r="DS289" t="str">
        <f ca="1">SUBSTITUTE(DS288,'Formula Name Creation'!$V27,'HB11 Model'!$B27)</f>
        <v>0</v>
      </c>
      <c r="DT289" t="str">
        <f ca="1">SUBSTITUTE(DT288,'Formula Name Creation'!$V27,'HB11 Model'!$B27)</f>
        <v>0</v>
      </c>
      <c r="DU289" t="str">
        <f ca="1">SUBSTITUTE(DU288,'Formula Name Creation'!$V27,'HB11 Model'!$B27)</f>
        <v>0</v>
      </c>
      <c r="DV289" t="str">
        <f ca="1">SUBSTITUTE(DV288,'Formula Name Creation'!$V27,'HB11 Model'!$B27)</f>
        <v>0</v>
      </c>
      <c r="DW289" t="str">
        <f ca="1">SUBSTITUTE(DW288,'Formula Name Creation'!$V27,'HB11 Model'!$B27)</f>
        <v>0</v>
      </c>
      <c r="DX289" t="str">
        <f ca="1">SUBSTITUTE(DX288,'Formula Name Creation'!$V27,'HB11 Model'!$B27)</f>
        <v>0</v>
      </c>
      <c r="DY289" t="str">
        <f ca="1">SUBSTITUTE(DY288,'Formula Name Creation'!$V27,'HB11 Model'!$B27)</f>
        <v>0</v>
      </c>
      <c r="DZ289" t="str">
        <f ca="1">SUBSTITUTE(DZ288,'Formula Name Creation'!$V27,'HB11 Model'!$B27)</f>
        <v>0</v>
      </c>
      <c r="EA289" t="str">
        <f ca="1">SUBSTITUTE(EA288,'Formula Name Creation'!$V27,'HB11 Model'!$B27)</f>
        <v>0</v>
      </c>
      <c r="EB289" t="str">
        <f ca="1">SUBSTITUTE(EB288,'Formula Name Creation'!$V27,'HB11 Model'!$B27)</f>
        <v>0</v>
      </c>
      <c r="EC289" t="str">
        <f ca="1">SUBSTITUTE(EC288,'Formula Name Creation'!$V27,'HB11 Model'!$B27)</f>
        <v>0</v>
      </c>
      <c r="ED289" t="str">
        <f ca="1">SUBSTITUTE(ED288,'Formula Name Creation'!$V27,'HB11 Model'!$B27)</f>
        <v>0</v>
      </c>
      <c r="EE289" t="str">
        <f ca="1">SUBSTITUTE(EE288,'Formula Name Creation'!$V27,'HB11 Model'!$B27)</f>
        <v>0</v>
      </c>
      <c r="EF289" t="str">
        <f ca="1">SUBSTITUTE(EF288,'Formula Name Creation'!$V27,'HB11 Model'!$B27)</f>
        <v>0</v>
      </c>
      <c r="EG289" t="str">
        <f ca="1">SUBSTITUTE(EG288,'Formula Name Creation'!$V27,'HB11 Model'!$B27)</f>
        <v>0</v>
      </c>
      <c r="EH289" t="str">
        <f ca="1">SUBSTITUTE(EH288,'Formula Name Creation'!$V27,'HB11 Model'!$B27)</f>
        <v>0</v>
      </c>
      <c r="EI289" t="str">
        <f ca="1">SUBSTITUTE(EI288,'Formula Name Creation'!$V27,'HB11 Model'!$B27)</f>
        <v>0</v>
      </c>
      <c r="EJ289" t="str">
        <f ca="1">SUBSTITUTE(EJ288,'Formula Name Creation'!$V27,'HB11 Model'!$B27)</f>
        <v>0</v>
      </c>
      <c r="EK289" t="str">
        <f ca="1">SUBSTITUTE(EK288,'Formula Name Creation'!$V27,'HB11 Model'!$B27)</f>
        <v>0</v>
      </c>
      <c r="EL289" t="str">
        <f ca="1">SUBSTITUTE(EL288,'Formula Name Creation'!$V27,'HB11 Model'!$B27)</f>
        <v>0</v>
      </c>
      <c r="EM289" t="str">
        <f ca="1">SUBSTITUTE(EM288,'Formula Name Creation'!$V27,'HB11 Model'!$B27)</f>
        <v>0</v>
      </c>
      <c r="EN289" t="str">
        <f ca="1">SUBSTITUTE(EN288,'Formula Name Creation'!$V27,'HB11 Model'!$B27)</f>
        <v>0</v>
      </c>
      <c r="EO289" t="str">
        <f ca="1">SUBSTITUTE(EO288,'Formula Name Creation'!$V27,'HB11 Model'!$B27)</f>
        <v>0</v>
      </c>
      <c r="EP289" t="str">
        <f ca="1">SUBSTITUTE(EP288,'Formula Name Creation'!$V27,'HB11 Model'!$B27)</f>
        <v>0</v>
      </c>
      <c r="EQ289" t="str">
        <f ca="1">SUBSTITUTE(EQ288,'Formula Name Creation'!$V27,'HB11 Model'!$B27)</f>
        <v>0</v>
      </c>
      <c r="ER289" t="str">
        <f ca="1">SUBSTITUTE(ER288,'Formula Name Creation'!$V27,'HB11 Model'!$B27)</f>
        <v>0</v>
      </c>
      <c r="ES289" t="str">
        <f ca="1">SUBSTITUTE(ES288,'Formula Name Creation'!$V27,'HB11 Model'!$B27)</f>
        <v>0</v>
      </c>
      <c r="ET289" t="str">
        <f ca="1">SUBSTITUTE(ET288,'Formula Name Creation'!$V27,'HB11 Model'!$B27)</f>
        <v>0</v>
      </c>
      <c r="EU289">
        <v>25</v>
      </c>
    </row>
    <row r="290" spans="1:151" x14ac:dyDescent="0.25">
      <c r="A290" t="str">
        <f ca="1">SUBSTITUTE(A289,'Formula Name Creation'!$V26,'HB11 Model'!$B26)</f>
        <v>Parameter</v>
      </c>
      <c r="B290" t="str">
        <f ca="1">SUBSTITUTE(B289,'Formula Name Creation'!$V26,'HB11 Model'!$B26)</f>
        <v>Parameter</v>
      </c>
      <c r="C290" t="str">
        <f ca="1">SUBSTITUTE(C289,'Formula Name Creation'!$V26,'HB11 Model'!$B26)</f>
        <v>=(1400*C22*1000)/10^6</v>
      </c>
      <c r="D290" t="str">
        <f ca="1">SUBSTITUTE(D289,'Formula Name Creation'!$V26,'HB11 Model'!$B26)</f>
        <v>Parameter</v>
      </c>
      <c r="E290" t="str">
        <f ca="1">SUBSTITUTE(E289,'Formula Name Creation'!$V26,'HB11 Model'!$B26)</f>
        <v>=C3*C4</v>
      </c>
      <c r="F290" t="str">
        <f ca="1">SUBSTITUTE(F289,'Formula Name Creation'!$V26,'HB11 Model'!$B26)</f>
        <v>=C7/(C6)</v>
      </c>
      <c r="G290" t="str">
        <f ca="1">SUBSTITUTE(G289,'Formula Name Creation'!$V26,'HB11 Model'!$B26)</f>
        <v>=IF(X-factor=0,C7*C10,C7*C10*C13)</v>
      </c>
      <c r="H290" t="str">
        <f ca="1">SUBSTITUTE(H289,'Formula Name Creation'!$V26,'HB11 Model'!$B26)</f>
        <v>Parameter</v>
      </c>
      <c r="I290" t="str">
        <f ca="1">SUBSTITUTE(I289,'Formula Name Creation'!$V26,'HB11 Model'!$B26)</f>
        <v>Parameter</v>
      </c>
      <c r="J290" t="str">
        <f ca="1">SUBSTITUTE(J289,'Formula Name Creation'!$V26,'HB11 Model'!$B26)</f>
        <v>Parameter</v>
      </c>
      <c r="K290" t="str">
        <f ca="1">SUBSTITUTE(K289,'Formula Name Creation'!$V26,'HB11 Model'!$B26)</f>
        <v>Parameter</v>
      </c>
      <c r="L290" t="str">
        <f ca="1">SUBSTITUTE(L289,'Formula Name Creation'!$V26,'HB11 Model'!$B26)</f>
        <v>Parameter</v>
      </c>
      <c r="M290" t="str">
        <f ca="1">SUBSTITUTE(M289,'Formula Name Creation'!$V26,'HB11 Model'!$B26)</f>
        <v>=C16/C8</v>
      </c>
      <c r="N290" t="str">
        <f ca="1">SUBSTITUTE(N289,'Formula Name Creation'!$V26,'HB11 Model'!$B26)</f>
        <v>=C9*C17</v>
      </c>
      <c r="O290" t="str">
        <f ca="1">SUBSTITUTE(O289,'Formula Name Creation'!$V26,'HB11 Model'!$B26)</f>
        <v>Parameter</v>
      </c>
      <c r="P290" t="str">
        <f ca="1">SUBSTITUTE(P289,'Formula Name Creation'!$V26,'HB11 Model'!$B26)</f>
        <v>Parameter</v>
      </c>
      <c r="Q290" t="str">
        <f ca="1">SUBSTITUTE(Q289,'Formula Name Creation'!$V26,'HB11 Model'!$B26)</f>
        <v>Parameter</v>
      </c>
      <c r="R290" t="str">
        <f ca="1">SUBSTITUTE(R289,'Formula Name Creation'!$V26,'HB11 Model'!$B26)</f>
        <v>=C8+Cooling System Energy Consumption+Vacuum System Power Usage</v>
      </c>
      <c r="S290" t="str">
        <f ca="1">SUBSTITUTE(S289,'Formula Name Creation'!$V26,'HB11 Model'!$B26)</f>
        <v>=C20*C19</v>
      </c>
      <c r="T290" t="str">
        <f ca="1">SUBSTITUTE(T289,'Formula Name Creation'!$V26,'HB11 Model'!$B26)</f>
        <v>=C16-C20</v>
      </c>
      <c r="U290" t="str">
        <f ca="1">SUBSTITUTE(U289,'Formula Name Creation'!$V26,'HB11 Model'!$B26)</f>
        <v>=365*24*C14</v>
      </c>
      <c r="V290" t="str">
        <f ca="1">SUBSTITUTE(V289,'Formula Name Creation'!$V26,'HB11 Model'!$B26)</f>
        <v>=C22*C23</v>
      </c>
      <c r="W290" t="str">
        <f ca="1">SUBSTITUTE(W289,'Formula Name Creation'!$V26,'HB11 Model'!$B26)</f>
        <v>=Required Targets per Year/(1-Production Failure Rate )</v>
      </c>
      <c r="X290" t="str">
        <f ca="1">SUBSTITUTE(X289,'Formula Name Creation'!$V26,'HB11 Model'!$B26)</f>
        <v>=C4*C14*365*24*3600</v>
      </c>
      <c r="Y290" t="str">
        <f ca="1">SUBSTITUTE(Y289,'Formula Name Creation'!$V26,'HB11 Model'!$B26)</f>
        <v>Parameter</v>
      </c>
      <c r="Z290" t="str">
        <f ca="1">SUBSTITUTE(Z289,'Formula Name Creation'!$V26,'HB11 Model'!$B26)</f>
        <v>=Total Cost per Pellet +Total Cost per Target with X-factor+Total Cost per Capacitive Coil and Hydrogen Cone+Final Assembly Cost per Target</v>
      </c>
      <c r="AA290" t="str">
        <f ca="1">SUBSTITUTE(AA289,'Formula Name Creation'!$V26,'HB11 Model'!$B26)</f>
        <v xml:space="preserve">=Fuel Pellet Mass*(Fuel Pellet Percentage Boron Nitride (h-BN)*Cost of Boron Nitride (h-BN))/(1000)+Cost of Manufacturing per Pellet </v>
      </c>
      <c r="AB290" t="str">
        <f ca="1">SUBSTITUTE(AB289,'Formula Name Creation'!$V26,'HB11 Model'!$B26)</f>
        <v>Parameter</v>
      </c>
      <c r="AC290" t="str">
        <f ca="1">SUBSTITUTE(AC289,'Formula Name Creation'!$V26,'HB11 Model'!$B26)</f>
        <v>Parameter</v>
      </c>
      <c r="AD290" t="str">
        <f ca="1">SUBSTITUTE(AD289,'Formula Name Creation'!$V26,'HB11 Model'!$B26)</f>
        <v>Parameter</v>
      </c>
      <c r="AE290" t="str">
        <f ca="1">SUBSTITUTE(AE289,'Formula Name Creation'!$V26,'HB11 Model'!$B26)</f>
        <v>Parameter</v>
      </c>
      <c r="AF290" t="str">
        <f ca="1">SUBSTITUTE(AF289,'Formula Name Creation'!$V26,'HB11 Model'!$B26)</f>
        <v>Parameter</v>
      </c>
      <c r="AG290" t="str">
        <f ca="1">SUBSTITUTE(AG289,'Formula Name Creation'!$V26,'HB11 Model'!$B26)</f>
        <v>Parameter</v>
      </c>
      <c r="AH290" t="str">
        <f ca="1">SUBSTITUTE(AH289,'Formula Name Creation'!$V26,'HB11 Model'!$B26)</f>
        <v>Parameter</v>
      </c>
      <c r="AI290" t="str">
        <f ca="1">SUBSTITUTE(AI289,'Formula Name Creation'!$V26,'HB11 Model'!$B26)</f>
        <v>=X-factor*(Total Cost of X-factor)</v>
      </c>
      <c r="AJ290" t="str">
        <f ca="1">SUBSTITUTE(AJ289,'Formula Name Creation'!$V26,'HB11 Model'!$B26)</f>
        <v>Parameter</v>
      </c>
      <c r="AK290" t="str">
        <f ca="1">SUBSTITUTE(AK289,'Formula Name Creation'!$V26,'HB11 Model'!$B26)</f>
        <v>Parameter</v>
      </c>
      <c r="AL290" t="str">
        <f ca="1">SUBSTITUTE(AL289,'Formula Name Creation'!$V26,'HB11 Model'!$B26)</f>
        <v>=Capacitive Coil and Hydrogen Cone*(Total Material Cost per Capacitive Coil and Hydrogen Cone+Cost of Manufacturing per Capacitive Coil and Hydrogen Cone)</v>
      </c>
      <c r="AM290" t="str">
        <f ca="1">SUBSTITUTE(AM289,'Formula Name Creation'!$V26,'HB11 Model'!$B26)</f>
        <v>=0.04+(Hydrogen Precursor Mass*Cost of Hydrogen)/(1000)</v>
      </c>
      <c r="AN290" t="str">
        <f ca="1">SUBSTITUTE(AN289,'Formula Name Creation'!$V26,'HB11 Model'!$B26)</f>
        <v>Parameter</v>
      </c>
      <c r="AO290" t="str">
        <f ca="1">SUBSTITUTE(AO289,'Formula Name Creation'!$V26,'HB11 Model'!$B26)</f>
        <v>Parameter</v>
      </c>
      <c r="AP290" t="str">
        <f ca="1">SUBSTITUTE(AP289,'Formula Name Creation'!$V26,'HB11 Model'!$B26)</f>
        <v>Parameter</v>
      </c>
      <c r="AQ290" t="str">
        <f ca="1">SUBSTITUTE(AQ289,'Formula Name Creation'!$V26,'HB11 Model'!$B26)</f>
        <v>Parameter</v>
      </c>
      <c r="AR290" t="e">
        <f ca="1">SUBSTITUTE(AR289,'Formula Name Creation'!$V26,'HB11 Model'!$B26)</f>
        <v>#N/A</v>
      </c>
      <c r="AS290" t="str">
        <f ca="1">SUBSTITUTE(AS289,'Formula Name Creation'!$V26,'HB11 Model'!$B26)</f>
        <v>=Manufacturing Overhead Costs+C25*(Total Cost per Target )</v>
      </c>
      <c r="AT290" t="str">
        <f ca="1">SUBSTITUTE(AT289,'Formula Name Creation'!$V26,'HB11 Model'!$B26)</f>
        <v>Parameter</v>
      </c>
      <c r="AU290" t="str">
        <f ca="1">SUBSTITUTE(AU289,'Formula Name Creation'!$V26,'HB11 Model'!$B26)</f>
        <v>Parameter</v>
      </c>
      <c r="AV290" t="str">
        <f ca="1">SUBSTITUTE(AV289,'Formula Name Creation'!$V26,'HB11 Model'!$B26)</f>
        <v>Parameter</v>
      </c>
      <c r="AW290" t="str">
        <f ca="1">SUBSTITUTE(AW289,'Formula Name Creation'!$V26,'HB11 Model'!$B26)</f>
        <v>Parameter</v>
      </c>
      <c r="AX290" t="str">
        <f ca="1">SUBSTITUTE(AX289,'Formula Name Creation'!$V26,'HB11 Model'!$B26)</f>
        <v>Parameter</v>
      </c>
      <c r="AY290" t="str">
        <f ca="1">SUBSTITUTE(AY289,'Formula Name Creation'!$V26,'HB11 Model'!$B26)</f>
        <v>Parameter</v>
      </c>
      <c r="AZ290" t="str">
        <f ca="1">SUBSTITUTE(AZ289,'Formula Name Creation'!$V26,'HB11 Model'!$B26)</f>
        <v>Parameter</v>
      </c>
      <c r="BA290" t="str">
        <f ca="1">SUBSTITUTE(BA289,'Formula Name Creation'!$V26,'HB11 Model'!$B26)</f>
        <v>=(Total Cost of Fuel Storage+Cost of Fuel Delivery Robot)/10^6</v>
      </c>
      <c r="BB290" t="str">
        <f ca="1">SUBSTITUTE(BB289,'Formula Name Creation'!$V26,'HB11 Model'!$B26)</f>
        <v>=C4*((C14*24)*3600)*Required Redundancy</v>
      </c>
      <c r="BC290" t="str">
        <f ca="1">SUBSTITUTE(BC289,'Formula Name Creation'!$V26,'HB11 Model'!$B26)</f>
        <v>Parameter</v>
      </c>
      <c r="BD290" t="str">
        <f ca="1">SUBSTITUTE(BD289,'Formula Name Creation'!$V26,'HB11 Model'!$B26)</f>
        <v>Parameter</v>
      </c>
      <c r="BE290" t="str">
        <f ca="1">SUBSTITUTE(BE289,'Formula Name Creation'!$V26,'HB11 Model'!$B26)</f>
        <v>Parameter</v>
      </c>
      <c r="BF290" t="str">
        <f ca="1">SUBSTITUTE(BF289,'Formula Name Creation'!$V26,'HB11 Model'!$B26)</f>
        <v>Parameter</v>
      </c>
      <c r="BG290" t="str">
        <f ca="1">SUBSTITUTE(BG289,'Formula Name Creation'!$V26,'HB11 Model'!$B26)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0" t="str">
        <f ca="1">SUBSTITUTE(BH289,'Formula Name Creation'!$V26,'HB11 Model'!$B26)</f>
        <v>Parameter</v>
      </c>
      <c r="BI290" t="str">
        <f ca="1">SUBSTITUTE(BI289,'Formula Name Creation'!$V26,'HB11 Model'!$B26)</f>
        <v>=Cost of Maintenance per kWh*1000*C24</v>
      </c>
      <c r="BJ290" t="str">
        <f ca="1">SUBSTITUTE(BJ289,'Formula Name Creation'!$V26,'HB11 Model'!$B26)</f>
        <v>Parameter</v>
      </c>
      <c r="BK290" t="str">
        <f ca="1">SUBSTITUTE(BK289,'Formula Name Creation'!$V26,'HB11 Model'!$B26)</f>
        <v>Parameter</v>
      </c>
      <c r="BL290" t="str">
        <f ca="1">SUBSTITUTE(BL289,'Formula Name Creation'!$V26,'HB11 Model'!$B26)</f>
        <v>Parameter</v>
      </c>
      <c r="BM290" t="str">
        <f ca="1">SUBSTITUTE(BM289,'Formula Name Creation'!$V26,'HB11 Model'!$B26)</f>
        <v>Parameter</v>
      </c>
      <c r="BN290" t="str">
        <f ca="1">SUBSTITUTE(BN289,'Formula Name Creation'!$V26,'HB11 Model'!$B26)</f>
        <v>Parameter</v>
      </c>
      <c r="BO290" t="str">
        <f ca="1">SUBSTITUTE(BO289,'Formula Name Creation'!$V26,'HB11 Model'!$B26)</f>
        <v>Parameter</v>
      </c>
      <c r="BP290" t="str">
        <f ca="1">SUBSTITUTE(BP289,'Formula Name Creation'!$V26,'HB11 Model'!$B26)</f>
        <v>Parameter</v>
      </c>
      <c r="BQ290" t="str">
        <f ca="1">SUBSTITUTE(BQ289,'Formula Name Creation'!$V26,'HB11 Model'!$B26)</f>
        <v>Parameter</v>
      </c>
      <c r="BR290" t="str">
        <f ca="1">SUBSTITUTE(BR289,'Formula Name Creation'!$V26,'HB11 Model'!$B26)</f>
        <v>Parameter</v>
      </c>
      <c r="BS290" t="str">
        <f ca="1">SUBSTITUTE(BS289,'Formula Name Creation'!$V26,'HB11 Model'!$B26)</f>
        <v>Parameter</v>
      </c>
      <c r="BT290" t="str">
        <f ca="1">SUBSTITUTE(BT289,'Formula Name Creation'!$V26,'HB11 Model'!$B26)</f>
        <v>Parameter</v>
      </c>
      <c r="BU290" t="str">
        <f ca="1">SUBSTITUTE(BU289,'Formula Name Creation'!$V26,'HB11 Model'!$B26)</f>
        <v>=(Land Cost+Reactor Building Cost+Turbine Building Cost+Cooling Tower System Cost+Power Supply and Energy Storage Cost+Ventilation Stack Cost+Miscellaneous Buildings Cost+Laser Construction Cost)</v>
      </c>
      <c r="BV290" t="str">
        <f ca="1">SUBSTITUTE(BV289,'Formula Name Creation'!$V26,'HB11 Model'!$B26)</f>
        <v>Parameter</v>
      </c>
      <c r="BW290" t="str">
        <f ca="1">SUBSTITUTE(BW289,'Formula Name Creation'!$V26,'HB11 Model'!$B26)</f>
        <v>Parameter</v>
      </c>
      <c r="BX290" t="str">
        <f ca="1">SUBSTITUTE(BX289,'Formula Name Creation'!$V26,'HB11 Model'!$B26)</f>
        <v>=Indirect Construction Cost+Direct Construction Cost</v>
      </c>
      <c r="BY290" t="str">
        <f ca="1">SUBSTITUTE(BY289,'Formula Name Creation'!$V26,'HB11 Model'!$B26)</f>
        <v>Parameter</v>
      </c>
      <c r="BZ290" t="str">
        <f ca="1">SUBSTITUTE(BZ289,'Formula Name Creation'!$V26,'HB11 Model'!$B26)</f>
        <v>=Decommissioning Cost Coefficient*Direct Construction Cost</v>
      </c>
      <c r="CA290" t="str">
        <f ca="1">SUBSTITUTE(CA289,'Formula Name Creation'!$V26,'HB11 Model'!$B26)</f>
        <v>Parameter</v>
      </c>
      <c r="CB290" t="str">
        <f ca="1">SUBSTITUTE(CB289,'Formula Name Creation'!$V26,'HB11 Model'!$B26)</f>
        <v>Parameter</v>
      </c>
      <c r="CC290" t="str">
        <f ca="1">SUBSTITUTE(CC289,'Formula Name Creation'!$V26,'HB11 Model'!$B26)</f>
        <v>Parameter</v>
      </c>
      <c r="CD290" t="str">
        <f ca="1">SUBSTITUTE(CD289,'Formula Name Creation'!$V26,'HB11 Model'!$B26)</f>
        <v>=32*(C9/2605)</v>
      </c>
      <c r="CE290" t="str">
        <f ca="1">SUBSTITUTE(CE289,'Formula Name Creation'!$V26,'HB11 Model'!$B26)</f>
        <v>Parameter</v>
      </c>
      <c r="CF290" t="str">
        <f ca="1">SUBSTITUTE(CF289,'Formula Name Creation'!$V26,'HB11 Model'!$B26)</f>
        <v>Parameter</v>
      </c>
      <c r="CG290" t="str">
        <f ca="1">SUBSTITUTE(CG289,'Formula Name Creation'!$V26,'HB11 Model'!$B26)</f>
        <v>=(Coolant Volume*Coolant Density*Coolant Cost)/10^6</v>
      </c>
      <c r="CH290" t="str">
        <f ca="1">SUBSTITUTE(CH289,'Formula Name Creation'!$V26,'HB11 Model'!$B26)</f>
        <v>=C9*10^6/Mixed-mean Coolant Temperature Rise/Specific Heat of Coolant</v>
      </c>
      <c r="CI290" t="str">
        <f ca="1">SUBSTITUTE(CI289,'Formula Name Creation'!$V26,'HB11 Model'!$B26)</f>
        <v>Parameter</v>
      </c>
      <c r="CJ290" t="str">
        <f ca="1">SUBSTITUTE(CJ289,'Formula Name Creation'!$V26,'HB11 Model'!$B26)</f>
        <v>Parameter</v>
      </c>
      <c r="CK290" t="str">
        <f ca="1">SUBSTITUTE(CK289,'Formula Name Creation'!$V26,'HB11 Model'!$B26)</f>
        <v>Parameter</v>
      </c>
      <c r="CL290" t="str">
        <f ca="1">SUBSTITUTE(CL289,'Formula Name Creation'!$V26,'HB11 Model'!$B26)</f>
        <v>Parameter</v>
      </c>
      <c r="CM290" t="str">
        <f ca="1">SUBSTITUTE(CM289,'Formula Name Creation'!$V26,'HB11 Model'!$B26)</f>
        <v>=Number of Staff*Average Hourly Wage</v>
      </c>
      <c r="CN290" t="str">
        <f ca="1">SUBSTITUTE(CN289,'Formula Name Creation'!$V26,'HB11 Model'!$B26)</f>
        <v>=Hourly Personnel Cost*7.6*7*52.18</v>
      </c>
      <c r="CO290" t="str">
        <f ca="1">SUBSTITUTE(CO289,'Formula Name Creation'!$V26,'HB11 Model'!$B26)</f>
        <v>Parameter</v>
      </c>
      <c r="CP290" t="str">
        <f ca="1">SUBSTITUTE(CP289,'Formula Name Creation'!$V26,'HB11 Model'!$B26)</f>
        <v>Parameter</v>
      </c>
      <c r="CQ290" t="str">
        <f ca="1">SUBSTITUTE(CQ289,'Formula Name Creation'!$V26,'HB11 Model'!$B26)</f>
        <v>Parameter</v>
      </c>
      <c r="CR290" t="str">
        <f ca="1">SUBSTITUTE(CR289,'Formula Name Creation'!$V26,'HB11 Model'!$B26)</f>
        <v>Parameter</v>
      </c>
      <c r="CS290" t="str">
        <f ca="1">SUBSTITUTE(CS289,'Formula Name Creation'!$V26,'HB11 Model'!$B26)</f>
        <v>Parameter</v>
      </c>
      <c r="CT290" t="str">
        <f ca="1">SUBSTITUTE(CT289,'Formula Name Creation'!$V26,'HB11 Model'!$B26)</f>
        <v>Parameter</v>
      </c>
      <c r="CU290" t="str">
        <f ca="1">SUBSTITUTE(CU289,'Formula Name Creation'!$V26,'HB11 Model'!$B26)</f>
        <v>=PI()*Height of Vacuum Vessel*(Radius of Vacuum Vessel^2-(Radius of Vacuum Vessel-Wall Thickness of Vacuum Vessel)^2)*Density of Vacuum Vessel Material</v>
      </c>
      <c r="CV290" t="str">
        <f ca="1">SUBSTITUTE(CV289,'Formula Name Creation'!$V26,'HB11 Model'!$B26)</f>
        <v>Parameter</v>
      </c>
      <c r="CW290" t="str">
        <f ca="1">SUBSTITUTE(CW289,'Formula Name Creation'!$V26,'HB11 Model'!$B26)</f>
        <v>=(90.69*Mass of Vacuum Vessel + Shielding Material Costs for Vacuum Vessel + 13.04*Mass Flow Rate*112.32)/10^6</v>
      </c>
      <c r="CX290" t="str">
        <f ca="1">SUBSTITUTE(CX289,'Formula Name Creation'!$V26,'HB11 Model'!$B26)</f>
        <v>0</v>
      </c>
      <c r="CY290" t="str">
        <f ca="1">SUBSTITUTE(CY289,'Formula Name Creation'!$V26,'HB11 Model'!$B26)</f>
        <v>0</v>
      </c>
      <c r="CZ290" t="str">
        <f ca="1">SUBSTITUTE(CZ289,'Formula Name Creation'!$V26,'HB11 Model'!$B26)</f>
        <v>0</v>
      </c>
      <c r="DA290" t="str">
        <f ca="1">SUBSTITUTE(DA289,'Formula Name Creation'!$V26,'HB11 Model'!$B26)</f>
        <v>0</v>
      </c>
      <c r="DB290" t="str">
        <f ca="1">SUBSTITUTE(DB289,'Formula Name Creation'!$V26,'HB11 Model'!$B26)</f>
        <v>0</v>
      </c>
      <c r="DC290" t="str">
        <f ca="1">SUBSTITUTE(DC289,'Formula Name Creation'!$V26,'HB11 Model'!$B26)</f>
        <v>0</v>
      </c>
      <c r="DD290" t="str">
        <f ca="1">SUBSTITUTE(DD289,'Formula Name Creation'!$V26,'HB11 Model'!$B26)</f>
        <v>0</v>
      </c>
      <c r="DE290" t="str">
        <f ca="1">SUBSTITUTE(DE289,'Formula Name Creation'!$V26,'HB11 Model'!$B26)</f>
        <v>0</v>
      </c>
      <c r="DF290" t="str">
        <f ca="1">SUBSTITUTE(DF289,'Formula Name Creation'!$V26,'HB11 Model'!$B26)</f>
        <v>0</v>
      </c>
      <c r="DG290" t="str">
        <f ca="1">SUBSTITUTE(DG289,'Formula Name Creation'!$V26,'HB11 Model'!$B26)</f>
        <v>0</v>
      </c>
      <c r="DH290" t="str">
        <f ca="1">SUBSTITUTE(DH289,'Formula Name Creation'!$V26,'HB11 Model'!$B26)</f>
        <v>0</v>
      </c>
      <c r="DI290" t="str">
        <f ca="1">SUBSTITUTE(DI289,'Formula Name Creation'!$V26,'HB11 Model'!$B26)</f>
        <v>0</v>
      </c>
      <c r="DJ290" t="str">
        <f ca="1">SUBSTITUTE(DJ289,'Formula Name Creation'!$V26,'HB11 Model'!$B26)</f>
        <v>0</v>
      </c>
      <c r="DK290" t="str">
        <f ca="1">SUBSTITUTE(DK289,'Formula Name Creation'!$V26,'HB11 Model'!$B26)</f>
        <v>0</v>
      </c>
      <c r="DL290" t="str">
        <f ca="1">SUBSTITUTE(DL289,'Formula Name Creation'!$V26,'HB11 Model'!$B26)</f>
        <v>0</v>
      </c>
      <c r="DM290" t="str">
        <f ca="1">SUBSTITUTE(DM289,'Formula Name Creation'!$V26,'HB11 Model'!$B26)</f>
        <v>0</v>
      </c>
      <c r="DN290" t="str">
        <f ca="1">SUBSTITUTE(DN289,'Formula Name Creation'!$V26,'HB11 Model'!$B26)</f>
        <v>0</v>
      </c>
      <c r="DO290" t="str">
        <f ca="1">SUBSTITUTE(DO289,'Formula Name Creation'!$V26,'HB11 Model'!$B26)</f>
        <v>0</v>
      </c>
      <c r="DP290" t="str">
        <f ca="1">SUBSTITUTE(DP289,'Formula Name Creation'!$V26,'HB11 Model'!$B26)</f>
        <v>0</v>
      </c>
      <c r="DQ290" t="str">
        <f ca="1">SUBSTITUTE(DQ289,'Formula Name Creation'!$V26,'HB11 Model'!$B26)</f>
        <v>0</v>
      </c>
      <c r="DR290" t="str">
        <f ca="1">SUBSTITUTE(DR289,'Formula Name Creation'!$V26,'HB11 Model'!$B26)</f>
        <v>0</v>
      </c>
      <c r="DS290" t="str">
        <f ca="1">SUBSTITUTE(DS289,'Formula Name Creation'!$V26,'HB11 Model'!$B26)</f>
        <v>0</v>
      </c>
      <c r="DT290" t="str">
        <f ca="1">SUBSTITUTE(DT289,'Formula Name Creation'!$V26,'HB11 Model'!$B26)</f>
        <v>0</v>
      </c>
      <c r="DU290" t="str">
        <f ca="1">SUBSTITUTE(DU289,'Formula Name Creation'!$V26,'HB11 Model'!$B26)</f>
        <v>0</v>
      </c>
      <c r="DV290" t="str">
        <f ca="1">SUBSTITUTE(DV289,'Formula Name Creation'!$V26,'HB11 Model'!$B26)</f>
        <v>0</v>
      </c>
      <c r="DW290" t="str">
        <f ca="1">SUBSTITUTE(DW289,'Formula Name Creation'!$V26,'HB11 Model'!$B26)</f>
        <v>0</v>
      </c>
      <c r="DX290" t="str">
        <f ca="1">SUBSTITUTE(DX289,'Formula Name Creation'!$V26,'HB11 Model'!$B26)</f>
        <v>0</v>
      </c>
      <c r="DY290" t="str">
        <f ca="1">SUBSTITUTE(DY289,'Formula Name Creation'!$V26,'HB11 Model'!$B26)</f>
        <v>0</v>
      </c>
      <c r="DZ290" t="str">
        <f ca="1">SUBSTITUTE(DZ289,'Formula Name Creation'!$V26,'HB11 Model'!$B26)</f>
        <v>0</v>
      </c>
      <c r="EA290" t="str">
        <f ca="1">SUBSTITUTE(EA289,'Formula Name Creation'!$V26,'HB11 Model'!$B26)</f>
        <v>0</v>
      </c>
      <c r="EB290" t="str">
        <f ca="1">SUBSTITUTE(EB289,'Formula Name Creation'!$V26,'HB11 Model'!$B26)</f>
        <v>0</v>
      </c>
      <c r="EC290" t="str">
        <f ca="1">SUBSTITUTE(EC289,'Formula Name Creation'!$V26,'HB11 Model'!$B26)</f>
        <v>0</v>
      </c>
      <c r="ED290" t="str">
        <f ca="1">SUBSTITUTE(ED289,'Formula Name Creation'!$V26,'HB11 Model'!$B26)</f>
        <v>0</v>
      </c>
      <c r="EE290" t="str">
        <f ca="1">SUBSTITUTE(EE289,'Formula Name Creation'!$V26,'HB11 Model'!$B26)</f>
        <v>0</v>
      </c>
      <c r="EF290" t="str">
        <f ca="1">SUBSTITUTE(EF289,'Formula Name Creation'!$V26,'HB11 Model'!$B26)</f>
        <v>0</v>
      </c>
      <c r="EG290" t="str">
        <f ca="1">SUBSTITUTE(EG289,'Formula Name Creation'!$V26,'HB11 Model'!$B26)</f>
        <v>0</v>
      </c>
      <c r="EH290" t="str">
        <f ca="1">SUBSTITUTE(EH289,'Formula Name Creation'!$V26,'HB11 Model'!$B26)</f>
        <v>0</v>
      </c>
      <c r="EI290" t="str">
        <f ca="1">SUBSTITUTE(EI289,'Formula Name Creation'!$V26,'HB11 Model'!$B26)</f>
        <v>0</v>
      </c>
      <c r="EJ290" t="str">
        <f ca="1">SUBSTITUTE(EJ289,'Formula Name Creation'!$V26,'HB11 Model'!$B26)</f>
        <v>0</v>
      </c>
      <c r="EK290" t="str">
        <f ca="1">SUBSTITUTE(EK289,'Formula Name Creation'!$V26,'HB11 Model'!$B26)</f>
        <v>0</v>
      </c>
      <c r="EL290" t="str">
        <f ca="1">SUBSTITUTE(EL289,'Formula Name Creation'!$V26,'HB11 Model'!$B26)</f>
        <v>0</v>
      </c>
      <c r="EM290" t="str">
        <f ca="1">SUBSTITUTE(EM289,'Formula Name Creation'!$V26,'HB11 Model'!$B26)</f>
        <v>0</v>
      </c>
      <c r="EN290" t="str">
        <f ca="1">SUBSTITUTE(EN289,'Formula Name Creation'!$V26,'HB11 Model'!$B26)</f>
        <v>0</v>
      </c>
      <c r="EO290" t="str">
        <f ca="1">SUBSTITUTE(EO289,'Formula Name Creation'!$V26,'HB11 Model'!$B26)</f>
        <v>0</v>
      </c>
      <c r="EP290" t="str">
        <f ca="1">SUBSTITUTE(EP289,'Formula Name Creation'!$V26,'HB11 Model'!$B26)</f>
        <v>0</v>
      </c>
      <c r="EQ290" t="str">
        <f ca="1">SUBSTITUTE(EQ289,'Formula Name Creation'!$V26,'HB11 Model'!$B26)</f>
        <v>0</v>
      </c>
      <c r="ER290" t="str">
        <f ca="1">SUBSTITUTE(ER289,'Formula Name Creation'!$V26,'HB11 Model'!$B26)</f>
        <v>0</v>
      </c>
      <c r="ES290" t="str">
        <f ca="1">SUBSTITUTE(ES289,'Formula Name Creation'!$V26,'HB11 Model'!$B26)</f>
        <v>0</v>
      </c>
      <c r="ET290" t="str">
        <f ca="1">SUBSTITUTE(ET289,'Formula Name Creation'!$V26,'HB11 Model'!$B26)</f>
        <v>0</v>
      </c>
      <c r="EU290">
        <v>24</v>
      </c>
    </row>
    <row r="291" spans="1:151" x14ac:dyDescent="0.25">
      <c r="A291" t="str">
        <f ca="1">SUBSTITUTE(A290,'Formula Name Creation'!$V25,'HB11 Model'!$B25)</f>
        <v>Parameter</v>
      </c>
      <c r="B291" t="str">
        <f ca="1">SUBSTITUTE(B290,'Formula Name Creation'!$V25,'HB11 Model'!$B25)</f>
        <v>Parameter</v>
      </c>
      <c r="C291" t="str">
        <f ca="1">SUBSTITUTE(C290,'Formula Name Creation'!$V25,'HB11 Model'!$B25)</f>
        <v>=(1400*C22*1000)/10^6</v>
      </c>
      <c r="D291" t="str">
        <f ca="1">SUBSTITUTE(D290,'Formula Name Creation'!$V25,'HB11 Model'!$B25)</f>
        <v>Parameter</v>
      </c>
      <c r="E291" t="str">
        <f ca="1">SUBSTITUTE(E290,'Formula Name Creation'!$V25,'HB11 Model'!$B25)</f>
        <v>=C3*C4</v>
      </c>
      <c r="F291" t="str">
        <f ca="1">SUBSTITUTE(F290,'Formula Name Creation'!$V25,'HB11 Model'!$B25)</f>
        <v>=C7/(C6)</v>
      </c>
      <c r="G291" t="str">
        <f ca="1">SUBSTITUTE(G290,'Formula Name Creation'!$V25,'HB11 Model'!$B25)</f>
        <v>=IF(X-factor=0,C7*C10,C7*C10*C13)</v>
      </c>
      <c r="H291" t="str">
        <f ca="1">SUBSTITUTE(H290,'Formula Name Creation'!$V25,'HB11 Model'!$B25)</f>
        <v>Parameter</v>
      </c>
      <c r="I291" t="str">
        <f ca="1">SUBSTITUTE(I290,'Formula Name Creation'!$V25,'HB11 Model'!$B25)</f>
        <v>Parameter</v>
      </c>
      <c r="J291" t="str">
        <f ca="1">SUBSTITUTE(J290,'Formula Name Creation'!$V25,'HB11 Model'!$B25)</f>
        <v>Parameter</v>
      </c>
      <c r="K291" t="str">
        <f ca="1">SUBSTITUTE(K290,'Formula Name Creation'!$V25,'HB11 Model'!$B25)</f>
        <v>Parameter</v>
      </c>
      <c r="L291" t="str">
        <f ca="1">SUBSTITUTE(L290,'Formula Name Creation'!$V25,'HB11 Model'!$B25)</f>
        <v>Parameter</v>
      </c>
      <c r="M291" t="str">
        <f ca="1">SUBSTITUTE(M290,'Formula Name Creation'!$V25,'HB11 Model'!$B25)</f>
        <v>=C16/C8</v>
      </c>
      <c r="N291" t="str">
        <f ca="1">SUBSTITUTE(N290,'Formula Name Creation'!$V25,'HB11 Model'!$B25)</f>
        <v>=C9*C17</v>
      </c>
      <c r="O291" t="str">
        <f ca="1">SUBSTITUTE(O290,'Formula Name Creation'!$V25,'HB11 Model'!$B25)</f>
        <v>Parameter</v>
      </c>
      <c r="P291" t="str">
        <f ca="1">SUBSTITUTE(P290,'Formula Name Creation'!$V25,'HB11 Model'!$B25)</f>
        <v>Parameter</v>
      </c>
      <c r="Q291" t="str">
        <f ca="1">SUBSTITUTE(Q290,'Formula Name Creation'!$V25,'HB11 Model'!$B25)</f>
        <v>Parameter</v>
      </c>
      <c r="R291" t="str">
        <f ca="1">SUBSTITUTE(R290,'Formula Name Creation'!$V25,'HB11 Model'!$B25)</f>
        <v>=C8+Cooling System Energy Consumption+Vacuum System Power Usage</v>
      </c>
      <c r="S291" t="str">
        <f ca="1">SUBSTITUTE(S290,'Formula Name Creation'!$V25,'HB11 Model'!$B25)</f>
        <v>=C20*C19</v>
      </c>
      <c r="T291" t="str">
        <f ca="1">SUBSTITUTE(T290,'Formula Name Creation'!$V25,'HB11 Model'!$B25)</f>
        <v>=C16-C20</v>
      </c>
      <c r="U291" t="str">
        <f ca="1">SUBSTITUTE(U290,'Formula Name Creation'!$V25,'HB11 Model'!$B25)</f>
        <v>=365*24*C14</v>
      </c>
      <c r="V291" t="str">
        <f ca="1">SUBSTITUTE(V290,'Formula Name Creation'!$V25,'HB11 Model'!$B25)</f>
        <v>=C22*C23</v>
      </c>
      <c r="W291" t="str">
        <f ca="1">SUBSTITUTE(W290,'Formula Name Creation'!$V25,'HB11 Model'!$B25)</f>
        <v>=Required Targets per Year/(1-Production Failure Rate )</v>
      </c>
      <c r="X291" t="str">
        <f ca="1">SUBSTITUTE(X290,'Formula Name Creation'!$V25,'HB11 Model'!$B25)</f>
        <v>=C4*C14*365*24*3600</v>
      </c>
      <c r="Y291" t="str">
        <f ca="1">SUBSTITUTE(Y290,'Formula Name Creation'!$V25,'HB11 Model'!$B25)</f>
        <v>Parameter</v>
      </c>
      <c r="Z291" t="str">
        <f ca="1">SUBSTITUTE(Z290,'Formula Name Creation'!$V25,'HB11 Model'!$B25)</f>
        <v>=Total Cost per Pellet +Total Cost per Target with X-factor+Total Cost per Capacitive Coil and Hydrogen Cone+Final Assembly Cost per Target</v>
      </c>
      <c r="AA291" t="str">
        <f ca="1">SUBSTITUTE(AA290,'Formula Name Creation'!$V25,'HB11 Model'!$B25)</f>
        <v xml:space="preserve">=Fuel Pellet Mass*(Fuel Pellet Percentage Boron Nitride (h-BN)*Cost of Boron Nitride (h-BN))/(1000)+Cost of Manufacturing per Pellet </v>
      </c>
      <c r="AB291" t="str">
        <f ca="1">SUBSTITUTE(AB290,'Formula Name Creation'!$V25,'HB11 Model'!$B25)</f>
        <v>Parameter</v>
      </c>
      <c r="AC291" t="str">
        <f ca="1">SUBSTITUTE(AC290,'Formula Name Creation'!$V25,'HB11 Model'!$B25)</f>
        <v>Parameter</v>
      </c>
      <c r="AD291" t="str">
        <f ca="1">SUBSTITUTE(AD290,'Formula Name Creation'!$V25,'HB11 Model'!$B25)</f>
        <v>Parameter</v>
      </c>
      <c r="AE291" t="str">
        <f ca="1">SUBSTITUTE(AE290,'Formula Name Creation'!$V25,'HB11 Model'!$B25)</f>
        <v>Parameter</v>
      </c>
      <c r="AF291" t="str">
        <f ca="1">SUBSTITUTE(AF290,'Formula Name Creation'!$V25,'HB11 Model'!$B25)</f>
        <v>Parameter</v>
      </c>
      <c r="AG291" t="str">
        <f ca="1">SUBSTITUTE(AG290,'Formula Name Creation'!$V25,'HB11 Model'!$B25)</f>
        <v>Parameter</v>
      </c>
      <c r="AH291" t="str">
        <f ca="1">SUBSTITUTE(AH290,'Formula Name Creation'!$V25,'HB11 Model'!$B25)</f>
        <v>Parameter</v>
      </c>
      <c r="AI291" t="str">
        <f ca="1">SUBSTITUTE(AI290,'Formula Name Creation'!$V25,'HB11 Model'!$B25)</f>
        <v>=X-factor*(Total Cost of X-factor)</v>
      </c>
      <c r="AJ291" t="str">
        <f ca="1">SUBSTITUTE(AJ290,'Formula Name Creation'!$V25,'HB11 Model'!$B25)</f>
        <v>Parameter</v>
      </c>
      <c r="AK291" t="str">
        <f ca="1">SUBSTITUTE(AK290,'Formula Name Creation'!$V25,'HB11 Model'!$B25)</f>
        <v>Parameter</v>
      </c>
      <c r="AL291" t="str">
        <f ca="1">SUBSTITUTE(AL290,'Formula Name Creation'!$V25,'HB11 Model'!$B25)</f>
        <v>=Capacitive Coil and Hydrogen Cone*(Total Material Cost per Capacitive Coil and Hydrogen Cone+Cost of Manufacturing per Capacitive Coil and Hydrogen Cone)</v>
      </c>
      <c r="AM291" t="str">
        <f ca="1">SUBSTITUTE(AM290,'Formula Name Creation'!$V25,'HB11 Model'!$B25)</f>
        <v>=0.04+(Hydrogen Precursor Mass*Cost of Hydrogen)/(1000)</v>
      </c>
      <c r="AN291" t="str">
        <f ca="1">SUBSTITUTE(AN290,'Formula Name Creation'!$V25,'HB11 Model'!$B25)</f>
        <v>Parameter</v>
      </c>
      <c r="AO291" t="str">
        <f ca="1">SUBSTITUTE(AO290,'Formula Name Creation'!$V25,'HB11 Model'!$B25)</f>
        <v>Parameter</v>
      </c>
      <c r="AP291" t="str">
        <f ca="1">SUBSTITUTE(AP290,'Formula Name Creation'!$V25,'HB11 Model'!$B25)</f>
        <v>Parameter</v>
      </c>
      <c r="AQ291" t="str">
        <f ca="1">SUBSTITUTE(AQ290,'Formula Name Creation'!$V25,'HB11 Model'!$B25)</f>
        <v>Parameter</v>
      </c>
      <c r="AR291" t="e">
        <f ca="1">SUBSTITUTE(AR290,'Formula Name Creation'!$V25,'HB11 Model'!$B25)</f>
        <v>#N/A</v>
      </c>
      <c r="AS291" t="str">
        <f ca="1">SUBSTITUTE(AS290,'Formula Name Creation'!$V25,'HB11 Model'!$B25)</f>
        <v>=Manufacturing Overhead Costs+Fuel Target Production per Year*(Total Cost per Target )</v>
      </c>
      <c r="AT291" t="str">
        <f ca="1">SUBSTITUTE(AT290,'Formula Name Creation'!$V25,'HB11 Model'!$B25)</f>
        <v>Parameter</v>
      </c>
      <c r="AU291" t="str">
        <f ca="1">SUBSTITUTE(AU290,'Formula Name Creation'!$V25,'HB11 Model'!$B25)</f>
        <v>Parameter</v>
      </c>
      <c r="AV291" t="str">
        <f ca="1">SUBSTITUTE(AV290,'Formula Name Creation'!$V25,'HB11 Model'!$B25)</f>
        <v>Parameter</v>
      </c>
      <c r="AW291" t="str">
        <f ca="1">SUBSTITUTE(AW290,'Formula Name Creation'!$V25,'HB11 Model'!$B25)</f>
        <v>Parameter</v>
      </c>
      <c r="AX291" t="str">
        <f ca="1">SUBSTITUTE(AX290,'Formula Name Creation'!$V25,'HB11 Model'!$B25)</f>
        <v>Parameter</v>
      </c>
      <c r="AY291" t="str">
        <f ca="1">SUBSTITUTE(AY290,'Formula Name Creation'!$V25,'HB11 Model'!$B25)</f>
        <v>Parameter</v>
      </c>
      <c r="AZ291" t="str">
        <f ca="1">SUBSTITUTE(AZ290,'Formula Name Creation'!$V25,'HB11 Model'!$B25)</f>
        <v>Parameter</v>
      </c>
      <c r="BA291" t="str">
        <f ca="1">SUBSTITUTE(BA290,'Formula Name Creation'!$V25,'HB11 Model'!$B25)</f>
        <v>=(Total Cost of Fuel Storage+Cost of Fuel Delivery Robot)/10^6</v>
      </c>
      <c r="BB291" t="str">
        <f ca="1">SUBSTITUTE(BB290,'Formula Name Creation'!$V25,'HB11 Model'!$B25)</f>
        <v>=C4*((C14*24)*3600)*Required Redundancy</v>
      </c>
      <c r="BC291" t="str">
        <f ca="1">SUBSTITUTE(BC290,'Formula Name Creation'!$V25,'HB11 Model'!$B25)</f>
        <v>Parameter</v>
      </c>
      <c r="BD291" t="str">
        <f ca="1">SUBSTITUTE(BD290,'Formula Name Creation'!$V25,'HB11 Model'!$B25)</f>
        <v>Parameter</v>
      </c>
      <c r="BE291" t="str">
        <f ca="1">SUBSTITUTE(BE290,'Formula Name Creation'!$V25,'HB11 Model'!$B25)</f>
        <v>Parameter</v>
      </c>
      <c r="BF291" t="str">
        <f ca="1">SUBSTITUTE(BF290,'Formula Name Creation'!$V25,'HB11 Model'!$B25)</f>
        <v>Parameter</v>
      </c>
      <c r="BG291" t="str">
        <f ca="1">SUBSTITUTE(BG290,'Formula Name Creation'!$V25,'HB11 Model'!$B25)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1" t="str">
        <f ca="1">SUBSTITUTE(BH290,'Formula Name Creation'!$V25,'HB11 Model'!$B25)</f>
        <v>Parameter</v>
      </c>
      <c r="BI291" t="str">
        <f ca="1">SUBSTITUTE(BI290,'Formula Name Creation'!$V25,'HB11 Model'!$B25)</f>
        <v>=Cost of Maintenance per kWh*1000*C24</v>
      </c>
      <c r="BJ291" t="str">
        <f ca="1">SUBSTITUTE(BJ290,'Formula Name Creation'!$V25,'HB11 Model'!$B25)</f>
        <v>Parameter</v>
      </c>
      <c r="BK291" t="str">
        <f ca="1">SUBSTITUTE(BK290,'Formula Name Creation'!$V25,'HB11 Model'!$B25)</f>
        <v>Parameter</v>
      </c>
      <c r="BL291" t="str">
        <f ca="1">SUBSTITUTE(BL290,'Formula Name Creation'!$V25,'HB11 Model'!$B25)</f>
        <v>Parameter</v>
      </c>
      <c r="BM291" t="str">
        <f ca="1">SUBSTITUTE(BM290,'Formula Name Creation'!$V25,'HB11 Model'!$B25)</f>
        <v>Parameter</v>
      </c>
      <c r="BN291" t="str">
        <f ca="1">SUBSTITUTE(BN290,'Formula Name Creation'!$V25,'HB11 Model'!$B25)</f>
        <v>Parameter</v>
      </c>
      <c r="BO291" t="str">
        <f ca="1">SUBSTITUTE(BO290,'Formula Name Creation'!$V25,'HB11 Model'!$B25)</f>
        <v>Parameter</v>
      </c>
      <c r="BP291" t="str">
        <f ca="1">SUBSTITUTE(BP290,'Formula Name Creation'!$V25,'HB11 Model'!$B25)</f>
        <v>Parameter</v>
      </c>
      <c r="BQ291" t="str">
        <f ca="1">SUBSTITUTE(BQ290,'Formula Name Creation'!$V25,'HB11 Model'!$B25)</f>
        <v>Parameter</v>
      </c>
      <c r="BR291" t="str">
        <f ca="1">SUBSTITUTE(BR290,'Formula Name Creation'!$V25,'HB11 Model'!$B25)</f>
        <v>Parameter</v>
      </c>
      <c r="BS291" t="str">
        <f ca="1">SUBSTITUTE(BS290,'Formula Name Creation'!$V25,'HB11 Model'!$B25)</f>
        <v>Parameter</v>
      </c>
      <c r="BT291" t="str">
        <f ca="1">SUBSTITUTE(BT290,'Formula Name Creation'!$V25,'HB11 Model'!$B25)</f>
        <v>Parameter</v>
      </c>
      <c r="BU291" t="str">
        <f ca="1">SUBSTITUTE(BU290,'Formula Name Creation'!$V25,'HB11 Model'!$B25)</f>
        <v>=(Land Cost+Reactor Building Cost+Turbine Building Cost+Cooling Tower System Cost+Power Supply and Energy Storage Cost+Ventilation Stack Cost+Miscellaneous Buildings Cost+Laser Construction Cost)</v>
      </c>
      <c r="BV291" t="str">
        <f ca="1">SUBSTITUTE(BV290,'Formula Name Creation'!$V25,'HB11 Model'!$B25)</f>
        <v>Parameter</v>
      </c>
      <c r="BW291" t="str">
        <f ca="1">SUBSTITUTE(BW290,'Formula Name Creation'!$V25,'HB11 Model'!$B25)</f>
        <v>Parameter</v>
      </c>
      <c r="BX291" t="str">
        <f ca="1">SUBSTITUTE(BX290,'Formula Name Creation'!$V25,'HB11 Model'!$B25)</f>
        <v>=Indirect Construction Cost+Direct Construction Cost</v>
      </c>
      <c r="BY291" t="str">
        <f ca="1">SUBSTITUTE(BY290,'Formula Name Creation'!$V25,'HB11 Model'!$B25)</f>
        <v>Parameter</v>
      </c>
      <c r="BZ291" t="str">
        <f ca="1">SUBSTITUTE(BZ290,'Formula Name Creation'!$V25,'HB11 Model'!$B25)</f>
        <v>=Decommissioning Cost Coefficient*Direct Construction Cost</v>
      </c>
      <c r="CA291" t="str">
        <f ca="1">SUBSTITUTE(CA290,'Formula Name Creation'!$V25,'HB11 Model'!$B25)</f>
        <v>Parameter</v>
      </c>
      <c r="CB291" t="str">
        <f ca="1">SUBSTITUTE(CB290,'Formula Name Creation'!$V25,'HB11 Model'!$B25)</f>
        <v>Parameter</v>
      </c>
      <c r="CC291" t="str">
        <f ca="1">SUBSTITUTE(CC290,'Formula Name Creation'!$V25,'HB11 Model'!$B25)</f>
        <v>Parameter</v>
      </c>
      <c r="CD291" t="str">
        <f ca="1">SUBSTITUTE(CD290,'Formula Name Creation'!$V25,'HB11 Model'!$B25)</f>
        <v>=32*(C9/2605)</v>
      </c>
      <c r="CE291" t="str">
        <f ca="1">SUBSTITUTE(CE290,'Formula Name Creation'!$V25,'HB11 Model'!$B25)</f>
        <v>Parameter</v>
      </c>
      <c r="CF291" t="str">
        <f ca="1">SUBSTITUTE(CF290,'Formula Name Creation'!$V25,'HB11 Model'!$B25)</f>
        <v>Parameter</v>
      </c>
      <c r="CG291" t="str">
        <f ca="1">SUBSTITUTE(CG290,'Formula Name Creation'!$V25,'HB11 Model'!$B25)</f>
        <v>=(Coolant Volume*Coolant Density*Coolant Cost)/10^6</v>
      </c>
      <c r="CH291" t="str">
        <f ca="1">SUBSTITUTE(CH290,'Formula Name Creation'!$V25,'HB11 Model'!$B25)</f>
        <v>=C9*10^6/Mixed-mean Coolant Temperature Rise/Specific Heat of Coolant</v>
      </c>
      <c r="CI291" t="str">
        <f ca="1">SUBSTITUTE(CI290,'Formula Name Creation'!$V25,'HB11 Model'!$B25)</f>
        <v>Parameter</v>
      </c>
      <c r="CJ291" t="str">
        <f ca="1">SUBSTITUTE(CJ290,'Formula Name Creation'!$V25,'HB11 Model'!$B25)</f>
        <v>Parameter</v>
      </c>
      <c r="CK291" t="str">
        <f ca="1">SUBSTITUTE(CK290,'Formula Name Creation'!$V25,'HB11 Model'!$B25)</f>
        <v>Parameter</v>
      </c>
      <c r="CL291" t="str">
        <f ca="1">SUBSTITUTE(CL290,'Formula Name Creation'!$V25,'HB11 Model'!$B25)</f>
        <v>Parameter</v>
      </c>
      <c r="CM291" t="str">
        <f ca="1">SUBSTITUTE(CM290,'Formula Name Creation'!$V25,'HB11 Model'!$B25)</f>
        <v>=Number of Staff*Average Hourly Wage</v>
      </c>
      <c r="CN291" t="str">
        <f ca="1">SUBSTITUTE(CN290,'Formula Name Creation'!$V25,'HB11 Model'!$B25)</f>
        <v>=Hourly Personnel Cost*7.6*7*52.18</v>
      </c>
      <c r="CO291" t="str">
        <f ca="1">SUBSTITUTE(CO290,'Formula Name Creation'!$V25,'HB11 Model'!$B25)</f>
        <v>Parameter</v>
      </c>
      <c r="CP291" t="str">
        <f ca="1">SUBSTITUTE(CP290,'Formula Name Creation'!$V25,'HB11 Model'!$B25)</f>
        <v>Parameter</v>
      </c>
      <c r="CQ291" t="str">
        <f ca="1">SUBSTITUTE(CQ290,'Formula Name Creation'!$V25,'HB11 Model'!$B25)</f>
        <v>Parameter</v>
      </c>
      <c r="CR291" t="str">
        <f ca="1">SUBSTITUTE(CR290,'Formula Name Creation'!$V25,'HB11 Model'!$B25)</f>
        <v>Parameter</v>
      </c>
      <c r="CS291" t="str">
        <f ca="1">SUBSTITUTE(CS290,'Formula Name Creation'!$V25,'HB11 Model'!$B25)</f>
        <v>Parameter</v>
      </c>
      <c r="CT291" t="str">
        <f ca="1">SUBSTITUTE(CT290,'Formula Name Creation'!$V25,'HB11 Model'!$B25)</f>
        <v>Parameter</v>
      </c>
      <c r="CU291" t="str">
        <f ca="1">SUBSTITUTE(CU290,'Formula Name Creation'!$V25,'HB11 Model'!$B25)</f>
        <v>=PI()*Height of Vacuum Vessel*(Radius of Vacuum Vessel^2-(Radius of Vacuum Vessel-Wall Thickness of Vacuum Vessel)^2)*Density of Vacuum Vessel Material</v>
      </c>
      <c r="CV291" t="str">
        <f ca="1">SUBSTITUTE(CV290,'Formula Name Creation'!$V25,'HB11 Model'!$B25)</f>
        <v>Parameter</v>
      </c>
      <c r="CW291" t="str">
        <f ca="1">SUBSTITUTE(CW290,'Formula Name Creation'!$V25,'HB11 Model'!$B25)</f>
        <v>=(90.69*Mass of Vacuum Vessel + Shielding Material Costs for Vacuum Vessel + 13.04*Mass Flow Rate*112.32)/10^6</v>
      </c>
      <c r="CX291" t="str">
        <f ca="1">SUBSTITUTE(CX290,'Formula Name Creation'!$V25,'HB11 Model'!$B25)</f>
        <v>0</v>
      </c>
      <c r="CY291" t="str">
        <f ca="1">SUBSTITUTE(CY290,'Formula Name Creation'!$V25,'HB11 Model'!$B25)</f>
        <v>0</v>
      </c>
      <c r="CZ291" t="str">
        <f ca="1">SUBSTITUTE(CZ290,'Formula Name Creation'!$V25,'HB11 Model'!$B25)</f>
        <v>0</v>
      </c>
      <c r="DA291" t="str">
        <f ca="1">SUBSTITUTE(DA290,'Formula Name Creation'!$V25,'HB11 Model'!$B25)</f>
        <v>0</v>
      </c>
      <c r="DB291" t="str">
        <f ca="1">SUBSTITUTE(DB290,'Formula Name Creation'!$V25,'HB11 Model'!$B25)</f>
        <v>0</v>
      </c>
      <c r="DC291" t="str">
        <f ca="1">SUBSTITUTE(DC290,'Formula Name Creation'!$V25,'HB11 Model'!$B25)</f>
        <v>0</v>
      </c>
      <c r="DD291" t="str">
        <f ca="1">SUBSTITUTE(DD290,'Formula Name Creation'!$V25,'HB11 Model'!$B25)</f>
        <v>0</v>
      </c>
      <c r="DE291" t="str">
        <f ca="1">SUBSTITUTE(DE290,'Formula Name Creation'!$V25,'HB11 Model'!$B25)</f>
        <v>0</v>
      </c>
      <c r="DF291" t="str">
        <f ca="1">SUBSTITUTE(DF290,'Formula Name Creation'!$V25,'HB11 Model'!$B25)</f>
        <v>0</v>
      </c>
      <c r="DG291" t="str">
        <f ca="1">SUBSTITUTE(DG290,'Formula Name Creation'!$V25,'HB11 Model'!$B25)</f>
        <v>0</v>
      </c>
      <c r="DH291" t="str">
        <f ca="1">SUBSTITUTE(DH290,'Formula Name Creation'!$V25,'HB11 Model'!$B25)</f>
        <v>0</v>
      </c>
      <c r="DI291" t="str">
        <f ca="1">SUBSTITUTE(DI290,'Formula Name Creation'!$V25,'HB11 Model'!$B25)</f>
        <v>0</v>
      </c>
      <c r="DJ291" t="str">
        <f ca="1">SUBSTITUTE(DJ290,'Formula Name Creation'!$V25,'HB11 Model'!$B25)</f>
        <v>0</v>
      </c>
      <c r="DK291" t="str">
        <f ca="1">SUBSTITUTE(DK290,'Formula Name Creation'!$V25,'HB11 Model'!$B25)</f>
        <v>0</v>
      </c>
      <c r="DL291" t="str">
        <f ca="1">SUBSTITUTE(DL290,'Formula Name Creation'!$V25,'HB11 Model'!$B25)</f>
        <v>0</v>
      </c>
      <c r="DM291" t="str">
        <f ca="1">SUBSTITUTE(DM290,'Formula Name Creation'!$V25,'HB11 Model'!$B25)</f>
        <v>0</v>
      </c>
      <c r="DN291" t="str">
        <f ca="1">SUBSTITUTE(DN290,'Formula Name Creation'!$V25,'HB11 Model'!$B25)</f>
        <v>0</v>
      </c>
      <c r="DO291" t="str">
        <f ca="1">SUBSTITUTE(DO290,'Formula Name Creation'!$V25,'HB11 Model'!$B25)</f>
        <v>0</v>
      </c>
      <c r="DP291" t="str">
        <f ca="1">SUBSTITUTE(DP290,'Formula Name Creation'!$V25,'HB11 Model'!$B25)</f>
        <v>0</v>
      </c>
      <c r="DQ291" t="str">
        <f ca="1">SUBSTITUTE(DQ290,'Formula Name Creation'!$V25,'HB11 Model'!$B25)</f>
        <v>0</v>
      </c>
      <c r="DR291" t="str">
        <f ca="1">SUBSTITUTE(DR290,'Formula Name Creation'!$V25,'HB11 Model'!$B25)</f>
        <v>0</v>
      </c>
      <c r="DS291" t="str">
        <f ca="1">SUBSTITUTE(DS290,'Formula Name Creation'!$V25,'HB11 Model'!$B25)</f>
        <v>0</v>
      </c>
      <c r="DT291" t="str">
        <f ca="1">SUBSTITUTE(DT290,'Formula Name Creation'!$V25,'HB11 Model'!$B25)</f>
        <v>0</v>
      </c>
      <c r="DU291" t="str">
        <f ca="1">SUBSTITUTE(DU290,'Formula Name Creation'!$V25,'HB11 Model'!$B25)</f>
        <v>0</v>
      </c>
      <c r="DV291" t="str">
        <f ca="1">SUBSTITUTE(DV290,'Formula Name Creation'!$V25,'HB11 Model'!$B25)</f>
        <v>0</v>
      </c>
      <c r="DW291" t="str">
        <f ca="1">SUBSTITUTE(DW290,'Formula Name Creation'!$V25,'HB11 Model'!$B25)</f>
        <v>0</v>
      </c>
      <c r="DX291" t="str">
        <f ca="1">SUBSTITUTE(DX290,'Formula Name Creation'!$V25,'HB11 Model'!$B25)</f>
        <v>0</v>
      </c>
      <c r="DY291" t="str">
        <f ca="1">SUBSTITUTE(DY290,'Formula Name Creation'!$V25,'HB11 Model'!$B25)</f>
        <v>0</v>
      </c>
      <c r="DZ291" t="str">
        <f ca="1">SUBSTITUTE(DZ290,'Formula Name Creation'!$V25,'HB11 Model'!$B25)</f>
        <v>0</v>
      </c>
      <c r="EA291" t="str">
        <f ca="1">SUBSTITUTE(EA290,'Formula Name Creation'!$V25,'HB11 Model'!$B25)</f>
        <v>0</v>
      </c>
      <c r="EB291" t="str">
        <f ca="1">SUBSTITUTE(EB290,'Formula Name Creation'!$V25,'HB11 Model'!$B25)</f>
        <v>0</v>
      </c>
      <c r="EC291" t="str">
        <f ca="1">SUBSTITUTE(EC290,'Formula Name Creation'!$V25,'HB11 Model'!$B25)</f>
        <v>0</v>
      </c>
      <c r="ED291" t="str">
        <f ca="1">SUBSTITUTE(ED290,'Formula Name Creation'!$V25,'HB11 Model'!$B25)</f>
        <v>0</v>
      </c>
      <c r="EE291" t="str">
        <f ca="1">SUBSTITUTE(EE290,'Formula Name Creation'!$V25,'HB11 Model'!$B25)</f>
        <v>0</v>
      </c>
      <c r="EF291" t="str">
        <f ca="1">SUBSTITUTE(EF290,'Formula Name Creation'!$V25,'HB11 Model'!$B25)</f>
        <v>0</v>
      </c>
      <c r="EG291" t="str">
        <f ca="1">SUBSTITUTE(EG290,'Formula Name Creation'!$V25,'HB11 Model'!$B25)</f>
        <v>0</v>
      </c>
      <c r="EH291" t="str">
        <f ca="1">SUBSTITUTE(EH290,'Formula Name Creation'!$V25,'HB11 Model'!$B25)</f>
        <v>0</v>
      </c>
      <c r="EI291" t="str">
        <f ca="1">SUBSTITUTE(EI290,'Formula Name Creation'!$V25,'HB11 Model'!$B25)</f>
        <v>0</v>
      </c>
      <c r="EJ291" t="str">
        <f ca="1">SUBSTITUTE(EJ290,'Formula Name Creation'!$V25,'HB11 Model'!$B25)</f>
        <v>0</v>
      </c>
      <c r="EK291" t="str">
        <f ca="1">SUBSTITUTE(EK290,'Formula Name Creation'!$V25,'HB11 Model'!$B25)</f>
        <v>0</v>
      </c>
      <c r="EL291" t="str">
        <f ca="1">SUBSTITUTE(EL290,'Formula Name Creation'!$V25,'HB11 Model'!$B25)</f>
        <v>0</v>
      </c>
      <c r="EM291" t="str">
        <f ca="1">SUBSTITUTE(EM290,'Formula Name Creation'!$V25,'HB11 Model'!$B25)</f>
        <v>0</v>
      </c>
      <c r="EN291" t="str">
        <f ca="1">SUBSTITUTE(EN290,'Formula Name Creation'!$V25,'HB11 Model'!$B25)</f>
        <v>0</v>
      </c>
      <c r="EO291" t="str">
        <f ca="1">SUBSTITUTE(EO290,'Formula Name Creation'!$V25,'HB11 Model'!$B25)</f>
        <v>0</v>
      </c>
      <c r="EP291" t="str">
        <f ca="1">SUBSTITUTE(EP290,'Formula Name Creation'!$V25,'HB11 Model'!$B25)</f>
        <v>0</v>
      </c>
      <c r="EQ291" t="str">
        <f ca="1">SUBSTITUTE(EQ290,'Formula Name Creation'!$V25,'HB11 Model'!$B25)</f>
        <v>0</v>
      </c>
      <c r="ER291" t="str">
        <f ca="1">SUBSTITUTE(ER290,'Formula Name Creation'!$V25,'HB11 Model'!$B25)</f>
        <v>0</v>
      </c>
      <c r="ES291" t="str">
        <f ca="1">SUBSTITUTE(ES290,'Formula Name Creation'!$V25,'HB11 Model'!$B25)</f>
        <v>0</v>
      </c>
      <c r="ET291" t="str">
        <f ca="1">SUBSTITUTE(ET290,'Formula Name Creation'!$V25,'HB11 Model'!$B25)</f>
        <v>0</v>
      </c>
      <c r="EU291">
        <v>23</v>
      </c>
    </row>
    <row r="292" spans="1:151" x14ac:dyDescent="0.25">
      <c r="A292" t="str">
        <f ca="1">SUBSTITUTE(A291,'Formula Name Creation'!$V24,'HB11 Model'!$B24)</f>
        <v>Parameter</v>
      </c>
      <c r="B292" t="str">
        <f ca="1">SUBSTITUTE(B291,'Formula Name Creation'!$V24,'HB11 Model'!$B24)</f>
        <v>Parameter</v>
      </c>
      <c r="C292" t="str">
        <f ca="1">SUBSTITUTE(C291,'Formula Name Creation'!$V24,'HB11 Model'!$B24)</f>
        <v>=(1400*C22*1000)/10^6</v>
      </c>
      <c r="D292" t="str">
        <f ca="1">SUBSTITUTE(D291,'Formula Name Creation'!$V24,'HB11 Model'!$B24)</f>
        <v>Parameter</v>
      </c>
      <c r="E292" t="str">
        <f ca="1">SUBSTITUTE(E291,'Formula Name Creation'!$V24,'HB11 Model'!$B24)</f>
        <v>=C3*C4</v>
      </c>
      <c r="F292" t="str">
        <f ca="1">SUBSTITUTE(F291,'Formula Name Creation'!$V24,'HB11 Model'!$B24)</f>
        <v>=C7/(C6)</v>
      </c>
      <c r="G292" t="str">
        <f ca="1">SUBSTITUTE(G291,'Formula Name Creation'!$V24,'HB11 Model'!$B24)</f>
        <v>=IF(X-factor=0,C7*C10,C7*C10*C13)</v>
      </c>
      <c r="H292" t="str">
        <f ca="1">SUBSTITUTE(H291,'Formula Name Creation'!$V24,'HB11 Model'!$B24)</f>
        <v>Parameter</v>
      </c>
      <c r="I292" t="str">
        <f ca="1">SUBSTITUTE(I291,'Formula Name Creation'!$V24,'HB11 Model'!$B24)</f>
        <v>Parameter</v>
      </c>
      <c r="J292" t="str">
        <f ca="1">SUBSTITUTE(J291,'Formula Name Creation'!$V24,'HB11 Model'!$B24)</f>
        <v>Parameter</v>
      </c>
      <c r="K292" t="str">
        <f ca="1">SUBSTITUTE(K291,'Formula Name Creation'!$V24,'HB11 Model'!$B24)</f>
        <v>Parameter</v>
      </c>
      <c r="L292" t="str">
        <f ca="1">SUBSTITUTE(L291,'Formula Name Creation'!$V24,'HB11 Model'!$B24)</f>
        <v>Parameter</v>
      </c>
      <c r="M292" t="str">
        <f ca="1">SUBSTITUTE(M291,'Formula Name Creation'!$V24,'HB11 Model'!$B24)</f>
        <v>=C16/C8</v>
      </c>
      <c r="N292" t="str">
        <f ca="1">SUBSTITUTE(N291,'Formula Name Creation'!$V24,'HB11 Model'!$B24)</f>
        <v>=C9*C17</v>
      </c>
      <c r="O292" t="str">
        <f ca="1">SUBSTITUTE(O291,'Formula Name Creation'!$V24,'HB11 Model'!$B24)</f>
        <v>Parameter</v>
      </c>
      <c r="P292" t="str">
        <f ca="1">SUBSTITUTE(P291,'Formula Name Creation'!$V24,'HB11 Model'!$B24)</f>
        <v>Parameter</v>
      </c>
      <c r="Q292" t="str">
        <f ca="1">SUBSTITUTE(Q291,'Formula Name Creation'!$V24,'HB11 Model'!$B24)</f>
        <v>Parameter</v>
      </c>
      <c r="R292" t="str">
        <f ca="1">SUBSTITUTE(R291,'Formula Name Creation'!$V24,'HB11 Model'!$B24)</f>
        <v>=C8+Cooling System Energy Consumption+Vacuum System Power Usage</v>
      </c>
      <c r="S292" t="str">
        <f ca="1">SUBSTITUTE(S291,'Formula Name Creation'!$V24,'HB11 Model'!$B24)</f>
        <v>=C20*C19</v>
      </c>
      <c r="T292" t="str">
        <f ca="1">SUBSTITUTE(T291,'Formula Name Creation'!$V24,'HB11 Model'!$B24)</f>
        <v>=C16-C20</v>
      </c>
      <c r="U292" t="str">
        <f ca="1">SUBSTITUTE(U291,'Formula Name Creation'!$V24,'HB11 Model'!$B24)</f>
        <v>=365*24*C14</v>
      </c>
      <c r="V292" t="str">
        <f ca="1">SUBSTITUTE(V291,'Formula Name Creation'!$V24,'HB11 Model'!$B24)</f>
        <v>=C22*C23</v>
      </c>
      <c r="W292" t="str">
        <f ca="1">SUBSTITUTE(W291,'Formula Name Creation'!$V24,'HB11 Model'!$B24)</f>
        <v>=Required Targets per Year/(1-Production Failure Rate )</v>
      </c>
      <c r="X292" t="str">
        <f ca="1">SUBSTITUTE(X291,'Formula Name Creation'!$V24,'HB11 Model'!$B24)</f>
        <v>=C4*C14*365*24*3600</v>
      </c>
      <c r="Y292" t="str">
        <f ca="1">SUBSTITUTE(Y291,'Formula Name Creation'!$V24,'HB11 Model'!$B24)</f>
        <v>Parameter</v>
      </c>
      <c r="Z292" t="str">
        <f ca="1">SUBSTITUTE(Z291,'Formula Name Creation'!$V24,'HB11 Model'!$B24)</f>
        <v>=Total Cost per Pellet +Total Cost per Target with X-factor+Total Cost per Capacitive Coil and Hydrogen Cone+Final Assembly Cost per Target</v>
      </c>
      <c r="AA292" t="str">
        <f ca="1">SUBSTITUTE(AA291,'Formula Name Creation'!$V24,'HB11 Model'!$B24)</f>
        <v xml:space="preserve">=Fuel Pellet Mass*(Fuel Pellet Percentage Boron Nitride (h-BN)*Cost of Boron Nitride (h-BN))/(1000)+Cost of Manufacturing per Pellet </v>
      </c>
      <c r="AB292" t="str">
        <f ca="1">SUBSTITUTE(AB291,'Formula Name Creation'!$V24,'HB11 Model'!$B24)</f>
        <v>Parameter</v>
      </c>
      <c r="AC292" t="str">
        <f ca="1">SUBSTITUTE(AC291,'Formula Name Creation'!$V24,'HB11 Model'!$B24)</f>
        <v>Parameter</v>
      </c>
      <c r="AD292" t="str">
        <f ca="1">SUBSTITUTE(AD291,'Formula Name Creation'!$V24,'HB11 Model'!$B24)</f>
        <v>Parameter</v>
      </c>
      <c r="AE292" t="str">
        <f ca="1">SUBSTITUTE(AE291,'Formula Name Creation'!$V24,'HB11 Model'!$B24)</f>
        <v>Parameter</v>
      </c>
      <c r="AF292" t="str">
        <f ca="1">SUBSTITUTE(AF291,'Formula Name Creation'!$V24,'HB11 Model'!$B24)</f>
        <v>Parameter</v>
      </c>
      <c r="AG292" t="str">
        <f ca="1">SUBSTITUTE(AG291,'Formula Name Creation'!$V24,'HB11 Model'!$B24)</f>
        <v>Parameter</v>
      </c>
      <c r="AH292" t="str">
        <f ca="1">SUBSTITUTE(AH291,'Formula Name Creation'!$V24,'HB11 Model'!$B24)</f>
        <v>Parameter</v>
      </c>
      <c r="AI292" t="str">
        <f ca="1">SUBSTITUTE(AI291,'Formula Name Creation'!$V24,'HB11 Model'!$B24)</f>
        <v>=X-factor*(Total Cost of X-factor)</v>
      </c>
      <c r="AJ292" t="str">
        <f ca="1">SUBSTITUTE(AJ291,'Formula Name Creation'!$V24,'HB11 Model'!$B24)</f>
        <v>Parameter</v>
      </c>
      <c r="AK292" t="str">
        <f ca="1">SUBSTITUTE(AK291,'Formula Name Creation'!$V24,'HB11 Model'!$B24)</f>
        <v>Parameter</v>
      </c>
      <c r="AL292" t="str">
        <f ca="1">SUBSTITUTE(AL291,'Formula Name Creation'!$V24,'HB11 Model'!$B24)</f>
        <v>=Capacitive Coil and Hydrogen Cone*(Total Material Cost per Capacitive Coil and Hydrogen Cone+Cost of Manufacturing per Capacitive Coil and Hydrogen Cone)</v>
      </c>
      <c r="AM292" t="str">
        <f ca="1">SUBSTITUTE(AM291,'Formula Name Creation'!$V24,'HB11 Model'!$B24)</f>
        <v>=0.04+(Hydrogen Precursor Mass*Cost of Hydrogen)/(1000)</v>
      </c>
      <c r="AN292" t="str">
        <f ca="1">SUBSTITUTE(AN291,'Formula Name Creation'!$V24,'HB11 Model'!$B24)</f>
        <v>Parameter</v>
      </c>
      <c r="AO292" t="str">
        <f ca="1">SUBSTITUTE(AO291,'Formula Name Creation'!$V24,'HB11 Model'!$B24)</f>
        <v>Parameter</v>
      </c>
      <c r="AP292" t="str">
        <f ca="1">SUBSTITUTE(AP291,'Formula Name Creation'!$V24,'HB11 Model'!$B24)</f>
        <v>Parameter</v>
      </c>
      <c r="AQ292" t="str">
        <f ca="1">SUBSTITUTE(AQ291,'Formula Name Creation'!$V24,'HB11 Model'!$B24)</f>
        <v>Parameter</v>
      </c>
      <c r="AR292" t="e">
        <f ca="1">SUBSTITUTE(AR291,'Formula Name Creation'!$V24,'HB11 Model'!$B24)</f>
        <v>#N/A</v>
      </c>
      <c r="AS292" t="str">
        <f ca="1">SUBSTITUTE(AS291,'Formula Name Creation'!$V24,'HB11 Model'!$B24)</f>
        <v>=Manufacturing Overhead Costs+Fuel Target Production per Year*(Total Cost per Target )</v>
      </c>
      <c r="AT292" t="str">
        <f ca="1">SUBSTITUTE(AT291,'Formula Name Creation'!$V24,'HB11 Model'!$B24)</f>
        <v>Parameter</v>
      </c>
      <c r="AU292" t="str">
        <f ca="1">SUBSTITUTE(AU291,'Formula Name Creation'!$V24,'HB11 Model'!$B24)</f>
        <v>Parameter</v>
      </c>
      <c r="AV292" t="str">
        <f ca="1">SUBSTITUTE(AV291,'Formula Name Creation'!$V24,'HB11 Model'!$B24)</f>
        <v>Parameter</v>
      </c>
      <c r="AW292" t="str">
        <f ca="1">SUBSTITUTE(AW291,'Formula Name Creation'!$V24,'HB11 Model'!$B24)</f>
        <v>Parameter</v>
      </c>
      <c r="AX292" t="str">
        <f ca="1">SUBSTITUTE(AX291,'Formula Name Creation'!$V24,'HB11 Model'!$B24)</f>
        <v>Parameter</v>
      </c>
      <c r="AY292" t="str">
        <f ca="1">SUBSTITUTE(AY291,'Formula Name Creation'!$V24,'HB11 Model'!$B24)</f>
        <v>Parameter</v>
      </c>
      <c r="AZ292" t="str">
        <f ca="1">SUBSTITUTE(AZ291,'Formula Name Creation'!$V24,'HB11 Model'!$B24)</f>
        <v>Parameter</v>
      </c>
      <c r="BA292" t="str">
        <f ca="1">SUBSTITUTE(BA291,'Formula Name Creation'!$V24,'HB11 Model'!$B24)</f>
        <v>=(Total Cost of Fuel Storage+Cost of Fuel Delivery Robot)/10^6</v>
      </c>
      <c r="BB292" t="str">
        <f ca="1">SUBSTITUTE(BB291,'Formula Name Creation'!$V24,'HB11 Model'!$B24)</f>
        <v>=C4*((C14*24)*3600)*Required Redundancy</v>
      </c>
      <c r="BC292" t="str">
        <f ca="1">SUBSTITUTE(BC291,'Formula Name Creation'!$V24,'HB11 Model'!$B24)</f>
        <v>Parameter</v>
      </c>
      <c r="BD292" t="str">
        <f ca="1">SUBSTITUTE(BD291,'Formula Name Creation'!$V24,'HB11 Model'!$B24)</f>
        <v>Parameter</v>
      </c>
      <c r="BE292" t="str">
        <f ca="1">SUBSTITUTE(BE291,'Formula Name Creation'!$V24,'HB11 Model'!$B24)</f>
        <v>Parameter</v>
      </c>
      <c r="BF292" t="str">
        <f ca="1">SUBSTITUTE(BF291,'Formula Name Creation'!$V24,'HB11 Model'!$B24)</f>
        <v>Parameter</v>
      </c>
      <c r="BG292" t="str">
        <f ca="1">SUBSTITUTE(BG291,'Formula Name Creation'!$V24,'HB11 Model'!$B24)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2" t="str">
        <f ca="1">SUBSTITUTE(BH291,'Formula Name Creation'!$V24,'HB11 Model'!$B24)</f>
        <v>Parameter</v>
      </c>
      <c r="BI292" t="str">
        <f ca="1">SUBSTITUTE(BI291,'Formula Name Creation'!$V24,'HB11 Model'!$B24)</f>
        <v>=Cost of Maintenance per kWh*1000*Yearly Net Energy Output</v>
      </c>
      <c r="BJ292" t="str">
        <f ca="1">SUBSTITUTE(BJ291,'Formula Name Creation'!$V24,'HB11 Model'!$B24)</f>
        <v>Parameter</v>
      </c>
      <c r="BK292" t="str">
        <f ca="1">SUBSTITUTE(BK291,'Formula Name Creation'!$V24,'HB11 Model'!$B24)</f>
        <v>Parameter</v>
      </c>
      <c r="BL292" t="str">
        <f ca="1">SUBSTITUTE(BL291,'Formula Name Creation'!$V24,'HB11 Model'!$B24)</f>
        <v>Parameter</v>
      </c>
      <c r="BM292" t="str">
        <f ca="1">SUBSTITUTE(BM291,'Formula Name Creation'!$V24,'HB11 Model'!$B24)</f>
        <v>Parameter</v>
      </c>
      <c r="BN292" t="str">
        <f ca="1">SUBSTITUTE(BN291,'Formula Name Creation'!$V24,'HB11 Model'!$B24)</f>
        <v>Parameter</v>
      </c>
      <c r="BO292" t="str">
        <f ca="1">SUBSTITUTE(BO291,'Formula Name Creation'!$V24,'HB11 Model'!$B24)</f>
        <v>Parameter</v>
      </c>
      <c r="BP292" t="str">
        <f ca="1">SUBSTITUTE(BP291,'Formula Name Creation'!$V24,'HB11 Model'!$B24)</f>
        <v>Parameter</v>
      </c>
      <c r="BQ292" t="str">
        <f ca="1">SUBSTITUTE(BQ291,'Formula Name Creation'!$V24,'HB11 Model'!$B24)</f>
        <v>Parameter</v>
      </c>
      <c r="BR292" t="str">
        <f ca="1">SUBSTITUTE(BR291,'Formula Name Creation'!$V24,'HB11 Model'!$B24)</f>
        <v>Parameter</v>
      </c>
      <c r="BS292" t="str">
        <f ca="1">SUBSTITUTE(BS291,'Formula Name Creation'!$V24,'HB11 Model'!$B24)</f>
        <v>Parameter</v>
      </c>
      <c r="BT292" t="str">
        <f ca="1">SUBSTITUTE(BT291,'Formula Name Creation'!$V24,'HB11 Model'!$B24)</f>
        <v>Parameter</v>
      </c>
      <c r="BU292" t="str">
        <f ca="1">SUBSTITUTE(BU291,'Formula Name Creation'!$V24,'HB11 Model'!$B24)</f>
        <v>=(Land Cost+Reactor Building Cost+Turbine Building Cost+Cooling Tower System Cost+Power Supply and Energy Storage Cost+Ventilation Stack Cost+Miscellaneous Buildings Cost+Laser Construction Cost)</v>
      </c>
      <c r="BV292" t="str">
        <f ca="1">SUBSTITUTE(BV291,'Formula Name Creation'!$V24,'HB11 Model'!$B24)</f>
        <v>Parameter</v>
      </c>
      <c r="BW292" t="str">
        <f ca="1">SUBSTITUTE(BW291,'Formula Name Creation'!$V24,'HB11 Model'!$B24)</f>
        <v>Parameter</v>
      </c>
      <c r="BX292" t="str">
        <f ca="1">SUBSTITUTE(BX291,'Formula Name Creation'!$V24,'HB11 Model'!$B24)</f>
        <v>=Indirect Construction Cost+Direct Construction Cost</v>
      </c>
      <c r="BY292" t="str">
        <f ca="1">SUBSTITUTE(BY291,'Formula Name Creation'!$V24,'HB11 Model'!$B24)</f>
        <v>Parameter</v>
      </c>
      <c r="BZ292" t="str">
        <f ca="1">SUBSTITUTE(BZ291,'Formula Name Creation'!$V24,'HB11 Model'!$B24)</f>
        <v>=Decommissioning Cost Coefficient*Direct Construction Cost</v>
      </c>
      <c r="CA292" t="str">
        <f ca="1">SUBSTITUTE(CA291,'Formula Name Creation'!$V24,'HB11 Model'!$B24)</f>
        <v>Parameter</v>
      </c>
      <c r="CB292" t="str">
        <f ca="1">SUBSTITUTE(CB291,'Formula Name Creation'!$V24,'HB11 Model'!$B24)</f>
        <v>Parameter</v>
      </c>
      <c r="CC292" t="str">
        <f ca="1">SUBSTITUTE(CC291,'Formula Name Creation'!$V24,'HB11 Model'!$B24)</f>
        <v>Parameter</v>
      </c>
      <c r="CD292" t="str">
        <f ca="1">SUBSTITUTE(CD291,'Formula Name Creation'!$V24,'HB11 Model'!$B24)</f>
        <v>=32*(C9/2605)</v>
      </c>
      <c r="CE292" t="str">
        <f ca="1">SUBSTITUTE(CE291,'Formula Name Creation'!$V24,'HB11 Model'!$B24)</f>
        <v>Parameter</v>
      </c>
      <c r="CF292" t="str">
        <f ca="1">SUBSTITUTE(CF291,'Formula Name Creation'!$V24,'HB11 Model'!$B24)</f>
        <v>Parameter</v>
      </c>
      <c r="CG292" t="str">
        <f ca="1">SUBSTITUTE(CG291,'Formula Name Creation'!$V24,'HB11 Model'!$B24)</f>
        <v>=(Coolant Volume*Coolant Density*Coolant Cost)/10^6</v>
      </c>
      <c r="CH292" t="str">
        <f ca="1">SUBSTITUTE(CH291,'Formula Name Creation'!$V24,'HB11 Model'!$B24)</f>
        <v>=C9*10^6/Mixed-mean Coolant Temperature Rise/Specific Heat of Coolant</v>
      </c>
      <c r="CI292" t="str">
        <f ca="1">SUBSTITUTE(CI291,'Formula Name Creation'!$V24,'HB11 Model'!$B24)</f>
        <v>Parameter</v>
      </c>
      <c r="CJ292" t="str">
        <f ca="1">SUBSTITUTE(CJ291,'Formula Name Creation'!$V24,'HB11 Model'!$B24)</f>
        <v>Parameter</v>
      </c>
      <c r="CK292" t="str">
        <f ca="1">SUBSTITUTE(CK291,'Formula Name Creation'!$V24,'HB11 Model'!$B24)</f>
        <v>Parameter</v>
      </c>
      <c r="CL292" t="str">
        <f ca="1">SUBSTITUTE(CL291,'Formula Name Creation'!$V24,'HB11 Model'!$B24)</f>
        <v>Parameter</v>
      </c>
      <c r="CM292" t="str">
        <f ca="1">SUBSTITUTE(CM291,'Formula Name Creation'!$V24,'HB11 Model'!$B24)</f>
        <v>=Number of Staff*Average Hourly Wage</v>
      </c>
      <c r="CN292" t="str">
        <f ca="1">SUBSTITUTE(CN291,'Formula Name Creation'!$V24,'HB11 Model'!$B24)</f>
        <v>=Hourly Personnel Cost*7.6*7*52.18</v>
      </c>
      <c r="CO292" t="str">
        <f ca="1">SUBSTITUTE(CO291,'Formula Name Creation'!$V24,'HB11 Model'!$B24)</f>
        <v>Parameter</v>
      </c>
      <c r="CP292" t="str">
        <f ca="1">SUBSTITUTE(CP291,'Formula Name Creation'!$V24,'HB11 Model'!$B24)</f>
        <v>Parameter</v>
      </c>
      <c r="CQ292" t="str">
        <f ca="1">SUBSTITUTE(CQ291,'Formula Name Creation'!$V24,'HB11 Model'!$B24)</f>
        <v>Parameter</v>
      </c>
      <c r="CR292" t="str">
        <f ca="1">SUBSTITUTE(CR291,'Formula Name Creation'!$V24,'HB11 Model'!$B24)</f>
        <v>Parameter</v>
      </c>
      <c r="CS292" t="str">
        <f ca="1">SUBSTITUTE(CS291,'Formula Name Creation'!$V24,'HB11 Model'!$B24)</f>
        <v>Parameter</v>
      </c>
      <c r="CT292" t="str">
        <f ca="1">SUBSTITUTE(CT291,'Formula Name Creation'!$V24,'HB11 Model'!$B24)</f>
        <v>Parameter</v>
      </c>
      <c r="CU292" t="str">
        <f ca="1">SUBSTITUTE(CU291,'Formula Name Creation'!$V24,'HB11 Model'!$B24)</f>
        <v>=PI()*Height of Vacuum Vessel*(Radius of Vacuum Vessel^2-(Radius of Vacuum Vessel-Wall Thickness of Vacuum Vessel)^2)*Density of Vacuum Vessel Material</v>
      </c>
      <c r="CV292" t="str">
        <f ca="1">SUBSTITUTE(CV291,'Formula Name Creation'!$V24,'HB11 Model'!$B24)</f>
        <v>Parameter</v>
      </c>
      <c r="CW292" t="str">
        <f ca="1">SUBSTITUTE(CW291,'Formula Name Creation'!$V24,'HB11 Model'!$B24)</f>
        <v>=(90.69*Mass of Vacuum Vessel + Shielding Material Costs for Vacuum Vessel + 13.04*Mass Flow Rate*112.32)/10^6</v>
      </c>
      <c r="CX292" t="str">
        <f ca="1">SUBSTITUTE(CX291,'Formula Name Creation'!$V24,'HB11 Model'!$B24)</f>
        <v>0</v>
      </c>
      <c r="CY292" t="str">
        <f ca="1">SUBSTITUTE(CY291,'Formula Name Creation'!$V24,'HB11 Model'!$B24)</f>
        <v>0</v>
      </c>
      <c r="CZ292" t="str">
        <f ca="1">SUBSTITUTE(CZ291,'Formula Name Creation'!$V24,'HB11 Model'!$B24)</f>
        <v>0</v>
      </c>
      <c r="DA292" t="str">
        <f ca="1">SUBSTITUTE(DA291,'Formula Name Creation'!$V24,'HB11 Model'!$B24)</f>
        <v>0</v>
      </c>
      <c r="DB292" t="str">
        <f ca="1">SUBSTITUTE(DB291,'Formula Name Creation'!$V24,'HB11 Model'!$B24)</f>
        <v>0</v>
      </c>
      <c r="DC292" t="str">
        <f ca="1">SUBSTITUTE(DC291,'Formula Name Creation'!$V24,'HB11 Model'!$B24)</f>
        <v>0</v>
      </c>
      <c r="DD292" t="str">
        <f ca="1">SUBSTITUTE(DD291,'Formula Name Creation'!$V24,'HB11 Model'!$B24)</f>
        <v>0</v>
      </c>
      <c r="DE292" t="str">
        <f ca="1">SUBSTITUTE(DE291,'Formula Name Creation'!$V24,'HB11 Model'!$B24)</f>
        <v>0</v>
      </c>
      <c r="DF292" t="str">
        <f ca="1">SUBSTITUTE(DF291,'Formula Name Creation'!$V24,'HB11 Model'!$B24)</f>
        <v>0</v>
      </c>
      <c r="DG292" t="str">
        <f ca="1">SUBSTITUTE(DG291,'Formula Name Creation'!$V24,'HB11 Model'!$B24)</f>
        <v>0</v>
      </c>
      <c r="DH292" t="str">
        <f ca="1">SUBSTITUTE(DH291,'Formula Name Creation'!$V24,'HB11 Model'!$B24)</f>
        <v>0</v>
      </c>
      <c r="DI292" t="str">
        <f ca="1">SUBSTITUTE(DI291,'Formula Name Creation'!$V24,'HB11 Model'!$B24)</f>
        <v>0</v>
      </c>
      <c r="DJ292" t="str">
        <f ca="1">SUBSTITUTE(DJ291,'Formula Name Creation'!$V24,'HB11 Model'!$B24)</f>
        <v>0</v>
      </c>
      <c r="DK292" t="str">
        <f ca="1">SUBSTITUTE(DK291,'Formula Name Creation'!$V24,'HB11 Model'!$B24)</f>
        <v>0</v>
      </c>
      <c r="DL292" t="str">
        <f ca="1">SUBSTITUTE(DL291,'Formula Name Creation'!$V24,'HB11 Model'!$B24)</f>
        <v>0</v>
      </c>
      <c r="DM292" t="str">
        <f ca="1">SUBSTITUTE(DM291,'Formula Name Creation'!$V24,'HB11 Model'!$B24)</f>
        <v>0</v>
      </c>
      <c r="DN292" t="str">
        <f ca="1">SUBSTITUTE(DN291,'Formula Name Creation'!$V24,'HB11 Model'!$B24)</f>
        <v>0</v>
      </c>
      <c r="DO292" t="str">
        <f ca="1">SUBSTITUTE(DO291,'Formula Name Creation'!$V24,'HB11 Model'!$B24)</f>
        <v>0</v>
      </c>
      <c r="DP292" t="str">
        <f ca="1">SUBSTITUTE(DP291,'Formula Name Creation'!$V24,'HB11 Model'!$B24)</f>
        <v>0</v>
      </c>
      <c r="DQ292" t="str">
        <f ca="1">SUBSTITUTE(DQ291,'Formula Name Creation'!$V24,'HB11 Model'!$B24)</f>
        <v>0</v>
      </c>
      <c r="DR292" t="str">
        <f ca="1">SUBSTITUTE(DR291,'Formula Name Creation'!$V24,'HB11 Model'!$B24)</f>
        <v>0</v>
      </c>
      <c r="DS292" t="str">
        <f ca="1">SUBSTITUTE(DS291,'Formula Name Creation'!$V24,'HB11 Model'!$B24)</f>
        <v>0</v>
      </c>
      <c r="DT292" t="str">
        <f ca="1">SUBSTITUTE(DT291,'Formula Name Creation'!$V24,'HB11 Model'!$B24)</f>
        <v>0</v>
      </c>
      <c r="DU292" t="str">
        <f ca="1">SUBSTITUTE(DU291,'Formula Name Creation'!$V24,'HB11 Model'!$B24)</f>
        <v>0</v>
      </c>
      <c r="DV292" t="str">
        <f ca="1">SUBSTITUTE(DV291,'Formula Name Creation'!$V24,'HB11 Model'!$B24)</f>
        <v>0</v>
      </c>
      <c r="DW292" t="str">
        <f ca="1">SUBSTITUTE(DW291,'Formula Name Creation'!$V24,'HB11 Model'!$B24)</f>
        <v>0</v>
      </c>
      <c r="DX292" t="str">
        <f ca="1">SUBSTITUTE(DX291,'Formula Name Creation'!$V24,'HB11 Model'!$B24)</f>
        <v>0</v>
      </c>
      <c r="DY292" t="str">
        <f ca="1">SUBSTITUTE(DY291,'Formula Name Creation'!$V24,'HB11 Model'!$B24)</f>
        <v>0</v>
      </c>
      <c r="DZ292" t="str">
        <f ca="1">SUBSTITUTE(DZ291,'Formula Name Creation'!$V24,'HB11 Model'!$B24)</f>
        <v>0</v>
      </c>
      <c r="EA292" t="str">
        <f ca="1">SUBSTITUTE(EA291,'Formula Name Creation'!$V24,'HB11 Model'!$B24)</f>
        <v>0</v>
      </c>
      <c r="EB292" t="str">
        <f ca="1">SUBSTITUTE(EB291,'Formula Name Creation'!$V24,'HB11 Model'!$B24)</f>
        <v>0</v>
      </c>
      <c r="EC292" t="str">
        <f ca="1">SUBSTITUTE(EC291,'Formula Name Creation'!$V24,'HB11 Model'!$B24)</f>
        <v>0</v>
      </c>
      <c r="ED292" t="str">
        <f ca="1">SUBSTITUTE(ED291,'Formula Name Creation'!$V24,'HB11 Model'!$B24)</f>
        <v>0</v>
      </c>
      <c r="EE292" t="str">
        <f ca="1">SUBSTITUTE(EE291,'Formula Name Creation'!$V24,'HB11 Model'!$B24)</f>
        <v>0</v>
      </c>
      <c r="EF292" t="str">
        <f ca="1">SUBSTITUTE(EF291,'Formula Name Creation'!$V24,'HB11 Model'!$B24)</f>
        <v>0</v>
      </c>
      <c r="EG292" t="str">
        <f ca="1">SUBSTITUTE(EG291,'Formula Name Creation'!$V24,'HB11 Model'!$B24)</f>
        <v>0</v>
      </c>
      <c r="EH292" t="str">
        <f ca="1">SUBSTITUTE(EH291,'Formula Name Creation'!$V24,'HB11 Model'!$B24)</f>
        <v>0</v>
      </c>
      <c r="EI292" t="str">
        <f ca="1">SUBSTITUTE(EI291,'Formula Name Creation'!$V24,'HB11 Model'!$B24)</f>
        <v>0</v>
      </c>
      <c r="EJ292" t="str">
        <f ca="1">SUBSTITUTE(EJ291,'Formula Name Creation'!$V24,'HB11 Model'!$B24)</f>
        <v>0</v>
      </c>
      <c r="EK292" t="str">
        <f ca="1">SUBSTITUTE(EK291,'Formula Name Creation'!$V24,'HB11 Model'!$B24)</f>
        <v>0</v>
      </c>
      <c r="EL292" t="str">
        <f ca="1">SUBSTITUTE(EL291,'Formula Name Creation'!$V24,'HB11 Model'!$B24)</f>
        <v>0</v>
      </c>
      <c r="EM292" t="str">
        <f ca="1">SUBSTITUTE(EM291,'Formula Name Creation'!$V24,'HB11 Model'!$B24)</f>
        <v>0</v>
      </c>
      <c r="EN292" t="str">
        <f ca="1">SUBSTITUTE(EN291,'Formula Name Creation'!$V24,'HB11 Model'!$B24)</f>
        <v>0</v>
      </c>
      <c r="EO292" t="str">
        <f ca="1">SUBSTITUTE(EO291,'Formula Name Creation'!$V24,'HB11 Model'!$B24)</f>
        <v>0</v>
      </c>
      <c r="EP292" t="str">
        <f ca="1">SUBSTITUTE(EP291,'Formula Name Creation'!$V24,'HB11 Model'!$B24)</f>
        <v>0</v>
      </c>
      <c r="EQ292" t="str">
        <f ca="1">SUBSTITUTE(EQ291,'Formula Name Creation'!$V24,'HB11 Model'!$B24)</f>
        <v>0</v>
      </c>
      <c r="ER292" t="str">
        <f ca="1">SUBSTITUTE(ER291,'Formula Name Creation'!$V24,'HB11 Model'!$B24)</f>
        <v>0</v>
      </c>
      <c r="ES292" t="str">
        <f ca="1">SUBSTITUTE(ES291,'Formula Name Creation'!$V24,'HB11 Model'!$B24)</f>
        <v>0</v>
      </c>
      <c r="ET292" t="str">
        <f ca="1">SUBSTITUTE(ET291,'Formula Name Creation'!$V24,'HB11 Model'!$B24)</f>
        <v>0</v>
      </c>
      <c r="EU292">
        <v>22</v>
      </c>
    </row>
    <row r="293" spans="1:151" x14ac:dyDescent="0.25">
      <c r="A293" t="str">
        <f ca="1">SUBSTITUTE(A292,'Formula Name Creation'!$V23,'HB11 Model'!$B23)</f>
        <v>Parameter</v>
      </c>
      <c r="B293" t="str">
        <f ca="1">SUBSTITUTE(B292,'Formula Name Creation'!$V23,'HB11 Model'!$B23)</f>
        <v>Parameter</v>
      </c>
      <c r="C293" t="str">
        <f ca="1">SUBSTITUTE(C292,'Formula Name Creation'!$V23,'HB11 Model'!$B23)</f>
        <v>=(1400*C22*1000)/10^6</v>
      </c>
      <c r="D293" t="str">
        <f ca="1">SUBSTITUTE(D292,'Formula Name Creation'!$V23,'HB11 Model'!$B23)</f>
        <v>Parameter</v>
      </c>
      <c r="E293" t="str">
        <f ca="1">SUBSTITUTE(E292,'Formula Name Creation'!$V23,'HB11 Model'!$B23)</f>
        <v>=C3*C4</v>
      </c>
      <c r="F293" t="str">
        <f ca="1">SUBSTITUTE(F292,'Formula Name Creation'!$V23,'HB11 Model'!$B23)</f>
        <v>=C7/(C6)</v>
      </c>
      <c r="G293" t="str">
        <f ca="1">SUBSTITUTE(G292,'Formula Name Creation'!$V23,'HB11 Model'!$B23)</f>
        <v>=IF(X-factor=0,C7*C10,C7*C10*C13)</v>
      </c>
      <c r="H293" t="str">
        <f ca="1">SUBSTITUTE(H292,'Formula Name Creation'!$V23,'HB11 Model'!$B23)</f>
        <v>Parameter</v>
      </c>
      <c r="I293" t="str">
        <f ca="1">SUBSTITUTE(I292,'Formula Name Creation'!$V23,'HB11 Model'!$B23)</f>
        <v>Parameter</v>
      </c>
      <c r="J293" t="str">
        <f ca="1">SUBSTITUTE(J292,'Formula Name Creation'!$V23,'HB11 Model'!$B23)</f>
        <v>Parameter</v>
      </c>
      <c r="K293" t="str">
        <f ca="1">SUBSTITUTE(K292,'Formula Name Creation'!$V23,'HB11 Model'!$B23)</f>
        <v>Parameter</v>
      </c>
      <c r="L293" t="str">
        <f ca="1">SUBSTITUTE(L292,'Formula Name Creation'!$V23,'HB11 Model'!$B23)</f>
        <v>Parameter</v>
      </c>
      <c r="M293" t="str">
        <f ca="1">SUBSTITUTE(M292,'Formula Name Creation'!$V23,'HB11 Model'!$B23)</f>
        <v>=C16/C8</v>
      </c>
      <c r="N293" t="str">
        <f ca="1">SUBSTITUTE(N292,'Formula Name Creation'!$V23,'HB11 Model'!$B23)</f>
        <v>=C9*C17</v>
      </c>
      <c r="O293" t="str">
        <f ca="1">SUBSTITUTE(O292,'Formula Name Creation'!$V23,'HB11 Model'!$B23)</f>
        <v>Parameter</v>
      </c>
      <c r="P293" t="str">
        <f ca="1">SUBSTITUTE(P292,'Formula Name Creation'!$V23,'HB11 Model'!$B23)</f>
        <v>Parameter</v>
      </c>
      <c r="Q293" t="str">
        <f ca="1">SUBSTITUTE(Q292,'Formula Name Creation'!$V23,'HB11 Model'!$B23)</f>
        <v>Parameter</v>
      </c>
      <c r="R293" t="str">
        <f ca="1">SUBSTITUTE(R292,'Formula Name Creation'!$V23,'HB11 Model'!$B23)</f>
        <v>=C8+Cooling System Energy Consumption+Vacuum System Power Usage</v>
      </c>
      <c r="S293" t="str">
        <f ca="1">SUBSTITUTE(S292,'Formula Name Creation'!$V23,'HB11 Model'!$B23)</f>
        <v>=C20*C19</v>
      </c>
      <c r="T293" t="str">
        <f ca="1">SUBSTITUTE(T292,'Formula Name Creation'!$V23,'HB11 Model'!$B23)</f>
        <v>=C16-C20</v>
      </c>
      <c r="U293" t="str">
        <f ca="1">SUBSTITUTE(U292,'Formula Name Creation'!$V23,'HB11 Model'!$B23)</f>
        <v>=365*24*C14</v>
      </c>
      <c r="V293" t="str">
        <f ca="1">SUBSTITUTE(V292,'Formula Name Creation'!$V23,'HB11 Model'!$B23)</f>
        <v>=C22*Hours in Operation per Year</v>
      </c>
      <c r="W293" t="str">
        <f ca="1">SUBSTITUTE(W292,'Formula Name Creation'!$V23,'HB11 Model'!$B23)</f>
        <v>=Required Targets per Year/(1-Production Failure Rate )</v>
      </c>
      <c r="X293" t="str">
        <f ca="1">SUBSTITUTE(X292,'Formula Name Creation'!$V23,'HB11 Model'!$B23)</f>
        <v>=C4*C14*365*24*3600</v>
      </c>
      <c r="Y293" t="str">
        <f ca="1">SUBSTITUTE(Y292,'Formula Name Creation'!$V23,'HB11 Model'!$B23)</f>
        <v>Parameter</v>
      </c>
      <c r="Z293" t="str">
        <f ca="1">SUBSTITUTE(Z292,'Formula Name Creation'!$V23,'HB11 Model'!$B23)</f>
        <v>=Total Cost per Pellet +Total Cost per Target with X-factor+Total Cost per Capacitive Coil and Hydrogen Cone+Final Assembly Cost per Target</v>
      </c>
      <c r="AA293" t="str">
        <f ca="1">SUBSTITUTE(AA292,'Formula Name Creation'!$V23,'HB11 Model'!$B23)</f>
        <v xml:space="preserve">=Fuel Pellet Mass*(Fuel Pellet Percentage Boron Nitride (h-BN)*Cost of Boron Nitride (h-BN))/(1000)+Cost of Manufacturing per Pellet </v>
      </c>
      <c r="AB293" t="str">
        <f ca="1">SUBSTITUTE(AB292,'Formula Name Creation'!$V23,'HB11 Model'!$B23)</f>
        <v>Parameter</v>
      </c>
      <c r="AC293" t="str">
        <f ca="1">SUBSTITUTE(AC292,'Formula Name Creation'!$V23,'HB11 Model'!$B23)</f>
        <v>Parameter</v>
      </c>
      <c r="AD293" t="str">
        <f ca="1">SUBSTITUTE(AD292,'Formula Name Creation'!$V23,'HB11 Model'!$B23)</f>
        <v>Parameter</v>
      </c>
      <c r="AE293" t="str">
        <f ca="1">SUBSTITUTE(AE292,'Formula Name Creation'!$V23,'HB11 Model'!$B23)</f>
        <v>Parameter</v>
      </c>
      <c r="AF293" t="str">
        <f ca="1">SUBSTITUTE(AF292,'Formula Name Creation'!$V23,'HB11 Model'!$B23)</f>
        <v>Parameter</v>
      </c>
      <c r="AG293" t="str">
        <f ca="1">SUBSTITUTE(AG292,'Formula Name Creation'!$V23,'HB11 Model'!$B23)</f>
        <v>Parameter</v>
      </c>
      <c r="AH293" t="str">
        <f ca="1">SUBSTITUTE(AH292,'Formula Name Creation'!$V23,'HB11 Model'!$B23)</f>
        <v>Parameter</v>
      </c>
      <c r="AI293" t="str">
        <f ca="1">SUBSTITUTE(AI292,'Formula Name Creation'!$V23,'HB11 Model'!$B23)</f>
        <v>=X-factor*(Total Cost of X-factor)</v>
      </c>
      <c r="AJ293" t="str">
        <f ca="1">SUBSTITUTE(AJ292,'Formula Name Creation'!$V23,'HB11 Model'!$B23)</f>
        <v>Parameter</v>
      </c>
      <c r="AK293" t="str">
        <f ca="1">SUBSTITUTE(AK292,'Formula Name Creation'!$V23,'HB11 Model'!$B23)</f>
        <v>Parameter</v>
      </c>
      <c r="AL293" t="str">
        <f ca="1">SUBSTITUTE(AL292,'Formula Name Creation'!$V23,'HB11 Model'!$B23)</f>
        <v>=Capacitive Coil and Hydrogen Cone*(Total Material Cost per Capacitive Coil and Hydrogen Cone+Cost of Manufacturing per Capacitive Coil and Hydrogen Cone)</v>
      </c>
      <c r="AM293" t="str">
        <f ca="1">SUBSTITUTE(AM292,'Formula Name Creation'!$V23,'HB11 Model'!$B23)</f>
        <v>=0.04+(Hydrogen Precursor Mass*Cost of Hydrogen)/(1000)</v>
      </c>
      <c r="AN293" t="str">
        <f ca="1">SUBSTITUTE(AN292,'Formula Name Creation'!$V23,'HB11 Model'!$B23)</f>
        <v>Parameter</v>
      </c>
      <c r="AO293" t="str">
        <f ca="1">SUBSTITUTE(AO292,'Formula Name Creation'!$V23,'HB11 Model'!$B23)</f>
        <v>Parameter</v>
      </c>
      <c r="AP293" t="str">
        <f ca="1">SUBSTITUTE(AP292,'Formula Name Creation'!$V23,'HB11 Model'!$B23)</f>
        <v>Parameter</v>
      </c>
      <c r="AQ293" t="str">
        <f ca="1">SUBSTITUTE(AQ292,'Formula Name Creation'!$V23,'HB11 Model'!$B23)</f>
        <v>Parameter</v>
      </c>
      <c r="AR293" t="e">
        <f ca="1">SUBSTITUTE(AR292,'Formula Name Creation'!$V23,'HB11 Model'!$B23)</f>
        <v>#N/A</v>
      </c>
      <c r="AS293" t="str">
        <f ca="1">SUBSTITUTE(AS292,'Formula Name Creation'!$V23,'HB11 Model'!$B23)</f>
        <v>=Manufacturing Overhead Costs+Fuel Target Production per Year*(Total Cost per Target )</v>
      </c>
      <c r="AT293" t="str">
        <f ca="1">SUBSTITUTE(AT292,'Formula Name Creation'!$V23,'HB11 Model'!$B23)</f>
        <v>Parameter</v>
      </c>
      <c r="AU293" t="str">
        <f ca="1">SUBSTITUTE(AU292,'Formula Name Creation'!$V23,'HB11 Model'!$B23)</f>
        <v>Parameter</v>
      </c>
      <c r="AV293" t="str">
        <f ca="1">SUBSTITUTE(AV292,'Formula Name Creation'!$V23,'HB11 Model'!$B23)</f>
        <v>Parameter</v>
      </c>
      <c r="AW293" t="str">
        <f ca="1">SUBSTITUTE(AW292,'Formula Name Creation'!$V23,'HB11 Model'!$B23)</f>
        <v>Parameter</v>
      </c>
      <c r="AX293" t="str">
        <f ca="1">SUBSTITUTE(AX292,'Formula Name Creation'!$V23,'HB11 Model'!$B23)</f>
        <v>Parameter</v>
      </c>
      <c r="AY293" t="str">
        <f ca="1">SUBSTITUTE(AY292,'Formula Name Creation'!$V23,'HB11 Model'!$B23)</f>
        <v>Parameter</v>
      </c>
      <c r="AZ293" t="str">
        <f ca="1">SUBSTITUTE(AZ292,'Formula Name Creation'!$V23,'HB11 Model'!$B23)</f>
        <v>Parameter</v>
      </c>
      <c r="BA293" t="str">
        <f ca="1">SUBSTITUTE(BA292,'Formula Name Creation'!$V23,'HB11 Model'!$B23)</f>
        <v>=(Total Cost of Fuel Storage+Cost of Fuel Delivery Robot)/10^6</v>
      </c>
      <c r="BB293" t="str">
        <f ca="1">SUBSTITUTE(BB292,'Formula Name Creation'!$V23,'HB11 Model'!$B23)</f>
        <v>=C4*((C14*24)*3600)*Required Redundancy</v>
      </c>
      <c r="BC293" t="str">
        <f ca="1">SUBSTITUTE(BC292,'Formula Name Creation'!$V23,'HB11 Model'!$B23)</f>
        <v>Parameter</v>
      </c>
      <c r="BD293" t="str">
        <f ca="1">SUBSTITUTE(BD292,'Formula Name Creation'!$V23,'HB11 Model'!$B23)</f>
        <v>Parameter</v>
      </c>
      <c r="BE293" t="str">
        <f ca="1">SUBSTITUTE(BE292,'Formula Name Creation'!$V23,'HB11 Model'!$B23)</f>
        <v>Parameter</v>
      </c>
      <c r="BF293" t="str">
        <f ca="1">SUBSTITUTE(BF292,'Formula Name Creation'!$V23,'HB11 Model'!$B23)</f>
        <v>Parameter</v>
      </c>
      <c r="BG293" t="str">
        <f ca="1">SUBSTITUTE(BG292,'Formula Name Creation'!$V23,'HB11 Model'!$B23)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3" t="str">
        <f ca="1">SUBSTITUTE(BH292,'Formula Name Creation'!$V23,'HB11 Model'!$B23)</f>
        <v>Parameter</v>
      </c>
      <c r="BI293" t="str">
        <f ca="1">SUBSTITUTE(BI292,'Formula Name Creation'!$V23,'HB11 Model'!$B23)</f>
        <v>=Cost of Maintenance per kWh*1000*Yearly Net Energy Output</v>
      </c>
      <c r="BJ293" t="str">
        <f ca="1">SUBSTITUTE(BJ292,'Formula Name Creation'!$V23,'HB11 Model'!$B23)</f>
        <v>Parameter</v>
      </c>
      <c r="BK293" t="str">
        <f ca="1">SUBSTITUTE(BK292,'Formula Name Creation'!$V23,'HB11 Model'!$B23)</f>
        <v>Parameter</v>
      </c>
      <c r="BL293" t="str">
        <f ca="1">SUBSTITUTE(BL292,'Formula Name Creation'!$V23,'HB11 Model'!$B23)</f>
        <v>Parameter</v>
      </c>
      <c r="BM293" t="str">
        <f ca="1">SUBSTITUTE(BM292,'Formula Name Creation'!$V23,'HB11 Model'!$B23)</f>
        <v>Parameter</v>
      </c>
      <c r="BN293" t="str">
        <f ca="1">SUBSTITUTE(BN292,'Formula Name Creation'!$V23,'HB11 Model'!$B23)</f>
        <v>Parameter</v>
      </c>
      <c r="BO293" t="str">
        <f ca="1">SUBSTITUTE(BO292,'Formula Name Creation'!$V23,'HB11 Model'!$B23)</f>
        <v>Parameter</v>
      </c>
      <c r="BP293" t="str">
        <f ca="1">SUBSTITUTE(BP292,'Formula Name Creation'!$V23,'HB11 Model'!$B23)</f>
        <v>Parameter</v>
      </c>
      <c r="BQ293" t="str">
        <f ca="1">SUBSTITUTE(BQ292,'Formula Name Creation'!$V23,'HB11 Model'!$B23)</f>
        <v>Parameter</v>
      </c>
      <c r="BR293" t="str">
        <f ca="1">SUBSTITUTE(BR292,'Formula Name Creation'!$V23,'HB11 Model'!$B23)</f>
        <v>Parameter</v>
      </c>
      <c r="BS293" t="str">
        <f ca="1">SUBSTITUTE(BS292,'Formula Name Creation'!$V23,'HB11 Model'!$B23)</f>
        <v>Parameter</v>
      </c>
      <c r="BT293" t="str">
        <f ca="1">SUBSTITUTE(BT292,'Formula Name Creation'!$V23,'HB11 Model'!$B23)</f>
        <v>Parameter</v>
      </c>
      <c r="BU293" t="str">
        <f ca="1">SUBSTITUTE(BU292,'Formula Name Creation'!$V23,'HB11 Model'!$B23)</f>
        <v>=(Land Cost+Reactor Building Cost+Turbine Building Cost+Cooling Tower System Cost+Power Supply and Energy Storage Cost+Ventilation Stack Cost+Miscellaneous Buildings Cost+Laser Construction Cost)</v>
      </c>
      <c r="BV293" t="str">
        <f ca="1">SUBSTITUTE(BV292,'Formula Name Creation'!$V23,'HB11 Model'!$B23)</f>
        <v>Parameter</v>
      </c>
      <c r="BW293" t="str">
        <f ca="1">SUBSTITUTE(BW292,'Formula Name Creation'!$V23,'HB11 Model'!$B23)</f>
        <v>Parameter</v>
      </c>
      <c r="BX293" t="str">
        <f ca="1">SUBSTITUTE(BX292,'Formula Name Creation'!$V23,'HB11 Model'!$B23)</f>
        <v>=Indirect Construction Cost+Direct Construction Cost</v>
      </c>
      <c r="BY293" t="str">
        <f ca="1">SUBSTITUTE(BY292,'Formula Name Creation'!$V23,'HB11 Model'!$B23)</f>
        <v>Parameter</v>
      </c>
      <c r="BZ293" t="str">
        <f ca="1">SUBSTITUTE(BZ292,'Formula Name Creation'!$V23,'HB11 Model'!$B23)</f>
        <v>=Decommissioning Cost Coefficient*Direct Construction Cost</v>
      </c>
      <c r="CA293" t="str">
        <f ca="1">SUBSTITUTE(CA292,'Formula Name Creation'!$V23,'HB11 Model'!$B23)</f>
        <v>Parameter</v>
      </c>
      <c r="CB293" t="str">
        <f ca="1">SUBSTITUTE(CB292,'Formula Name Creation'!$V23,'HB11 Model'!$B23)</f>
        <v>Parameter</v>
      </c>
      <c r="CC293" t="str">
        <f ca="1">SUBSTITUTE(CC292,'Formula Name Creation'!$V23,'HB11 Model'!$B23)</f>
        <v>Parameter</v>
      </c>
      <c r="CD293" t="str">
        <f ca="1">SUBSTITUTE(CD292,'Formula Name Creation'!$V23,'HB11 Model'!$B23)</f>
        <v>=32*(C9/2605)</v>
      </c>
      <c r="CE293" t="str">
        <f ca="1">SUBSTITUTE(CE292,'Formula Name Creation'!$V23,'HB11 Model'!$B23)</f>
        <v>Parameter</v>
      </c>
      <c r="CF293" t="str">
        <f ca="1">SUBSTITUTE(CF292,'Formula Name Creation'!$V23,'HB11 Model'!$B23)</f>
        <v>Parameter</v>
      </c>
      <c r="CG293" t="str">
        <f ca="1">SUBSTITUTE(CG292,'Formula Name Creation'!$V23,'HB11 Model'!$B23)</f>
        <v>=(Coolant Volume*Coolant Density*Coolant Cost)/10^6</v>
      </c>
      <c r="CH293" t="str">
        <f ca="1">SUBSTITUTE(CH292,'Formula Name Creation'!$V23,'HB11 Model'!$B23)</f>
        <v>=C9*10^6/Mixed-mean Coolant Temperature Rise/Specific Heat of Coolant</v>
      </c>
      <c r="CI293" t="str">
        <f ca="1">SUBSTITUTE(CI292,'Formula Name Creation'!$V23,'HB11 Model'!$B23)</f>
        <v>Parameter</v>
      </c>
      <c r="CJ293" t="str">
        <f ca="1">SUBSTITUTE(CJ292,'Formula Name Creation'!$V23,'HB11 Model'!$B23)</f>
        <v>Parameter</v>
      </c>
      <c r="CK293" t="str">
        <f ca="1">SUBSTITUTE(CK292,'Formula Name Creation'!$V23,'HB11 Model'!$B23)</f>
        <v>Parameter</v>
      </c>
      <c r="CL293" t="str">
        <f ca="1">SUBSTITUTE(CL292,'Formula Name Creation'!$V23,'HB11 Model'!$B23)</f>
        <v>Parameter</v>
      </c>
      <c r="CM293" t="str">
        <f ca="1">SUBSTITUTE(CM292,'Formula Name Creation'!$V23,'HB11 Model'!$B23)</f>
        <v>=Number of Staff*Average Hourly Wage</v>
      </c>
      <c r="CN293" t="str">
        <f ca="1">SUBSTITUTE(CN292,'Formula Name Creation'!$V23,'HB11 Model'!$B23)</f>
        <v>=Hourly Personnel Cost*7.6*7*52.18</v>
      </c>
      <c r="CO293" t="str">
        <f ca="1">SUBSTITUTE(CO292,'Formula Name Creation'!$V23,'HB11 Model'!$B23)</f>
        <v>Parameter</v>
      </c>
      <c r="CP293" t="str">
        <f ca="1">SUBSTITUTE(CP292,'Formula Name Creation'!$V23,'HB11 Model'!$B23)</f>
        <v>Parameter</v>
      </c>
      <c r="CQ293" t="str">
        <f ca="1">SUBSTITUTE(CQ292,'Formula Name Creation'!$V23,'HB11 Model'!$B23)</f>
        <v>Parameter</v>
      </c>
      <c r="CR293" t="str">
        <f ca="1">SUBSTITUTE(CR292,'Formula Name Creation'!$V23,'HB11 Model'!$B23)</f>
        <v>Parameter</v>
      </c>
      <c r="CS293" t="str">
        <f ca="1">SUBSTITUTE(CS292,'Formula Name Creation'!$V23,'HB11 Model'!$B23)</f>
        <v>Parameter</v>
      </c>
      <c r="CT293" t="str">
        <f ca="1">SUBSTITUTE(CT292,'Formula Name Creation'!$V23,'HB11 Model'!$B23)</f>
        <v>Parameter</v>
      </c>
      <c r="CU293" t="str">
        <f ca="1">SUBSTITUTE(CU292,'Formula Name Creation'!$V23,'HB11 Model'!$B23)</f>
        <v>=PI()*Height of Vacuum Vessel*(Radius of Vacuum Vessel^2-(Radius of Vacuum Vessel-Wall Thickness of Vacuum Vessel)^2)*Density of Vacuum Vessel Material</v>
      </c>
      <c r="CV293" t="str">
        <f ca="1">SUBSTITUTE(CV292,'Formula Name Creation'!$V23,'HB11 Model'!$B23)</f>
        <v>Parameter</v>
      </c>
      <c r="CW293" t="str">
        <f ca="1">SUBSTITUTE(CW292,'Formula Name Creation'!$V23,'HB11 Model'!$B23)</f>
        <v>=(90.69*Mass of Vacuum Vessel + Shielding Material Costs for Vacuum Vessel + 13.04*Mass Flow Rate*112.32)/10^6</v>
      </c>
      <c r="CX293" t="str">
        <f ca="1">SUBSTITUTE(CX292,'Formula Name Creation'!$V23,'HB11 Model'!$B23)</f>
        <v>0</v>
      </c>
      <c r="CY293" t="str">
        <f ca="1">SUBSTITUTE(CY292,'Formula Name Creation'!$V23,'HB11 Model'!$B23)</f>
        <v>0</v>
      </c>
      <c r="CZ293" t="str">
        <f ca="1">SUBSTITUTE(CZ292,'Formula Name Creation'!$V23,'HB11 Model'!$B23)</f>
        <v>0</v>
      </c>
      <c r="DA293" t="str">
        <f ca="1">SUBSTITUTE(DA292,'Formula Name Creation'!$V23,'HB11 Model'!$B23)</f>
        <v>0</v>
      </c>
      <c r="DB293" t="str">
        <f ca="1">SUBSTITUTE(DB292,'Formula Name Creation'!$V23,'HB11 Model'!$B23)</f>
        <v>0</v>
      </c>
      <c r="DC293" t="str">
        <f ca="1">SUBSTITUTE(DC292,'Formula Name Creation'!$V23,'HB11 Model'!$B23)</f>
        <v>0</v>
      </c>
      <c r="DD293" t="str">
        <f ca="1">SUBSTITUTE(DD292,'Formula Name Creation'!$V23,'HB11 Model'!$B23)</f>
        <v>0</v>
      </c>
      <c r="DE293" t="str">
        <f ca="1">SUBSTITUTE(DE292,'Formula Name Creation'!$V23,'HB11 Model'!$B23)</f>
        <v>0</v>
      </c>
      <c r="DF293" t="str">
        <f ca="1">SUBSTITUTE(DF292,'Formula Name Creation'!$V23,'HB11 Model'!$B23)</f>
        <v>0</v>
      </c>
      <c r="DG293" t="str">
        <f ca="1">SUBSTITUTE(DG292,'Formula Name Creation'!$V23,'HB11 Model'!$B23)</f>
        <v>0</v>
      </c>
      <c r="DH293" t="str">
        <f ca="1">SUBSTITUTE(DH292,'Formula Name Creation'!$V23,'HB11 Model'!$B23)</f>
        <v>0</v>
      </c>
      <c r="DI293" t="str">
        <f ca="1">SUBSTITUTE(DI292,'Formula Name Creation'!$V23,'HB11 Model'!$B23)</f>
        <v>0</v>
      </c>
      <c r="DJ293" t="str">
        <f ca="1">SUBSTITUTE(DJ292,'Formula Name Creation'!$V23,'HB11 Model'!$B23)</f>
        <v>0</v>
      </c>
      <c r="DK293" t="str">
        <f ca="1">SUBSTITUTE(DK292,'Formula Name Creation'!$V23,'HB11 Model'!$B23)</f>
        <v>0</v>
      </c>
      <c r="DL293" t="str">
        <f ca="1">SUBSTITUTE(DL292,'Formula Name Creation'!$V23,'HB11 Model'!$B23)</f>
        <v>0</v>
      </c>
      <c r="DM293" t="str">
        <f ca="1">SUBSTITUTE(DM292,'Formula Name Creation'!$V23,'HB11 Model'!$B23)</f>
        <v>0</v>
      </c>
      <c r="DN293" t="str">
        <f ca="1">SUBSTITUTE(DN292,'Formula Name Creation'!$V23,'HB11 Model'!$B23)</f>
        <v>0</v>
      </c>
      <c r="DO293" t="str">
        <f ca="1">SUBSTITUTE(DO292,'Formula Name Creation'!$V23,'HB11 Model'!$B23)</f>
        <v>0</v>
      </c>
      <c r="DP293" t="str">
        <f ca="1">SUBSTITUTE(DP292,'Formula Name Creation'!$V23,'HB11 Model'!$B23)</f>
        <v>0</v>
      </c>
      <c r="DQ293" t="str">
        <f ca="1">SUBSTITUTE(DQ292,'Formula Name Creation'!$V23,'HB11 Model'!$B23)</f>
        <v>0</v>
      </c>
      <c r="DR293" t="str">
        <f ca="1">SUBSTITUTE(DR292,'Formula Name Creation'!$V23,'HB11 Model'!$B23)</f>
        <v>0</v>
      </c>
      <c r="DS293" t="str">
        <f ca="1">SUBSTITUTE(DS292,'Formula Name Creation'!$V23,'HB11 Model'!$B23)</f>
        <v>0</v>
      </c>
      <c r="DT293" t="str">
        <f ca="1">SUBSTITUTE(DT292,'Formula Name Creation'!$V23,'HB11 Model'!$B23)</f>
        <v>0</v>
      </c>
      <c r="DU293" t="str">
        <f ca="1">SUBSTITUTE(DU292,'Formula Name Creation'!$V23,'HB11 Model'!$B23)</f>
        <v>0</v>
      </c>
      <c r="DV293" t="str">
        <f ca="1">SUBSTITUTE(DV292,'Formula Name Creation'!$V23,'HB11 Model'!$B23)</f>
        <v>0</v>
      </c>
      <c r="DW293" t="str">
        <f ca="1">SUBSTITUTE(DW292,'Formula Name Creation'!$V23,'HB11 Model'!$B23)</f>
        <v>0</v>
      </c>
      <c r="DX293" t="str">
        <f ca="1">SUBSTITUTE(DX292,'Formula Name Creation'!$V23,'HB11 Model'!$B23)</f>
        <v>0</v>
      </c>
      <c r="DY293" t="str">
        <f ca="1">SUBSTITUTE(DY292,'Formula Name Creation'!$V23,'HB11 Model'!$B23)</f>
        <v>0</v>
      </c>
      <c r="DZ293" t="str">
        <f ca="1">SUBSTITUTE(DZ292,'Formula Name Creation'!$V23,'HB11 Model'!$B23)</f>
        <v>0</v>
      </c>
      <c r="EA293" t="str">
        <f ca="1">SUBSTITUTE(EA292,'Formula Name Creation'!$V23,'HB11 Model'!$B23)</f>
        <v>0</v>
      </c>
      <c r="EB293" t="str">
        <f ca="1">SUBSTITUTE(EB292,'Formula Name Creation'!$V23,'HB11 Model'!$B23)</f>
        <v>0</v>
      </c>
      <c r="EC293" t="str">
        <f ca="1">SUBSTITUTE(EC292,'Formula Name Creation'!$V23,'HB11 Model'!$B23)</f>
        <v>0</v>
      </c>
      <c r="ED293" t="str">
        <f ca="1">SUBSTITUTE(ED292,'Formula Name Creation'!$V23,'HB11 Model'!$B23)</f>
        <v>0</v>
      </c>
      <c r="EE293" t="str">
        <f ca="1">SUBSTITUTE(EE292,'Formula Name Creation'!$V23,'HB11 Model'!$B23)</f>
        <v>0</v>
      </c>
      <c r="EF293" t="str">
        <f ca="1">SUBSTITUTE(EF292,'Formula Name Creation'!$V23,'HB11 Model'!$B23)</f>
        <v>0</v>
      </c>
      <c r="EG293" t="str">
        <f ca="1">SUBSTITUTE(EG292,'Formula Name Creation'!$V23,'HB11 Model'!$B23)</f>
        <v>0</v>
      </c>
      <c r="EH293" t="str">
        <f ca="1">SUBSTITUTE(EH292,'Formula Name Creation'!$V23,'HB11 Model'!$B23)</f>
        <v>0</v>
      </c>
      <c r="EI293" t="str">
        <f ca="1">SUBSTITUTE(EI292,'Formula Name Creation'!$V23,'HB11 Model'!$B23)</f>
        <v>0</v>
      </c>
      <c r="EJ293" t="str">
        <f ca="1">SUBSTITUTE(EJ292,'Formula Name Creation'!$V23,'HB11 Model'!$B23)</f>
        <v>0</v>
      </c>
      <c r="EK293" t="str">
        <f ca="1">SUBSTITUTE(EK292,'Formula Name Creation'!$V23,'HB11 Model'!$B23)</f>
        <v>0</v>
      </c>
      <c r="EL293" t="str">
        <f ca="1">SUBSTITUTE(EL292,'Formula Name Creation'!$V23,'HB11 Model'!$B23)</f>
        <v>0</v>
      </c>
      <c r="EM293" t="str">
        <f ca="1">SUBSTITUTE(EM292,'Formula Name Creation'!$V23,'HB11 Model'!$B23)</f>
        <v>0</v>
      </c>
      <c r="EN293" t="str">
        <f ca="1">SUBSTITUTE(EN292,'Formula Name Creation'!$V23,'HB11 Model'!$B23)</f>
        <v>0</v>
      </c>
      <c r="EO293" t="str">
        <f ca="1">SUBSTITUTE(EO292,'Formula Name Creation'!$V23,'HB11 Model'!$B23)</f>
        <v>0</v>
      </c>
      <c r="EP293" t="str">
        <f ca="1">SUBSTITUTE(EP292,'Formula Name Creation'!$V23,'HB11 Model'!$B23)</f>
        <v>0</v>
      </c>
      <c r="EQ293" t="str">
        <f ca="1">SUBSTITUTE(EQ292,'Formula Name Creation'!$V23,'HB11 Model'!$B23)</f>
        <v>0</v>
      </c>
      <c r="ER293" t="str">
        <f ca="1">SUBSTITUTE(ER292,'Formula Name Creation'!$V23,'HB11 Model'!$B23)</f>
        <v>0</v>
      </c>
      <c r="ES293" t="str">
        <f ca="1">SUBSTITUTE(ES292,'Formula Name Creation'!$V23,'HB11 Model'!$B23)</f>
        <v>0</v>
      </c>
      <c r="ET293" t="str">
        <f ca="1">SUBSTITUTE(ET292,'Formula Name Creation'!$V23,'HB11 Model'!$B23)</f>
        <v>0</v>
      </c>
      <c r="EU293">
        <v>21</v>
      </c>
    </row>
    <row r="294" spans="1:151" x14ac:dyDescent="0.25">
      <c r="A294" t="str">
        <f ca="1">SUBSTITUTE(A293,'Formula Name Creation'!$V22,'HB11 Model'!$B22)</f>
        <v>Parameter</v>
      </c>
      <c r="B294" t="str">
        <f ca="1">SUBSTITUTE(B293,'Formula Name Creation'!$V22,'HB11 Model'!$B22)</f>
        <v>Parameter</v>
      </c>
      <c r="C294" t="str">
        <f ca="1">SUBSTITUTE(C293,'Formula Name Creation'!$V22,'HB11 Model'!$B22)</f>
        <v>=(1400*Net Energy Output*1000)/10^6</v>
      </c>
      <c r="D294" t="str">
        <f ca="1">SUBSTITUTE(D293,'Formula Name Creation'!$V22,'HB11 Model'!$B22)</f>
        <v>Parameter</v>
      </c>
      <c r="E294" t="str">
        <f ca="1">SUBSTITUTE(E293,'Formula Name Creation'!$V22,'HB11 Model'!$B22)</f>
        <v>=C3*C4</v>
      </c>
      <c r="F294" t="str">
        <f ca="1">SUBSTITUTE(F293,'Formula Name Creation'!$V22,'HB11 Model'!$B22)</f>
        <v>=C7/(C6)</v>
      </c>
      <c r="G294" t="str">
        <f ca="1">SUBSTITUTE(G293,'Formula Name Creation'!$V22,'HB11 Model'!$B22)</f>
        <v>=IF(X-factor=0,C7*C10,C7*C10*C13)</v>
      </c>
      <c r="H294" t="str">
        <f ca="1">SUBSTITUTE(H293,'Formula Name Creation'!$V22,'HB11 Model'!$B22)</f>
        <v>Parameter</v>
      </c>
      <c r="I294" t="str">
        <f ca="1">SUBSTITUTE(I293,'Formula Name Creation'!$V22,'HB11 Model'!$B22)</f>
        <v>Parameter</v>
      </c>
      <c r="J294" t="str">
        <f ca="1">SUBSTITUTE(J293,'Formula Name Creation'!$V22,'HB11 Model'!$B22)</f>
        <v>Parameter</v>
      </c>
      <c r="K294" t="str">
        <f ca="1">SUBSTITUTE(K293,'Formula Name Creation'!$V22,'HB11 Model'!$B22)</f>
        <v>Parameter</v>
      </c>
      <c r="L294" t="str">
        <f ca="1">SUBSTITUTE(L293,'Formula Name Creation'!$V22,'HB11 Model'!$B22)</f>
        <v>Parameter</v>
      </c>
      <c r="M294" t="str">
        <f ca="1">SUBSTITUTE(M293,'Formula Name Creation'!$V22,'HB11 Model'!$B22)</f>
        <v>=C16/C8</v>
      </c>
      <c r="N294" t="str">
        <f ca="1">SUBSTITUTE(N293,'Formula Name Creation'!$V22,'HB11 Model'!$B22)</f>
        <v>=C9*C17</v>
      </c>
      <c r="O294" t="str">
        <f ca="1">SUBSTITUTE(O293,'Formula Name Creation'!$V22,'HB11 Model'!$B22)</f>
        <v>Parameter</v>
      </c>
      <c r="P294" t="str">
        <f ca="1">SUBSTITUTE(P293,'Formula Name Creation'!$V22,'HB11 Model'!$B22)</f>
        <v>Parameter</v>
      </c>
      <c r="Q294" t="str">
        <f ca="1">SUBSTITUTE(Q293,'Formula Name Creation'!$V22,'HB11 Model'!$B22)</f>
        <v>Parameter</v>
      </c>
      <c r="R294" t="str">
        <f ca="1">SUBSTITUTE(R293,'Formula Name Creation'!$V22,'HB11 Model'!$B22)</f>
        <v>=C8+Cooling System Energy Consumption+Vacuum System Power Usage</v>
      </c>
      <c r="S294" t="str">
        <f ca="1">SUBSTITUTE(S293,'Formula Name Creation'!$V22,'HB11 Model'!$B22)</f>
        <v>=C20*C19</v>
      </c>
      <c r="T294" t="str">
        <f ca="1">SUBSTITUTE(T293,'Formula Name Creation'!$V22,'HB11 Model'!$B22)</f>
        <v>=C16-C20</v>
      </c>
      <c r="U294" t="str">
        <f ca="1">SUBSTITUTE(U293,'Formula Name Creation'!$V22,'HB11 Model'!$B22)</f>
        <v>=365*24*C14</v>
      </c>
      <c r="V294" t="str">
        <f ca="1">SUBSTITUTE(V293,'Formula Name Creation'!$V22,'HB11 Model'!$B22)</f>
        <v>=Net Energy Output*Hours in Operation per Year</v>
      </c>
      <c r="W294" t="str">
        <f ca="1">SUBSTITUTE(W293,'Formula Name Creation'!$V22,'HB11 Model'!$B22)</f>
        <v>=Required Targets per Year/(1-Production Failure Rate )</v>
      </c>
      <c r="X294" t="str">
        <f ca="1">SUBSTITUTE(X293,'Formula Name Creation'!$V22,'HB11 Model'!$B22)</f>
        <v>=C4*C14*365*24*3600</v>
      </c>
      <c r="Y294" t="str">
        <f ca="1">SUBSTITUTE(Y293,'Formula Name Creation'!$V22,'HB11 Model'!$B22)</f>
        <v>Parameter</v>
      </c>
      <c r="Z294" t="str">
        <f ca="1">SUBSTITUTE(Z293,'Formula Name Creation'!$V22,'HB11 Model'!$B22)</f>
        <v>=Total Cost per Pellet +Total Cost per Target with X-factor+Total Cost per Capacitive Coil and Hydrogen Cone+Final Assembly Cost per Target</v>
      </c>
      <c r="AA294" t="str">
        <f ca="1">SUBSTITUTE(AA293,'Formula Name Creation'!$V22,'HB11 Model'!$B22)</f>
        <v xml:space="preserve">=Fuel Pellet Mass*(Fuel Pellet Percentage Boron Nitride (h-BN)*Cost of Boron Nitride (h-BN))/(1000)+Cost of Manufacturing per Pellet </v>
      </c>
      <c r="AB294" t="str">
        <f ca="1">SUBSTITUTE(AB293,'Formula Name Creation'!$V22,'HB11 Model'!$B22)</f>
        <v>Parameter</v>
      </c>
      <c r="AC294" t="str">
        <f ca="1">SUBSTITUTE(AC293,'Formula Name Creation'!$V22,'HB11 Model'!$B22)</f>
        <v>Parameter</v>
      </c>
      <c r="AD294" t="str">
        <f ca="1">SUBSTITUTE(AD293,'Formula Name Creation'!$V22,'HB11 Model'!$B22)</f>
        <v>Parameter</v>
      </c>
      <c r="AE294" t="str">
        <f ca="1">SUBSTITUTE(AE293,'Formula Name Creation'!$V22,'HB11 Model'!$B22)</f>
        <v>Parameter</v>
      </c>
      <c r="AF294" t="str">
        <f ca="1">SUBSTITUTE(AF293,'Formula Name Creation'!$V22,'HB11 Model'!$B22)</f>
        <v>Parameter</v>
      </c>
      <c r="AG294" t="str">
        <f ca="1">SUBSTITUTE(AG293,'Formula Name Creation'!$V22,'HB11 Model'!$B22)</f>
        <v>Parameter</v>
      </c>
      <c r="AH294" t="str">
        <f ca="1">SUBSTITUTE(AH293,'Formula Name Creation'!$V22,'HB11 Model'!$B22)</f>
        <v>Parameter</v>
      </c>
      <c r="AI294" t="str">
        <f ca="1">SUBSTITUTE(AI293,'Formula Name Creation'!$V22,'HB11 Model'!$B22)</f>
        <v>=X-factor*(Total Cost of X-factor)</v>
      </c>
      <c r="AJ294" t="str">
        <f ca="1">SUBSTITUTE(AJ293,'Formula Name Creation'!$V22,'HB11 Model'!$B22)</f>
        <v>Parameter</v>
      </c>
      <c r="AK294" t="str">
        <f ca="1">SUBSTITUTE(AK293,'Formula Name Creation'!$V22,'HB11 Model'!$B22)</f>
        <v>Parameter</v>
      </c>
      <c r="AL294" t="str">
        <f ca="1">SUBSTITUTE(AL293,'Formula Name Creation'!$V22,'HB11 Model'!$B22)</f>
        <v>=Capacitive Coil and Hydrogen Cone*(Total Material Cost per Capacitive Coil and Hydrogen Cone+Cost of Manufacturing per Capacitive Coil and Hydrogen Cone)</v>
      </c>
      <c r="AM294" t="str">
        <f ca="1">SUBSTITUTE(AM293,'Formula Name Creation'!$V22,'HB11 Model'!$B22)</f>
        <v>=0.04+(Hydrogen Precursor Mass*Cost of Hydrogen)/(1000)</v>
      </c>
      <c r="AN294" t="str">
        <f ca="1">SUBSTITUTE(AN293,'Formula Name Creation'!$V22,'HB11 Model'!$B22)</f>
        <v>Parameter</v>
      </c>
      <c r="AO294" t="str">
        <f ca="1">SUBSTITUTE(AO293,'Formula Name Creation'!$V22,'HB11 Model'!$B22)</f>
        <v>Parameter</v>
      </c>
      <c r="AP294" t="str">
        <f ca="1">SUBSTITUTE(AP293,'Formula Name Creation'!$V22,'HB11 Model'!$B22)</f>
        <v>Parameter</v>
      </c>
      <c r="AQ294" t="str">
        <f ca="1">SUBSTITUTE(AQ293,'Formula Name Creation'!$V22,'HB11 Model'!$B22)</f>
        <v>Parameter</v>
      </c>
      <c r="AR294" t="e">
        <f ca="1">SUBSTITUTE(AR293,'Formula Name Creation'!$V22,'HB11 Model'!$B22)</f>
        <v>#N/A</v>
      </c>
      <c r="AS294" t="str">
        <f ca="1">SUBSTITUTE(AS293,'Formula Name Creation'!$V22,'HB11 Model'!$B22)</f>
        <v>=Manufacturing Overhead Costs+Fuel Target Production per Year*(Total Cost per Target )</v>
      </c>
      <c r="AT294" t="str">
        <f ca="1">SUBSTITUTE(AT293,'Formula Name Creation'!$V22,'HB11 Model'!$B22)</f>
        <v>Parameter</v>
      </c>
      <c r="AU294" t="str">
        <f ca="1">SUBSTITUTE(AU293,'Formula Name Creation'!$V22,'HB11 Model'!$B22)</f>
        <v>Parameter</v>
      </c>
      <c r="AV294" t="str">
        <f ca="1">SUBSTITUTE(AV293,'Formula Name Creation'!$V22,'HB11 Model'!$B22)</f>
        <v>Parameter</v>
      </c>
      <c r="AW294" t="str">
        <f ca="1">SUBSTITUTE(AW293,'Formula Name Creation'!$V22,'HB11 Model'!$B22)</f>
        <v>Parameter</v>
      </c>
      <c r="AX294" t="str">
        <f ca="1">SUBSTITUTE(AX293,'Formula Name Creation'!$V22,'HB11 Model'!$B22)</f>
        <v>Parameter</v>
      </c>
      <c r="AY294" t="str">
        <f ca="1">SUBSTITUTE(AY293,'Formula Name Creation'!$V22,'HB11 Model'!$B22)</f>
        <v>Parameter</v>
      </c>
      <c r="AZ294" t="str">
        <f ca="1">SUBSTITUTE(AZ293,'Formula Name Creation'!$V22,'HB11 Model'!$B22)</f>
        <v>Parameter</v>
      </c>
      <c r="BA294" t="str">
        <f ca="1">SUBSTITUTE(BA293,'Formula Name Creation'!$V22,'HB11 Model'!$B22)</f>
        <v>=(Total Cost of Fuel Storage+Cost of Fuel Delivery Robot)/10^6</v>
      </c>
      <c r="BB294" t="str">
        <f ca="1">SUBSTITUTE(BB293,'Formula Name Creation'!$V22,'HB11 Model'!$B22)</f>
        <v>=C4*((C14*24)*3600)*Required Redundancy</v>
      </c>
      <c r="BC294" t="str">
        <f ca="1">SUBSTITUTE(BC293,'Formula Name Creation'!$V22,'HB11 Model'!$B22)</f>
        <v>Parameter</v>
      </c>
      <c r="BD294" t="str">
        <f ca="1">SUBSTITUTE(BD293,'Formula Name Creation'!$V22,'HB11 Model'!$B22)</f>
        <v>Parameter</v>
      </c>
      <c r="BE294" t="str">
        <f ca="1">SUBSTITUTE(BE293,'Formula Name Creation'!$V22,'HB11 Model'!$B22)</f>
        <v>Parameter</v>
      </c>
      <c r="BF294" t="str">
        <f ca="1">SUBSTITUTE(BF293,'Formula Name Creation'!$V22,'HB11 Model'!$B22)</f>
        <v>Parameter</v>
      </c>
      <c r="BG294" t="str">
        <f ca="1">SUBSTITUTE(BG293,'Formula Name Creation'!$V22,'HB11 Model'!$B22)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4" t="str">
        <f ca="1">SUBSTITUTE(BH293,'Formula Name Creation'!$V22,'HB11 Model'!$B22)</f>
        <v>Parameter</v>
      </c>
      <c r="BI294" t="str">
        <f ca="1">SUBSTITUTE(BI293,'Formula Name Creation'!$V22,'HB11 Model'!$B22)</f>
        <v>=Cost of Maintenance per kWh*1000*Yearly Net Energy Output</v>
      </c>
      <c r="BJ294" t="str">
        <f ca="1">SUBSTITUTE(BJ293,'Formula Name Creation'!$V22,'HB11 Model'!$B22)</f>
        <v>Parameter</v>
      </c>
      <c r="BK294" t="str">
        <f ca="1">SUBSTITUTE(BK293,'Formula Name Creation'!$V22,'HB11 Model'!$B22)</f>
        <v>Parameter</v>
      </c>
      <c r="BL294" t="str">
        <f ca="1">SUBSTITUTE(BL293,'Formula Name Creation'!$V22,'HB11 Model'!$B22)</f>
        <v>Parameter</v>
      </c>
      <c r="BM294" t="str">
        <f ca="1">SUBSTITUTE(BM293,'Formula Name Creation'!$V22,'HB11 Model'!$B22)</f>
        <v>Parameter</v>
      </c>
      <c r="BN294" t="str">
        <f ca="1">SUBSTITUTE(BN293,'Formula Name Creation'!$V22,'HB11 Model'!$B22)</f>
        <v>Parameter</v>
      </c>
      <c r="BO294" t="str">
        <f ca="1">SUBSTITUTE(BO293,'Formula Name Creation'!$V22,'HB11 Model'!$B22)</f>
        <v>Parameter</v>
      </c>
      <c r="BP294" t="str">
        <f ca="1">SUBSTITUTE(BP293,'Formula Name Creation'!$V22,'HB11 Model'!$B22)</f>
        <v>Parameter</v>
      </c>
      <c r="BQ294" t="str">
        <f ca="1">SUBSTITUTE(BQ293,'Formula Name Creation'!$V22,'HB11 Model'!$B22)</f>
        <v>Parameter</v>
      </c>
      <c r="BR294" t="str">
        <f ca="1">SUBSTITUTE(BR293,'Formula Name Creation'!$V22,'HB11 Model'!$B22)</f>
        <v>Parameter</v>
      </c>
      <c r="BS294" t="str">
        <f ca="1">SUBSTITUTE(BS293,'Formula Name Creation'!$V22,'HB11 Model'!$B22)</f>
        <v>Parameter</v>
      </c>
      <c r="BT294" t="str">
        <f ca="1">SUBSTITUTE(BT293,'Formula Name Creation'!$V22,'HB11 Model'!$B22)</f>
        <v>Parameter</v>
      </c>
      <c r="BU294" t="str">
        <f ca="1">SUBSTITUTE(BU293,'Formula Name Creation'!$V22,'HB11 Model'!$B22)</f>
        <v>=(Land Cost+Reactor Building Cost+Turbine Building Cost+Cooling Tower System Cost+Power Supply and Energy Storage Cost+Ventilation Stack Cost+Miscellaneous Buildings Cost+Laser Construction Cost)</v>
      </c>
      <c r="BV294" t="str">
        <f ca="1">SUBSTITUTE(BV293,'Formula Name Creation'!$V22,'HB11 Model'!$B22)</f>
        <v>Parameter</v>
      </c>
      <c r="BW294" t="str">
        <f ca="1">SUBSTITUTE(BW293,'Formula Name Creation'!$V22,'HB11 Model'!$B22)</f>
        <v>Parameter</v>
      </c>
      <c r="BX294" t="str">
        <f ca="1">SUBSTITUTE(BX293,'Formula Name Creation'!$V22,'HB11 Model'!$B22)</f>
        <v>=Indirect Construction Cost+Direct Construction Cost</v>
      </c>
      <c r="BY294" t="str">
        <f ca="1">SUBSTITUTE(BY293,'Formula Name Creation'!$V22,'HB11 Model'!$B22)</f>
        <v>Parameter</v>
      </c>
      <c r="BZ294" t="str">
        <f ca="1">SUBSTITUTE(BZ293,'Formula Name Creation'!$V22,'HB11 Model'!$B22)</f>
        <v>=Decommissioning Cost Coefficient*Direct Construction Cost</v>
      </c>
      <c r="CA294" t="str">
        <f ca="1">SUBSTITUTE(CA293,'Formula Name Creation'!$V22,'HB11 Model'!$B22)</f>
        <v>Parameter</v>
      </c>
      <c r="CB294" t="str">
        <f ca="1">SUBSTITUTE(CB293,'Formula Name Creation'!$V22,'HB11 Model'!$B22)</f>
        <v>Parameter</v>
      </c>
      <c r="CC294" t="str">
        <f ca="1">SUBSTITUTE(CC293,'Formula Name Creation'!$V22,'HB11 Model'!$B22)</f>
        <v>Parameter</v>
      </c>
      <c r="CD294" t="str">
        <f ca="1">SUBSTITUTE(CD293,'Formula Name Creation'!$V22,'HB11 Model'!$B22)</f>
        <v>=32*(C9/2605)</v>
      </c>
      <c r="CE294" t="str">
        <f ca="1">SUBSTITUTE(CE293,'Formula Name Creation'!$V22,'HB11 Model'!$B22)</f>
        <v>Parameter</v>
      </c>
      <c r="CF294" t="str">
        <f ca="1">SUBSTITUTE(CF293,'Formula Name Creation'!$V22,'HB11 Model'!$B22)</f>
        <v>Parameter</v>
      </c>
      <c r="CG294" t="str">
        <f ca="1">SUBSTITUTE(CG293,'Formula Name Creation'!$V22,'HB11 Model'!$B22)</f>
        <v>=(Coolant Volume*Coolant Density*Coolant Cost)/10^6</v>
      </c>
      <c r="CH294" t="str">
        <f ca="1">SUBSTITUTE(CH293,'Formula Name Creation'!$V22,'HB11 Model'!$B22)</f>
        <v>=C9*10^6/Mixed-mean Coolant Temperature Rise/Specific Heat of Coolant</v>
      </c>
      <c r="CI294" t="str">
        <f ca="1">SUBSTITUTE(CI293,'Formula Name Creation'!$V22,'HB11 Model'!$B22)</f>
        <v>Parameter</v>
      </c>
      <c r="CJ294" t="str">
        <f ca="1">SUBSTITUTE(CJ293,'Formula Name Creation'!$V22,'HB11 Model'!$B22)</f>
        <v>Parameter</v>
      </c>
      <c r="CK294" t="str">
        <f ca="1">SUBSTITUTE(CK293,'Formula Name Creation'!$V22,'HB11 Model'!$B22)</f>
        <v>Parameter</v>
      </c>
      <c r="CL294" t="str">
        <f ca="1">SUBSTITUTE(CL293,'Formula Name Creation'!$V22,'HB11 Model'!$B22)</f>
        <v>Parameter</v>
      </c>
      <c r="CM294" t="str">
        <f ca="1">SUBSTITUTE(CM293,'Formula Name Creation'!$V22,'HB11 Model'!$B22)</f>
        <v>=Number of Staff*Average Hourly Wage</v>
      </c>
      <c r="CN294" t="str">
        <f ca="1">SUBSTITUTE(CN293,'Formula Name Creation'!$V22,'HB11 Model'!$B22)</f>
        <v>=Hourly Personnel Cost*7.6*7*52.18</v>
      </c>
      <c r="CO294" t="str">
        <f ca="1">SUBSTITUTE(CO293,'Formula Name Creation'!$V22,'HB11 Model'!$B22)</f>
        <v>Parameter</v>
      </c>
      <c r="CP294" t="str">
        <f ca="1">SUBSTITUTE(CP293,'Formula Name Creation'!$V22,'HB11 Model'!$B22)</f>
        <v>Parameter</v>
      </c>
      <c r="CQ294" t="str">
        <f ca="1">SUBSTITUTE(CQ293,'Formula Name Creation'!$V22,'HB11 Model'!$B22)</f>
        <v>Parameter</v>
      </c>
      <c r="CR294" t="str">
        <f ca="1">SUBSTITUTE(CR293,'Formula Name Creation'!$V22,'HB11 Model'!$B22)</f>
        <v>Parameter</v>
      </c>
      <c r="CS294" t="str">
        <f ca="1">SUBSTITUTE(CS293,'Formula Name Creation'!$V22,'HB11 Model'!$B22)</f>
        <v>Parameter</v>
      </c>
      <c r="CT294" t="str">
        <f ca="1">SUBSTITUTE(CT293,'Formula Name Creation'!$V22,'HB11 Model'!$B22)</f>
        <v>Parameter</v>
      </c>
      <c r="CU294" t="str">
        <f ca="1">SUBSTITUTE(CU293,'Formula Name Creation'!$V22,'HB11 Model'!$B22)</f>
        <v>=PI()*Height of Vacuum Vessel*(Radius of Vacuum Vessel^2-(Radius of Vacuum Vessel-Wall Thickness of Vacuum Vessel)^2)*Density of Vacuum Vessel Material</v>
      </c>
      <c r="CV294" t="str">
        <f ca="1">SUBSTITUTE(CV293,'Formula Name Creation'!$V22,'HB11 Model'!$B22)</f>
        <v>Parameter</v>
      </c>
      <c r="CW294" t="str">
        <f ca="1">SUBSTITUTE(CW293,'Formula Name Creation'!$V22,'HB11 Model'!$B22)</f>
        <v>=(90.69*Mass of Vacuum Vessel + Shielding Material Costs for Vacuum Vessel + 13.04*Mass Flow Rate*112.32)/10^6</v>
      </c>
      <c r="CX294" t="str">
        <f ca="1">SUBSTITUTE(CX293,'Formula Name Creation'!$V22,'HB11 Model'!$B22)</f>
        <v>0</v>
      </c>
      <c r="CY294" t="str">
        <f ca="1">SUBSTITUTE(CY293,'Formula Name Creation'!$V22,'HB11 Model'!$B22)</f>
        <v>0</v>
      </c>
      <c r="CZ294" t="str">
        <f ca="1">SUBSTITUTE(CZ293,'Formula Name Creation'!$V22,'HB11 Model'!$B22)</f>
        <v>0</v>
      </c>
      <c r="DA294" t="str">
        <f ca="1">SUBSTITUTE(DA293,'Formula Name Creation'!$V22,'HB11 Model'!$B22)</f>
        <v>0</v>
      </c>
      <c r="DB294" t="str">
        <f ca="1">SUBSTITUTE(DB293,'Formula Name Creation'!$V22,'HB11 Model'!$B22)</f>
        <v>0</v>
      </c>
      <c r="DC294" t="str">
        <f ca="1">SUBSTITUTE(DC293,'Formula Name Creation'!$V22,'HB11 Model'!$B22)</f>
        <v>0</v>
      </c>
      <c r="DD294" t="str">
        <f ca="1">SUBSTITUTE(DD293,'Formula Name Creation'!$V22,'HB11 Model'!$B22)</f>
        <v>0</v>
      </c>
      <c r="DE294" t="str">
        <f ca="1">SUBSTITUTE(DE293,'Formula Name Creation'!$V22,'HB11 Model'!$B22)</f>
        <v>0</v>
      </c>
      <c r="DF294" t="str">
        <f ca="1">SUBSTITUTE(DF293,'Formula Name Creation'!$V22,'HB11 Model'!$B22)</f>
        <v>0</v>
      </c>
      <c r="DG294" t="str">
        <f ca="1">SUBSTITUTE(DG293,'Formula Name Creation'!$V22,'HB11 Model'!$B22)</f>
        <v>0</v>
      </c>
      <c r="DH294" t="str">
        <f ca="1">SUBSTITUTE(DH293,'Formula Name Creation'!$V22,'HB11 Model'!$B22)</f>
        <v>0</v>
      </c>
      <c r="DI294" t="str">
        <f ca="1">SUBSTITUTE(DI293,'Formula Name Creation'!$V22,'HB11 Model'!$B22)</f>
        <v>0</v>
      </c>
      <c r="DJ294" t="str">
        <f ca="1">SUBSTITUTE(DJ293,'Formula Name Creation'!$V22,'HB11 Model'!$B22)</f>
        <v>0</v>
      </c>
      <c r="DK294" t="str">
        <f ca="1">SUBSTITUTE(DK293,'Formula Name Creation'!$V22,'HB11 Model'!$B22)</f>
        <v>0</v>
      </c>
      <c r="DL294" t="str">
        <f ca="1">SUBSTITUTE(DL293,'Formula Name Creation'!$V22,'HB11 Model'!$B22)</f>
        <v>0</v>
      </c>
      <c r="DM294" t="str">
        <f ca="1">SUBSTITUTE(DM293,'Formula Name Creation'!$V22,'HB11 Model'!$B22)</f>
        <v>0</v>
      </c>
      <c r="DN294" t="str">
        <f ca="1">SUBSTITUTE(DN293,'Formula Name Creation'!$V22,'HB11 Model'!$B22)</f>
        <v>0</v>
      </c>
      <c r="DO294" t="str">
        <f ca="1">SUBSTITUTE(DO293,'Formula Name Creation'!$V22,'HB11 Model'!$B22)</f>
        <v>0</v>
      </c>
      <c r="DP294" t="str">
        <f ca="1">SUBSTITUTE(DP293,'Formula Name Creation'!$V22,'HB11 Model'!$B22)</f>
        <v>0</v>
      </c>
      <c r="DQ294" t="str">
        <f ca="1">SUBSTITUTE(DQ293,'Formula Name Creation'!$V22,'HB11 Model'!$B22)</f>
        <v>0</v>
      </c>
      <c r="DR294" t="str">
        <f ca="1">SUBSTITUTE(DR293,'Formula Name Creation'!$V22,'HB11 Model'!$B22)</f>
        <v>0</v>
      </c>
      <c r="DS294" t="str">
        <f ca="1">SUBSTITUTE(DS293,'Formula Name Creation'!$V22,'HB11 Model'!$B22)</f>
        <v>0</v>
      </c>
      <c r="DT294" t="str">
        <f ca="1">SUBSTITUTE(DT293,'Formula Name Creation'!$V22,'HB11 Model'!$B22)</f>
        <v>0</v>
      </c>
      <c r="DU294" t="str">
        <f ca="1">SUBSTITUTE(DU293,'Formula Name Creation'!$V22,'HB11 Model'!$B22)</f>
        <v>0</v>
      </c>
      <c r="DV294" t="str">
        <f ca="1">SUBSTITUTE(DV293,'Formula Name Creation'!$V22,'HB11 Model'!$B22)</f>
        <v>0</v>
      </c>
      <c r="DW294" t="str">
        <f ca="1">SUBSTITUTE(DW293,'Formula Name Creation'!$V22,'HB11 Model'!$B22)</f>
        <v>0</v>
      </c>
      <c r="DX294" t="str">
        <f ca="1">SUBSTITUTE(DX293,'Formula Name Creation'!$V22,'HB11 Model'!$B22)</f>
        <v>0</v>
      </c>
      <c r="DY294" t="str">
        <f ca="1">SUBSTITUTE(DY293,'Formula Name Creation'!$V22,'HB11 Model'!$B22)</f>
        <v>0</v>
      </c>
      <c r="DZ294" t="str">
        <f ca="1">SUBSTITUTE(DZ293,'Formula Name Creation'!$V22,'HB11 Model'!$B22)</f>
        <v>0</v>
      </c>
      <c r="EA294" t="str">
        <f ca="1">SUBSTITUTE(EA293,'Formula Name Creation'!$V22,'HB11 Model'!$B22)</f>
        <v>0</v>
      </c>
      <c r="EB294" t="str">
        <f ca="1">SUBSTITUTE(EB293,'Formula Name Creation'!$V22,'HB11 Model'!$B22)</f>
        <v>0</v>
      </c>
      <c r="EC294" t="str">
        <f ca="1">SUBSTITUTE(EC293,'Formula Name Creation'!$V22,'HB11 Model'!$B22)</f>
        <v>0</v>
      </c>
      <c r="ED294" t="str">
        <f ca="1">SUBSTITUTE(ED293,'Formula Name Creation'!$V22,'HB11 Model'!$B22)</f>
        <v>0</v>
      </c>
      <c r="EE294" t="str">
        <f ca="1">SUBSTITUTE(EE293,'Formula Name Creation'!$V22,'HB11 Model'!$B22)</f>
        <v>0</v>
      </c>
      <c r="EF294" t="str">
        <f ca="1">SUBSTITUTE(EF293,'Formula Name Creation'!$V22,'HB11 Model'!$B22)</f>
        <v>0</v>
      </c>
      <c r="EG294" t="str">
        <f ca="1">SUBSTITUTE(EG293,'Formula Name Creation'!$V22,'HB11 Model'!$B22)</f>
        <v>0</v>
      </c>
      <c r="EH294" t="str">
        <f ca="1">SUBSTITUTE(EH293,'Formula Name Creation'!$V22,'HB11 Model'!$B22)</f>
        <v>0</v>
      </c>
      <c r="EI294" t="str">
        <f ca="1">SUBSTITUTE(EI293,'Formula Name Creation'!$V22,'HB11 Model'!$B22)</f>
        <v>0</v>
      </c>
      <c r="EJ294" t="str">
        <f ca="1">SUBSTITUTE(EJ293,'Formula Name Creation'!$V22,'HB11 Model'!$B22)</f>
        <v>0</v>
      </c>
      <c r="EK294" t="str">
        <f ca="1">SUBSTITUTE(EK293,'Formula Name Creation'!$V22,'HB11 Model'!$B22)</f>
        <v>0</v>
      </c>
      <c r="EL294" t="str">
        <f ca="1">SUBSTITUTE(EL293,'Formula Name Creation'!$V22,'HB11 Model'!$B22)</f>
        <v>0</v>
      </c>
      <c r="EM294" t="str">
        <f ca="1">SUBSTITUTE(EM293,'Formula Name Creation'!$V22,'HB11 Model'!$B22)</f>
        <v>0</v>
      </c>
      <c r="EN294" t="str">
        <f ca="1">SUBSTITUTE(EN293,'Formula Name Creation'!$V22,'HB11 Model'!$B22)</f>
        <v>0</v>
      </c>
      <c r="EO294" t="str">
        <f ca="1">SUBSTITUTE(EO293,'Formula Name Creation'!$V22,'HB11 Model'!$B22)</f>
        <v>0</v>
      </c>
      <c r="EP294" t="str">
        <f ca="1">SUBSTITUTE(EP293,'Formula Name Creation'!$V22,'HB11 Model'!$B22)</f>
        <v>0</v>
      </c>
      <c r="EQ294" t="str">
        <f ca="1">SUBSTITUTE(EQ293,'Formula Name Creation'!$V22,'HB11 Model'!$B22)</f>
        <v>0</v>
      </c>
      <c r="ER294" t="str">
        <f ca="1">SUBSTITUTE(ER293,'Formula Name Creation'!$V22,'HB11 Model'!$B22)</f>
        <v>0</v>
      </c>
      <c r="ES294" t="str">
        <f ca="1">SUBSTITUTE(ES293,'Formula Name Creation'!$V22,'HB11 Model'!$B22)</f>
        <v>0</v>
      </c>
      <c r="ET294" t="str">
        <f ca="1">SUBSTITUTE(ET293,'Formula Name Creation'!$V22,'HB11 Model'!$B22)</f>
        <v>0</v>
      </c>
      <c r="EU294">
        <v>20</v>
      </c>
    </row>
    <row r="295" spans="1:151" x14ac:dyDescent="0.25">
      <c r="A295" t="str">
        <f ca="1">SUBSTITUTE(A294,'Formula Name Creation'!$V21,'HB11 Model'!$B21)</f>
        <v>Parameter</v>
      </c>
      <c r="B295" t="str">
        <f ca="1">SUBSTITUTE(B294,'Formula Name Creation'!$V21,'HB11 Model'!$B21)</f>
        <v>Parameter</v>
      </c>
      <c r="C295" t="str">
        <f ca="1">SUBSTITUTE(C294,'Formula Name Creation'!$V21,'HB11 Model'!$B21)</f>
        <v>=(1400*Net Energy Output*1000)/10^6</v>
      </c>
      <c r="D295" t="str">
        <f ca="1">SUBSTITUTE(D294,'Formula Name Creation'!$V21,'HB11 Model'!$B21)</f>
        <v>Parameter</v>
      </c>
      <c r="E295" t="str">
        <f ca="1">SUBSTITUTE(E294,'Formula Name Creation'!$V21,'HB11 Model'!$B21)</f>
        <v>=C3*C4</v>
      </c>
      <c r="F295" t="str">
        <f ca="1">SUBSTITUTE(F294,'Formula Name Creation'!$V21,'HB11 Model'!$B21)</f>
        <v>=C7/(C6)</v>
      </c>
      <c r="G295" t="str">
        <f ca="1">SUBSTITUTE(G294,'Formula Name Creation'!$V21,'HB11 Model'!$B21)</f>
        <v>=IF(X-factor=0,C7*C10,C7*C10*C13)</v>
      </c>
      <c r="H295" t="str">
        <f ca="1">SUBSTITUTE(H294,'Formula Name Creation'!$V21,'HB11 Model'!$B21)</f>
        <v>Parameter</v>
      </c>
      <c r="I295" t="str">
        <f ca="1">SUBSTITUTE(I294,'Formula Name Creation'!$V21,'HB11 Model'!$B21)</f>
        <v>Parameter</v>
      </c>
      <c r="J295" t="str">
        <f ca="1">SUBSTITUTE(J294,'Formula Name Creation'!$V21,'HB11 Model'!$B21)</f>
        <v>Parameter</v>
      </c>
      <c r="K295" t="str">
        <f ca="1">SUBSTITUTE(K294,'Formula Name Creation'!$V21,'HB11 Model'!$B21)</f>
        <v>Parameter</v>
      </c>
      <c r="L295" t="str">
        <f ca="1">SUBSTITUTE(L294,'Formula Name Creation'!$V21,'HB11 Model'!$B21)</f>
        <v>Parameter</v>
      </c>
      <c r="M295" t="str">
        <f ca="1">SUBSTITUTE(M294,'Formula Name Creation'!$V21,'HB11 Model'!$B21)</f>
        <v>=C16/C8</v>
      </c>
      <c r="N295" t="str">
        <f ca="1">SUBSTITUTE(N294,'Formula Name Creation'!$V21,'HB11 Model'!$B21)</f>
        <v>=C9*C17</v>
      </c>
      <c r="O295" t="str">
        <f ca="1">SUBSTITUTE(O294,'Formula Name Creation'!$V21,'HB11 Model'!$B21)</f>
        <v>Parameter</v>
      </c>
      <c r="P295" t="str">
        <f ca="1">SUBSTITUTE(P294,'Formula Name Creation'!$V21,'HB11 Model'!$B21)</f>
        <v>Parameter</v>
      </c>
      <c r="Q295" t="str">
        <f ca="1">SUBSTITUTE(Q294,'Formula Name Creation'!$V21,'HB11 Model'!$B21)</f>
        <v>Parameter</v>
      </c>
      <c r="R295" t="str">
        <f ca="1">SUBSTITUTE(R294,'Formula Name Creation'!$V21,'HB11 Model'!$B21)</f>
        <v>=C8+Cooling System Energy Consumption+Vacuum System Power Usage</v>
      </c>
      <c r="S295" t="str">
        <f ca="1">SUBSTITUTE(S294,'Formula Name Creation'!$V21,'HB11 Model'!$B21)</f>
        <v>=C20*C19</v>
      </c>
      <c r="T295" t="str">
        <f ca="1">SUBSTITUTE(T294,'Formula Name Creation'!$V21,'HB11 Model'!$B21)</f>
        <v>=C16-C20</v>
      </c>
      <c r="U295" t="str">
        <f ca="1">SUBSTITUTE(U294,'Formula Name Creation'!$V21,'HB11 Model'!$B21)</f>
        <v>=365*24*C14</v>
      </c>
      <c r="V295" t="str">
        <f ca="1">SUBSTITUTE(V294,'Formula Name Creation'!$V21,'HB11 Model'!$B21)</f>
        <v>=Net Energy Output*Hours in Operation per Year</v>
      </c>
      <c r="W295" t="str">
        <f ca="1">SUBSTITUTE(W294,'Formula Name Creation'!$V21,'HB11 Model'!$B21)</f>
        <v>=Required Targets per Year/(1-Production Failure Rate )</v>
      </c>
      <c r="X295" t="str">
        <f ca="1">SUBSTITUTE(X294,'Formula Name Creation'!$V21,'HB11 Model'!$B21)</f>
        <v>=C4*C14*365*24*3600</v>
      </c>
      <c r="Y295" t="str">
        <f ca="1">SUBSTITUTE(Y294,'Formula Name Creation'!$V21,'HB11 Model'!$B21)</f>
        <v>Parameter</v>
      </c>
      <c r="Z295" t="str">
        <f ca="1">SUBSTITUTE(Z294,'Formula Name Creation'!$V21,'HB11 Model'!$B21)</f>
        <v>=Total Cost per Pellet +Total Cost per Target with X-factor+Total Cost per Capacitive Coil and Hydrogen Cone+Final Assembly Cost per Target</v>
      </c>
      <c r="AA295" t="str">
        <f ca="1">SUBSTITUTE(AA294,'Formula Name Creation'!$V21,'HB11 Model'!$B21)</f>
        <v xml:space="preserve">=Fuel Pellet Mass*(Fuel Pellet Percentage Boron Nitride (h-BN)*Cost of Boron Nitride (h-BN))/(1000)+Cost of Manufacturing per Pellet </v>
      </c>
      <c r="AB295" t="str">
        <f ca="1">SUBSTITUTE(AB294,'Formula Name Creation'!$V21,'HB11 Model'!$B21)</f>
        <v>Parameter</v>
      </c>
      <c r="AC295" t="str">
        <f ca="1">SUBSTITUTE(AC294,'Formula Name Creation'!$V21,'HB11 Model'!$B21)</f>
        <v>Parameter</v>
      </c>
      <c r="AD295" t="str">
        <f ca="1">SUBSTITUTE(AD294,'Formula Name Creation'!$V21,'HB11 Model'!$B21)</f>
        <v>Parameter</v>
      </c>
      <c r="AE295" t="str">
        <f ca="1">SUBSTITUTE(AE294,'Formula Name Creation'!$V21,'HB11 Model'!$B21)</f>
        <v>Parameter</v>
      </c>
      <c r="AF295" t="str">
        <f ca="1">SUBSTITUTE(AF294,'Formula Name Creation'!$V21,'HB11 Model'!$B21)</f>
        <v>Parameter</v>
      </c>
      <c r="AG295" t="str">
        <f ca="1">SUBSTITUTE(AG294,'Formula Name Creation'!$V21,'HB11 Model'!$B21)</f>
        <v>Parameter</v>
      </c>
      <c r="AH295" t="str">
        <f ca="1">SUBSTITUTE(AH294,'Formula Name Creation'!$V21,'HB11 Model'!$B21)</f>
        <v>Parameter</v>
      </c>
      <c r="AI295" t="str">
        <f ca="1">SUBSTITUTE(AI294,'Formula Name Creation'!$V21,'HB11 Model'!$B21)</f>
        <v>=X-factor*(Total Cost of X-factor)</v>
      </c>
      <c r="AJ295" t="str">
        <f ca="1">SUBSTITUTE(AJ294,'Formula Name Creation'!$V21,'HB11 Model'!$B21)</f>
        <v>Parameter</v>
      </c>
      <c r="AK295" t="str">
        <f ca="1">SUBSTITUTE(AK294,'Formula Name Creation'!$V21,'HB11 Model'!$B21)</f>
        <v>Parameter</v>
      </c>
      <c r="AL295" t="str">
        <f ca="1">SUBSTITUTE(AL294,'Formula Name Creation'!$V21,'HB11 Model'!$B21)</f>
        <v>=Capacitive Coil and Hydrogen Cone*(Total Material Cost per Capacitive Coil and Hydrogen Cone+Cost of Manufacturing per Capacitive Coil and Hydrogen Cone)</v>
      </c>
      <c r="AM295" t="str">
        <f ca="1">SUBSTITUTE(AM294,'Formula Name Creation'!$V21,'HB11 Model'!$B21)</f>
        <v>=0.04+(Hydrogen Precursor Mass*Cost of Hydrogen)/(1000)</v>
      </c>
      <c r="AN295" t="str">
        <f ca="1">SUBSTITUTE(AN294,'Formula Name Creation'!$V21,'HB11 Model'!$B21)</f>
        <v>Parameter</v>
      </c>
      <c r="AO295" t="str">
        <f ca="1">SUBSTITUTE(AO294,'Formula Name Creation'!$V21,'HB11 Model'!$B21)</f>
        <v>Parameter</v>
      </c>
      <c r="AP295" t="str">
        <f ca="1">SUBSTITUTE(AP294,'Formula Name Creation'!$V21,'HB11 Model'!$B21)</f>
        <v>Parameter</v>
      </c>
      <c r="AQ295" t="str">
        <f ca="1">SUBSTITUTE(AQ294,'Formula Name Creation'!$V21,'HB11 Model'!$B21)</f>
        <v>Parameter</v>
      </c>
      <c r="AR295" t="e">
        <f ca="1">SUBSTITUTE(AR294,'Formula Name Creation'!$V21,'HB11 Model'!$B21)</f>
        <v>#N/A</v>
      </c>
      <c r="AS295" t="str">
        <f ca="1">SUBSTITUTE(AS294,'Formula Name Creation'!$V21,'HB11 Model'!$B21)</f>
        <v>=Manufacturing Overhead Costs+Fuel Target Production per Year*(Total Cost per Target )</v>
      </c>
      <c r="AT295" t="str">
        <f ca="1">SUBSTITUTE(AT294,'Formula Name Creation'!$V21,'HB11 Model'!$B21)</f>
        <v>Parameter</v>
      </c>
      <c r="AU295" t="str">
        <f ca="1">SUBSTITUTE(AU294,'Formula Name Creation'!$V21,'HB11 Model'!$B21)</f>
        <v>Parameter</v>
      </c>
      <c r="AV295" t="str">
        <f ca="1">SUBSTITUTE(AV294,'Formula Name Creation'!$V21,'HB11 Model'!$B21)</f>
        <v>Parameter</v>
      </c>
      <c r="AW295" t="str">
        <f ca="1">SUBSTITUTE(AW294,'Formula Name Creation'!$V21,'HB11 Model'!$B21)</f>
        <v>Parameter</v>
      </c>
      <c r="AX295" t="str">
        <f ca="1">SUBSTITUTE(AX294,'Formula Name Creation'!$V21,'HB11 Model'!$B21)</f>
        <v>Parameter</v>
      </c>
      <c r="AY295" t="str">
        <f ca="1">SUBSTITUTE(AY294,'Formula Name Creation'!$V21,'HB11 Model'!$B21)</f>
        <v>Parameter</v>
      </c>
      <c r="AZ295" t="str">
        <f ca="1">SUBSTITUTE(AZ294,'Formula Name Creation'!$V21,'HB11 Model'!$B21)</f>
        <v>Parameter</v>
      </c>
      <c r="BA295" t="str">
        <f ca="1">SUBSTITUTE(BA294,'Formula Name Creation'!$V21,'HB11 Model'!$B21)</f>
        <v>=(Total Cost of Fuel Storage+Cost of Fuel Delivery Robot)/10^6</v>
      </c>
      <c r="BB295" t="str">
        <f ca="1">SUBSTITUTE(BB294,'Formula Name Creation'!$V21,'HB11 Model'!$B21)</f>
        <v>=C4*((C14*24)*3600)*Required Redundancy</v>
      </c>
      <c r="BC295" t="str">
        <f ca="1">SUBSTITUTE(BC294,'Formula Name Creation'!$V21,'HB11 Model'!$B21)</f>
        <v>Parameter</v>
      </c>
      <c r="BD295" t="str">
        <f ca="1">SUBSTITUTE(BD294,'Formula Name Creation'!$V21,'HB11 Model'!$B21)</f>
        <v>Parameter</v>
      </c>
      <c r="BE295" t="str">
        <f ca="1">SUBSTITUTE(BE294,'Formula Name Creation'!$V21,'HB11 Model'!$B21)</f>
        <v>Parameter</v>
      </c>
      <c r="BF295" t="str">
        <f ca="1">SUBSTITUTE(BF294,'Formula Name Creation'!$V21,'HB11 Model'!$B21)</f>
        <v>Parameter</v>
      </c>
      <c r="BG295" t="str">
        <f ca="1">SUBSTITUTE(BG294,'Formula Name Creation'!$V21,'HB11 Model'!$B21)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5" t="str">
        <f ca="1">SUBSTITUTE(BH294,'Formula Name Creation'!$V21,'HB11 Model'!$B21)</f>
        <v>Parameter</v>
      </c>
      <c r="BI295" t="str">
        <f ca="1">SUBSTITUTE(BI294,'Formula Name Creation'!$V21,'HB11 Model'!$B21)</f>
        <v>=Cost of Maintenance per kWh*1000*Yearly Net Energy Output</v>
      </c>
      <c r="BJ295" t="str">
        <f ca="1">SUBSTITUTE(BJ294,'Formula Name Creation'!$V21,'HB11 Model'!$B21)</f>
        <v>Parameter</v>
      </c>
      <c r="BK295" t="str">
        <f ca="1">SUBSTITUTE(BK294,'Formula Name Creation'!$V21,'HB11 Model'!$B21)</f>
        <v>Parameter</v>
      </c>
      <c r="BL295" t="str">
        <f ca="1">SUBSTITUTE(BL294,'Formula Name Creation'!$V21,'HB11 Model'!$B21)</f>
        <v>Parameter</v>
      </c>
      <c r="BM295" t="str">
        <f ca="1">SUBSTITUTE(BM294,'Formula Name Creation'!$V21,'HB11 Model'!$B21)</f>
        <v>Parameter</v>
      </c>
      <c r="BN295" t="str">
        <f ca="1">SUBSTITUTE(BN294,'Formula Name Creation'!$V21,'HB11 Model'!$B21)</f>
        <v>Parameter</v>
      </c>
      <c r="BO295" t="str">
        <f ca="1">SUBSTITUTE(BO294,'Formula Name Creation'!$V21,'HB11 Model'!$B21)</f>
        <v>Parameter</v>
      </c>
      <c r="BP295" t="str">
        <f ca="1">SUBSTITUTE(BP294,'Formula Name Creation'!$V21,'HB11 Model'!$B21)</f>
        <v>Parameter</v>
      </c>
      <c r="BQ295" t="str">
        <f ca="1">SUBSTITUTE(BQ294,'Formula Name Creation'!$V21,'HB11 Model'!$B21)</f>
        <v>Parameter</v>
      </c>
      <c r="BR295" t="str">
        <f ca="1">SUBSTITUTE(BR294,'Formula Name Creation'!$V21,'HB11 Model'!$B21)</f>
        <v>Parameter</v>
      </c>
      <c r="BS295" t="str">
        <f ca="1">SUBSTITUTE(BS294,'Formula Name Creation'!$V21,'HB11 Model'!$B21)</f>
        <v>Parameter</v>
      </c>
      <c r="BT295" t="str">
        <f ca="1">SUBSTITUTE(BT294,'Formula Name Creation'!$V21,'HB11 Model'!$B21)</f>
        <v>Parameter</v>
      </c>
      <c r="BU295" t="str">
        <f ca="1">SUBSTITUTE(BU294,'Formula Name Creation'!$V21,'HB11 Model'!$B21)</f>
        <v>=(Land Cost+Reactor Building Cost+Turbine Building Cost+Cooling Tower System Cost+Power Supply and Energy Storage Cost+Ventilation Stack Cost+Miscellaneous Buildings Cost+Laser Construction Cost)</v>
      </c>
      <c r="BV295" t="str">
        <f ca="1">SUBSTITUTE(BV294,'Formula Name Creation'!$V21,'HB11 Model'!$B21)</f>
        <v>Parameter</v>
      </c>
      <c r="BW295" t="str">
        <f ca="1">SUBSTITUTE(BW294,'Formula Name Creation'!$V21,'HB11 Model'!$B21)</f>
        <v>Parameter</v>
      </c>
      <c r="BX295" t="str">
        <f ca="1">SUBSTITUTE(BX294,'Formula Name Creation'!$V21,'HB11 Model'!$B21)</f>
        <v>=Indirect Construction Cost+Direct Construction Cost</v>
      </c>
      <c r="BY295" t="str">
        <f ca="1">SUBSTITUTE(BY294,'Formula Name Creation'!$V21,'HB11 Model'!$B21)</f>
        <v>Parameter</v>
      </c>
      <c r="BZ295" t="str">
        <f ca="1">SUBSTITUTE(BZ294,'Formula Name Creation'!$V21,'HB11 Model'!$B21)</f>
        <v>=Decommissioning Cost Coefficient*Direct Construction Cost</v>
      </c>
      <c r="CA295" t="str">
        <f ca="1">SUBSTITUTE(CA294,'Formula Name Creation'!$V21,'HB11 Model'!$B21)</f>
        <v>Parameter</v>
      </c>
      <c r="CB295" t="str">
        <f ca="1">SUBSTITUTE(CB294,'Formula Name Creation'!$V21,'HB11 Model'!$B21)</f>
        <v>Parameter</v>
      </c>
      <c r="CC295" t="str">
        <f ca="1">SUBSTITUTE(CC294,'Formula Name Creation'!$V21,'HB11 Model'!$B21)</f>
        <v>Parameter</v>
      </c>
      <c r="CD295" t="str">
        <f ca="1">SUBSTITUTE(CD294,'Formula Name Creation'!$V21,'HB11 Model'!$B21)</f>
        <v>=32*(C9/2605)</v>
      </c>
      <c r="CE295" t="str">
        <f ca="1">SUBSTITUTE(CE294,'Formula Name Creation'!$V21,'HB11 Model'!$B21)</f>
        <v>Parameter</v>
      </c>
      <c r="CF295" t="str">
        <f ca="1">SUBSTITUTE(CF294,'Formula Name Creation'!$V21,'HB11 Model'!$B21)</f>
        <v>Parameter</v>
      </c>
      <c r="CG295" t="str">
        <f ca="1">SUBSTITUTE(CG294,'Formula Name Creation'!$V21,'HB11 Model'!$B21)</f>
        <v>=(Coolant Volume*Coolant Density*Coolant Cost)/10^6</v>
      </c>
      <c r="CH295" t="str">
        <f ca="1">SUBSTITUTE(CH294,'Formula Name Creation'!$V21,'HB11 Model'!$B21)</f>
        <v>=C9*10^6/Mixed-mean Coolant Temperature Rise/Specific Heat of Coolant</v>
      </c>
      <c r="CI295" t="str">
        <f ca="1">SUBSTITUTE(CI294,'Formula Name Creation'!$V21,'HB11 Model'!$B21)</f>
        <v>Parameter</v>
      </c>
      <c r="CJ295" t="str">
        <f ca="1">SUBSTITUTE(CJ294,'Formula Name Creation'!$V21,'HB11 Model'!$B21)</f>
        <v>Parameter</v>
      </c>
      <c r="CK295" t="str">
        <f ca="1">SUBSTITUTE(CK294,'Formula Name Creation'!$V21,'HB11 Model'!$B21)</f>
        <v>Parameter</v>
      </c>
      <c r="CL295" t="str">
        <f ca="1">SUBSTITUTE(CL294,'Formula Name Creation'!$V21,'HB11 Model'!$B21)</f>
        <v>Parameter</v>
      </c>
      <c r="CM295" t="str">
        <f ca="1">SUBSTITUTE(CM294,'Formula Name Creation'!$V21,'HB11 Model'!$B21)</f>
        <v>=Number of Staff*Average Hourly Wage</v>
      </c>
      <c r="CN295" t="str">
        <f ca="1">SUBSTITUTE(CN294,'Formula Name Creation'!$V21,'HB11 Model'!$B21)</f>
        <v>=Hourly Personnel Cost*7.6*7*52.18</v>
      </c>
      <c r="CO295" t="str">
        <f ca="1">SUBSTITUTE(CO294,'Formula Name Creation'!$V21,'HB11 Model'!$B21)</f>
        <v>Parameter</v>
      </c>
      <c r="CP295" t="str">
        <f ca="1">SUBSTITUTE(CP294,'Formula Name Creation'!$V21,'HB11 Model'!$B21)</f>
        <v>Parameter</v>
      </c>
      <c r="CQ295" t="str">
        <f ca="1">SUBSTITUTE(CQ294,'Formula Name Creation'!$V21,'HB11 Model'!$B21)</f>
        <v>Parameter</v>
      </c>
      <c r="CR295" t="str">
        <f ca="1">SUBSTITUTE(CR294,'Formula Name Creation'!$V21,'HB11 Model'!$B21)</f>
        <v>Parameter</v>
      </c>
      <c r="CS295" t="str">
        <f ca="1">SUBSTITUTE(CS294,'Formula Name Creation'!$V21,'HB11 Model'!$B21)</f>
        <v>Parameter</v>
      </c>
      <c r="CT295" t="str">
        <f ca="1">SUBSTITUTE(CT294,'Formula Name Creation'!$V21,'HB11 Model'!$B21)</f>
        <v>Parameter</v>
      </c>
      <c r="CU295" t="str">
        <f ca="1">SUBSTITUTE(CU294,'Formula Name Creation'!$V21,'HB11 Model'!$B21)</f>
        <v>=PI()*Height of Vacuum Vessel*(Radius of Vacuum Vessel^2-(Radius of Vacuum Vessel-Wall Thickness of Vacuum Vessel)^2)*Density of Vacuum Vessel Material</v>
      </c>
      <c r="CV295" t="str">
        <f ca="1">SUBSTITUTE(CV294,'Formula Name Creation'!$V21,'HB11 Model'!$B21)</f>
        <v>Parameter</v>
      </c>
      <c r="CW295" t="str">
        <f ca="1">SUBSTITUTE(CW294,'Formula Name Creation'!$V21,'HB11 Model'!$B21)</f>
        <v>=(90.69*Mass of Vacuum Vessel + Shielding Material Costs for Vacuum Vessel + 13.04*Mass Flow Rate*112.32)/10^6</v>
      </c>
      <c r="CX295" t="str">
        <f ca="1">SUBSTITUTE(CX294,'Formula Name Creation'!$V21,'HB11 Model'!$B21)</f>
        <v>0</v>
      </c>
      <c r="CY295" t="str">
        <f ca="1">SUBSTITUTE(CY294,'Formula Name Creation'!$V21,'HB11 Model'!$B21)</f>
        <v>0</v>
      </c>
      <c r="CZ295" t="str">
        <f ca="1">SUBSTITUTE(CZ294,'Formula Name Creation'!$V21,'HB11 Model'!$B21)</f>
        <v>0</v>
      </c>
      <c r="DA295" t="str">
        <f ca="1">SUBSTITUTE(DA294,'Formula Name Creation'!$V21,'HB11 Model'!$B21)</f>
        <v>0</v>
      </c>
      <c r="DB295" t="str">
        <f ca="1">SUBSTITUTE(DB294,'Formula Name Creation'!$V21,'HB11 Model'!$B21)</f>
        <v>0</v>
      </c>
      <c r="DC295" t="str">
        <f ca="1">SUBSTITUTE(DC294,'Formula Name Creation'!$V21,'HB11 Model'!$B21)</f>
        <v>0</v>
      </c>
      <c r="DD295" t="str">
        <f ca="1">SUBSTITUTE(DD294,'Formula Name Creation'!$V21,'HB11 Model'!$B21)</f>
        <v>0</v>
      </c>
      <c r="DE295" t="str">
        <f ca="1">SUBSTITUTE(DE294,'Formula Name Creation'!$V21,'HB11 Model'!$B21)</f>
        <v>0</v>
      </c>
      <c r="DF295" t="str">
        <f ca="1">SUBSTITUTE(DF294,'Formula Name Creation'!$V21,'HB11 Model'!$B21)</f>
        <v>0</v>
      </c>
      <c r="DG295" t="str">
        <f ca="1">SUBSTITUTE(DG294,'Formula Name Creation'!$V21,'HB11 Model'!$B21)</f>
        <v>0</v>
      </c>
      <c r="DH295" t="str">
        <f ca="1">SUBSTITUTE(DH294,'Formula Name Creation'!$V21,'HB11 Model'!$B21)</f>
        <v>0</v>
      </c>
      <c r="DI295" t="str">
        <f ca="1">SUBSTITUTE(DI294,'Formula Name Creation'!$V21,'HB11 Model'!$B21)</f>
        <v>0</v>
      </c>
      <c r="DJ295" t="str">
        <f ca="1">SUBSTITUTE(DJ294,'Formula Name Creation'!$V21,'HB11 Model'!$B21)</f>
        <v>0</v>
      </c>
      <c r="DK295" t="str">
        <f ca="1">SUBSTITUTE(DK294,'Formula Name Creation'!$V21,'HB11 Model'!$B21)</f>
        <v>0</v>
      </c>
      <c r="DL295" t="str">
        <f ca="1">SUBSTITUTE(DL294,'Formula Name Creation'!$V21,'HB11 Model'!$B21)</f>
        <v>0</v>
      </c>
      <c r="DM295" t="str">
        <f ca="1">SUBSTITUTE(DM294,'Formula Name Creation'!$V21,'HB11 Model'!$B21)</f>
        <v>0</v>
      </c>
      <c r="DN295" t="str">
        <f ca="1">SUBSTITUTE(DN294,'Formula Name Creation'!$V21,'HB11 Model'!$B21)</f>
        <v>0</v>
      </c>
      <c r="DO295" t="str">
        <f ca="1">SUBSTITUTE(DO294,'Formula Name Creation'!$V21,'HB11 Model'!$B21)</f>
        <v>0</v>
      </c>
      <c r="DP295" t="str">
        <f ca="1">SUBSTITUTE(DP294,'Formula Name Creation'!$V21,'HB11 Model'!$B21)</f>
        <v>0</v>
      </c>
      <c r="DQ295" t="str">
        <f ca="1">SUBSTITUTE(DQ294,'Formula Name Creation'!$V21,'HB11 Model'!$B21)</f>
        <v>0</v>
      </c>
      <c r="DR295" t="str">
        <f ca="1">SUBSTITUTE(DR294,'Formula Name Creation'!$V21,'HB11 Model'!$B21)</f>
        <v>0</v>
      </c>
      <c r="DS295" t="str">
        <f ca="1">SUBSTITUTE(DS294,'Formula Name Creation'!$V21,'HB11 Model'!$B21)</f>
        <v>0</v>
      </c>
      <c r="DT295" t="str">
        <f ca="1">SUBSTITUTE(DT294,'Formula Name Creation'!$V21,'HB11 Model'!$B21)</f>
        <v>0</v>
      </c>
      <c r="DU295" t="str">
        <f ca="1">SUBSTITUTE(DU294,'Formula Name Creation'!$V21,'HB11 Model'!$B21)</f>
        <v>0</v>
      </c>
      <c r="DV295" t="str">
        <f ca="1">SUBSTITUTE(DV294,'Formula Name Creation'!$V21,'HB11 Model'!$B21)</f>
        <v>0</v>
      </c>
      <c r="DW295" t="str">
        <f ca="1">SUBSTITUTE(DW294,'Formula Name Creation'!$V21,'HB11 Model'!$B21)</f>
        <v>0</v>
      </c>
      <c r="DX295" t="str">
        <f ca="1">SUBSTITUTE(DX294,'Formula Name Creation'!$V21,'HB11 Model'!$B21)</f>
        <v>0</v>
      </c>
      <c r="DY295" t="str">
        <f ca="1">SUBSTITUTE(DY294,'Formula Name Creation'!$V21,'HB11 Model'!$B21)</f>
        <v>0</v>
      </c>
      <c r="DZ295" t="str">
        <f ca="1">SUBSTITUTE(DZ294,'Formula Name Creation'!$V21,'HB11 Model'!$B21)</f>
        <v>0</v>
      </c>
      <c r="EA295" t="str">
        <f ca="1">SUBSTITUTE(EA294,'Formula Name Creation'!$V21,'HB11 Model'!$B21)</f>
        <v>0</v>
      </c>
      <c r="EB295" t="str">
        <f ca="1">SUBSTITUTE(EB294,'Formula Name Creation'!$V21,'HB11 Model'!$B21)</f>
        <v>0</v>
      </c>
      <c r="EC295" t="str">
        <f ca="1">SUBSTITUTE(EC294,'Formula Name Creation'!$V21,'HB11 Model'!$B21)</f>
        <v>0</v>
      </c>
      <c r="ED295" t="str">
        <f ca="1">SUBSTITUTE(ED294,'Formula Name Creation'!$V21,'HB11 Model'!$B21)</f>
        <v>0</v>
      </c>
      <c r="EE295" t="str">
        <f ca="1">SUBSTITUTE(EE294,'Formula Name Creation'!$V21,'HB11 Model'!$B21)</f>
        <v>0</v>
      </c>
      <c r="EF295" t="str">
        <f ca="1">SUBSTITUTE(EF294,'Formula Name Creation'!$V21,'HB11 Model'!$B21)</f>
        <v>0</v>
      </c>
      <c r="EG295" t="str">
        <f ca="1">SUBSTITUTE(EG294,'Formula Name Creation'!$V21,'HB11 Model'!$B21)</f>
        <v>0</v>
      </c>
      <c r="EH295" t="str">
        <f ca="1">SUBSTITUTE(EH294,'Formula Name Creation'!$V21,'HB11 Model'!$B21)</f>
        <v>0</v>
      </c>
      <c r="EI295" t="str">
        <f ca="1">SUBSTITUTE(EI294,'Formula Name Creation'!$V21,'HB11 Model'!$B21)</f>
        <v>0</v>
      </c>
      <c r="EJ295" t="str">
        <f ca="1">SUBSTITUTE(EJ294,'Formula Name Creation'!$V21,'HB11 Model'!$B21)</f>
        <v>0</v>
      </c>
      <c r="EK295" t="str">
        <f ca="1">SUBSTITUTE(EK294,'Formula Name Creation'!$V21,'HB11 Model'!$B21)</f>
        <v>0</v>
      </c>
      <c r="EL295" t="str">
        <f ca="1">SUBSTITUTE(EL294,'Formula Name Creation'!$V21,'HB11 Model'!$B21)</f>
        <v>0</v>
      </c>
      <c r="EM295" t="str">
        <f ca="1">SUBSTITUTE(EM294,'Formula Name Creation'!$V21,'HB11 Model'!$B21)</f>
        <v>0</v>
      </c>
      <c r="EN295" t="str">
        <f ca="1">SUBSTITUTE(EN294,'Formula Name Creation'!$V21,'HB11 Model'!$B21)</f>
        <v>0</v>
      </c>
      <c r="EO295" t="str">
        <f ca="1">SUBSTITUTE(EO294,'Formula Name Creation'!$V21,'HB11 Model'!$B21)</f>
        <v>0</v>
      </c>
      <c r="EP295" t="str">
        <f ca="1">SUBSTITUTE(EP294,'Formula Name Creation'!$V21,'HB11 Model'!$B21)</f>
        <v>0</v>
      </c>
      <c r="EQ295" t="str">
        <f ca="1">SUBSTITUTE(EQ294,'Formula Name Creation'!$V21,'HB11 Model'!$B21)</f>
        <v>0</v>
      </c>
      <c r="ER295" t="str">
        <f ca="1">SUBSTITUTE(ER294,'Formula Name Creation'!$V21,'HB11 Model'!$B21)</f>
        <v>0</v>
      </c>
      <c r="ES295" t="str">
        <f ca="1">SUBSTITUTE(ES294,'Formula Name Creation'!$V21,'HB11 Model'!$B21)</f>
        <v>0</v>
      </c>
      <c r="ET295" t="str">
        <f ca="1">SUBSTITUTE(ET294,'Formula Name Creation'!$V21,'HB11 Model'!$B21)</f>
        <v>0</v>
      </c>
      <c r="EU295">
        <v>19</v>
      </c>
    </row>
    <row r="296" spans="1:151" x14ac:dyDescent="0.25">
      <c r="A296" t="str">
        <f ca="1">SUBSTITUTE(A295,'Formula Name Creation'!$V20,'HB11 Model'!$B20)</f>
        <v>Parameter</v>
      </c>
      <c r="B296" t="str">
        <f ca="1">SUBSTITUTE(B295,'Formula Name Creation'!$V20,'HB11 Model'!$B20)</f>
        <v>Parameter</v>
      </c>
      <c r="C296" t="str">
        <f ca="1">SUBSTITUTE(C295,'Formula Name Creation'!$V20,'HB11 Model'!$B20)</f>
        <v>=(1400*Net Energy Output*1000)/10^6</v>
      </c>
      <c r="D296" t="str">
        <f ca="1">SUBSTITUTE(D295,'Formula Name Creation'!$V20,'HB11 Model'!$B20)</f>
        <v>Parameter</v>
      </c>
      <c r="E296" t="str">
        <f ca="1">SUBSTITUTE(E295,'Formula Name Creation'!$V20,'HB11 Model'!$B20)</f>
        <v>=C3*C4</v>
      </c>
      <c r="F296" t="str">
        <f ca="1">SUBSTITUTE(F295,'Formula Name Creation'!$V20,'HB11 Model'!$B20)</f>
        <v>=C7/(C6)</v>
      </c>
      <c r="G296" t="str">
        <f ca="1">SUBSTITUTE(G295,'Formula Name Creation'!$V20,'HB11 Model'!$B20)</f>
        <v>=IF(X-factor=0,C7*C10,C7*C10*C13)</v>
      </c>
      <c r="H296" t="str">
        <f ca="1">SUBSTITUTE(H295,'Formula Name Creation'!$V20,'HB11 Model'!$B20)</f>
        <v>Parameter</v>
      </c>
      <c r="I296" t="str">
        <f ca="1">SUBSTITUTE(I295,'Formula Name Creation'!$V20,'HB11 Model'!$B20)</f>
        <v>Parameter</v>
      </c>
      <c r="J296" t="str">
        <f ca="1">SUBSTITUTE(J295,'Formula Name Creation'!$V20,'HB11 Model'!$B20)</f>
        <v>Parameter</v>
      </c>
      <c r="K296" t="str">
        <f ca="1">SUBSTITUTE(K295,'Formula Name Creation'!$V20,'HB11 Model'!$B20)</f>
        <v>Parameter</v>
      </c>
      <c r="L296" t="str">
        <f ca="1">SUBSTITUTE(L295,'Formula Name Creation'!$V20,'HB11 Model'!$B20)</f>
        <v>Parameter</v>
      </c>
      <c r="M296" t="str">
        <f ca="1">SUBSTITUTE(M295,'Formula Name Creation'!$V20,'HB11 Model'!$B20)</f>
        <v>=C16/C8</v>
      </c>
      <c r="N296" t="str">
        <f ca="1">SUBSTITUTE(N295,'Formula Name Creation'!$V20,'HB11 Model'!$B20)</f>
        <v>=C9*C17</v>
      </c>
      <c r="O296" t="str">
        <f ca="1">SUBSTITUTE(O295,'Formula Name Creation'!$V20,'HB11 Model'!$B20)</f>
        <v>Parameter</v>
      </c>
      <c r="P296" t="str">
        <f ca="1">SUBSTITUTE(P295,'Formula Name Creation'!$V20,'HB11 Model'!$B20)</f>
        <v>Parameter</v>
      </c>
      <c r="Q296" t="str">
        <f ca="1">SUBSTITUTE(Q295,'Formula Name Creation'!$V20,'HB11 Model'!$B20)</f>
        <v>Parameter</v>
      </c>
      <c r="R296" t="str">
        <f ca="1">SUBSTITUTE(R295,'Formula Name Creation'!$V20,'HB11 Model'!$B20)</f>
        <v>=C8+Cooling System Energy Consumption+Vacuum System Power Usage</v>
      </c>
      <c r="S296" t="str">
        <f ca="1">SUBSTITUTE(S295,'Formula Name Creation'!$V20,'HB11 Model'!$B20)</f>
        <v>=Total Reactor Energy Consumption*C19</v>
      </c>
      <c r="T296" t="str">
        <f ca="1">SUBSTITUTE(T295,'Formula Name Creation'!$V20,'HB11 Model'!$B20)</f>
        <v>=C16-Total Reactor Energy Consumption</v>
      </c>
      <c r="U296" t="str">
        <f ca="1">SUBSTITUTE(U295,'Formula Name Creation'!$V20,'HB11 Model'!$B20)</f>
        <v>=365*24*C14</v>
      </c>
      <c r="V296" t="str">
        <f ca="1">SUBSTITUTE(V295,'Formula Name Creation'!$V20,'HB11 Model'!$B20)</f>
        <v>=Net Energy Output*Hours in Operation per Year</v>
      </c>
      <c r="W296" t="str">
        <f ca="1">SUBSTITUTE(W295,'Formula Name Creation'!$V20,'HB11 Model'!$B20)</f>
        <v>=Required Targets per Year/(1-Production Failure Rate )</v>
      </c>
      <c r="X296" t="str">
        <f ca="1">SUBSTITUTE(X295,'Formula Name Creation'!$V20,'HB11 Model'!$B20)</f>
        <v>=C4*C14*365*24*3600</v>
      </c>
      <c r="Y296" t="str">
        <f ca="1">SUBSTITUTE(Y295,'Formula Name Creation'!$V20,'HB11 Model'!$B20)</f>
        <v>Parameter</v>
      </c>
      <c r="Z296" t="str">
        <f ca="1">SUBSTITUTE(Z295,'Formula Name Creation'!$V20,'HB11 Model'!$B20)</f>
        <v>=Total Cost per Pellet +Total Cost per Target with X-factor+Total Cost per Capacitive Coil and Hydrogen Cone+Final Assembly Cost per Target</v>
      </c>
      <c r="AA296" t="str">
        <f ca="1">SUBSTITUTE(AA295,'Formula Name Creation'!$V20,'HB11 Model'!$B20)</f>
        <v xml:space="preserve">=Fuel Pellet Mass*(Fuel Pellet Percentage Boron Nitride (h-BN)*Cost of Boron Nitride (h-BN))/(1000)+Cost of Manufacturing per Pellet </v>
      </c>
      <c r="AB296" t="str">
        <f ca="1">SUBSTITUTE(AB295,'Formula Name Creation'!$V20,'HB11 Model'!$B20)</f>
        <v>Parameter</v>
      </c>
      <c r="AC296" t="str">
        <f ca="1">SUBSTITUTE(AC295,'Formula Name Creation'!$V20,'HB11 Model'!$B20)</f>
        <v>Parameter</v>
      </c>
      <c r="AD296" t="str">
        <f ca="1">SUBSTITUTE(AD295,'Formula Name Creation'!$V20,'HB11 Model'!$B20)</f>
        <v>Parameter</v>
      </c>
      <c r="AE296" t="str">
        <f ca="1">SUBSTITUTE(AE295,'Formula Name Creation'!$V20,'HB11 Model'!$B20)</f>
        <v>Parameter</v>
      </c>
      <c r="AF296" t="str">
        <f ca="1">SUBSTITUTE(AF295,'Formula Name Creation'!$V20,'HB11 Model'!$B20)</f>
        <v>Parameter</v>
      </c>
      <c r="AG296" t="str">
        <f ca="1">SUBSTITUTE(AG295,'Formula Name Creation'!$V20,'HB11 Model'!$B20)</f>
        <v>Parameter</v>
      </c>
      <c r="AH296" t="str">
        <f ca="1">SUBSTITUTE(AH295,'Formula Name Creation'!$V20,'HB11 Model'!$B20)</f>
        <v>Parameter</v>
      </c>
      <c r="AI296" t="str">
        <f ca="1">SUBSTITUTE(AI295,'Formula Name Creation'!$V20,'HB11 Model'!$B20)</f>
        <v>=X-factor*(Total Cost of X-factor)</v>
      </c>
      <c r="AJ296" t="str">
        <f ca="1">SUBSTITUTE(AJ295,'Formula Name Creation'!$V20,'HB11 Model'!$B20)</f>
        <v>Parameter</v>
      </c>
      <c r="AK296" t="str">
        <f ca="1">SUBSTITUTE(AK295,'Formula Name Creation'!$V20,'HB11 Model'!$B20)</f>
        <v>Parameter</v>
      </c>
      <c r="AL296" t="str">
        <f ca="1">SUBSTITUTE(AL295,'Formula Name Creation'!$V20,'HB11 Model'!$B20)</f>
        <v>=Capacitive Coil and Hydrogen Cone*(Total Material Cost per Capacitive Coil and Hydrogen Cone+Cost of Manufacturing per Capacitive Coil and Hydrogen Cone)</v>
      </c>
      <c r="AM296" t="str">
        <f ca="1">SUBSTITUTE(AM295,'Formula Name Creation'!$V20,'HB11 Model'!$B20)</f>
        <v>=0.04+(Hydrogen Precursor Mass*Cost of Hydrogen)/(1000)</v>
      </c>
      <c r="AN296" t="str">
        <f ca="1">SUBSTITUTE(AN295,'Formula Name Creation'!$V20,'HB11 Model'!$B20)</f>
        <v>Parameter</v>
      </c>
      <c r="AO296" t="str">
        <f ca="1">SUBSTITUTE(AO295,'Formula Name Creation'!$V20,'HB11 Model'!$B20)</f>
        <v>Parameter</v>
      </c>
      <c r="AP296" t="str">
        <f ca="1">SUBSTITUTE(AP295,'Formula Name Creation'!$V20,'HB11 Model'!$B20)</f>
        <v>Parameter</v>
      </c>
      <c r="AQ296" t="str">
        <f ca="1">SUBSTITUTE(AQ295,'Formula Name Creation'!$V20,'HB11 Model'!$B20)</f>
        <v>Parameter</v>
      </c>
      <c r="AR296" t="e">
        <f ca="1">SUBSTITUTE(AR295,'Formula Name Creation'!$V20,'HB11 Model'!$B20)</f>
        <v>#N/A</v>
      </c>
      <c r="AS296" t="str">
        <f ca="1">SUBSTITUTE(AS295,'Formula Name Creation'!$V20,'HB11 Model'!$B20)</f>
        <v>=Manufacturing Overhead Costs+Fuel Target Production per Year*(Total Cost per Target )</v>
      </c>
      <c r="AT296" t="str">
        <f ca="1">SUBSTITUTE(AT295,'Formula Name Creation'!$V20,'HB11 Model'!$B20)</f>
        <v>Parameter</v>
      </c>
      <c r="AU296" t="str">
        <f ca="1">SUBSTITUTE(AU295,'Formula Name Creation'!$V20,'HB11 Model'!$B20)</f>
        <v>Parameter</v>
      </c>
      <c r="AV296" t="str">
        <f ca="1">SUBSTITUTE(AV295,'Formula Name Creation'!$V20,'HB11 Model'!$B20)</f>
        <v>Parameter</v>
      </c>
      <c r="AW296" t="str">
        <f ca="1">SUBSTITUTE(AW295,'Formula Name Creation'!$V20,'HB11 Model'!$B20)</f>
        <v>Parameter</v>
      </c>
      <c r="AX296" t="str">
        <f ca="1">SUBSTITUTE(AX295,'Formula Name Creation'!$V20,'HB11 Model'!$B20)</f>
        <v>Parameter</v>
      </c>
      <c r="AY296" t="str">
        <f ca="1">SUBSTITUTE(AY295,'Formula Name Creation'!$V20,'HB11 Model'!$B20)</f>
        <v>Parameter</v>
      </c>
      <c r="AZ296" t="str">
        <f ca="1">SUBSTITUTE(AZ295,'Formula Name Creation'!$V20,'HB11 Model'!$B20)</f>
        <v>Parameter</v>
      </c>
      <c r="BA296" t="str">
        <f ca="1">SUBSTITUTE(BA295,'Formula Name Creation'!$V20,'HB11 Model'!$B20)</f>
        <v>=(Total Cost of Fuel Storage+Cost of Fuel Delivery Robot)/10^6</v>
      </c>
      <c r="BB296" t="str">
        <f ca="1">SUBSTITUTE(BB295,'Formula Name Creation'!$V20,'HB11 Model'!$B20)</f>
        <v>=C4*((C14*24)*3600)*Required Redundancy</v>
      </c>
      <c r="BC296" t="str">
        <f ca="1">SUBSTITUTE(BC295,'Formula Name Creation'!$V20,'HB11 Model'!$B20)</f>
        <v>Parameter</v>
      </c>
      <c r="BD296" t="str">
        <f ca="1">SUBSTITUTE(BD295,'Formula Name Creation'!$V20,'HB11 Model'!$B20)</f>
        <v>Parameter</v>
      </c>
      <c r="BE296" t="str">
        <f ca="1">SUBSTITUTE(BE295,'Formula Name Creation'!$V20,'HB11 Model'!$B20)</f>
        <v>Parameter</v>
      </c>
      <c r="BF296" t="str">
        <f ca="1">SUBSTITUTE(BF295,'Formula Name Creation'!$V20,'HB11 Model'!$B20)</f>
        <v>Parameter</v>
      </c>
      <c r="BG296" t="str">
        <f ca="1">SUBSTITUTE(BG295,'Formula Name Creation'!$V20,'HB11 Model'!$B20)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6" t="str">
        <f ca="1">SUBSTITUTE(BH295,'Formula Name Creation'!$V20,'HB11 Model'!$B20)</f>
        <v>Parameter</v>
      </c>
      <c r="BI296" t="str">
        <f ca="1">SUBSTITUTE(BI295,'Formula Name Creation'!$V20,'HB11 Model'!$B20)</f>
        <v>=Cost of Maintenance per kWh*1000*Yearly Net Energy Output</v>
      </c>
      <c r="BJ296" t="str">
        <f ca="1">SUBSTITUTE(BJ295,'Formula Name Creation'!$V20,'HB11 Model'!$B20)</f>
        <v>Parameter</v>
      </c>
      <c r="BK296" t="str">
        <f ca="1">SUBSTITUTE(BK295,'Formula Name Creation'!$V20,'HB11 Model'!$B20)</f>
        <v>Parameter</v>
      </c>
      <c r="BL296" t="str">
        <f ca="1">SUBSTITUTE(BL295,'Formula Name Creation'!$V20,'HB11 Model'!$B20)</f>
        <v>Parameter</v>
      </c>
      <c r="BM296" t="str">
        <f ca="1">SUBSTITUTE(BM295,'Formula Name Creation'!$V20,'HB11 Model'!$B20)</f>
        <v>Parameter</v>
      </c>
      <c r="BN296" t="str">
        <f ca="1">SUBSTITUTE(BN295,'Formula Name Creation'!$V20,'HB11 Model'!$B20)</f>
        <v>Parameter</v>
      </c>
      <c r="BO296" t="str">
        <f ca="1">SUBSTITUTE(BO295,'Formula Name Creation'!$V20,'HB11 Model'!$B20)</f>
        <v>Parameter</v>
      </c>
      <c r="BP296" t="str">
        <f ca="1">SUBSTITUTE(BP295,'Formula Name Creation'!$V20,'HB11 Model'!$B20)</f>
        <v>Parameter</v>
      </c>
      <c r="BQ296" t="str">
        <f ca="1">SUBSTITUTE(BQ295,'Formula Name Creation'!$V20,'HB11 Model'!$B20)</f>
        <v>Parameter</v>
      </c>
      <c r="BR296" t="str">
        <f ca="1">SUBSTITUTE(BR295,'Formula Name Creation'!$V20,'HB11 Model'!$B20)</f>
        <v>Parameter</v>
      </c>
      <c r="BS296" t="str">
        <f ca="1">SUBSTITUTE(BS295,'Formula Name Creation'!$V20,'HB11 Model'!$B20)</f>
        <v>Parameter</v>
      </c>
      <c r="BT296" t="str">
        <f ca="1">SUBSTITUTE(BT295,'Formula Name Creation'!$V20,'HB11 Model'!$B20)</f>
        <v>Parameter</v>
      </c>
      <c r="BU296" t="str">
        <f ca="1">SUBSTITUTE(BU295,'Formula Name Creation'!$V20,'HB11 Model'!$B20)</f>
        <v>=(Land Cost+Reactor Building Cost+Turbine Building Cost+Cooling Tower System Cost+Power Supply and Energy Storage Cost+Ventilation Stack Cost+Miscellaneous Buildings Cost+Laser Construction Cost)</v>
      </c>
      <c r="BV296" t="str">
        <f ca="1">SUBSTITUTE(BV295,'Formula Name Creation'!$V20,'HB11 Model'!$B20)</f>
        <v>Parameter</v>
      </c>
      <c r="BW296" t="str">
        <f ca="1">SUBSTITUTE(BW295,'Formula Name Creation'!$V20,'HB11 Model'!$B20)</f>
        <v>Parameter</v>
      </c>
      <c r="BX296" t="str">
        <f ca="1">SUBSTITUTE(BX295,'Formula Name Creation'!$V20,'HB11 Model'!$B20)</f>
        <v>=Indirect Construction Cost+Direct Construction Cost</v>
      </c>
      <c r="BY296" t="str">
        <f ca="1">SUBSTITUTE(BY295,'Formula Name Creation'!$V20,'HB11 Model'!$B20)</f>
        <v>Parameter</v>
      </c>
      <c r="BZ296" t="str">
        <f ca="1">SUBSTITUTE(BZ295,'Formula Name Creation'!$V20,'HB11 Model'!$B20)</f>
        <v>=Decommissioning Cost Coefficient*Direct Construction Cost</v>
      </c>
      <c r="CA296" t="str">
        <f ca="1">SUBSTITUTE(CA295,'Formula Name Creation'!$V20,'HB11 Model'!$B20)</f>
        <v>Parameter</v>
      </c>
      <c r="CB296" t="str">
        <f ca="1">SUBSTITUTE(CB295,'Formula Name Creation'!$V20,'HB11 Model'!$B20)</f>
        <v>Parameter</v>
      </c>
      <c r="CC296" t="str">
        <f ca="1">SUBSTITUTE(CC295,'Formula Name Creation'!$V20,'HB11 Model'!$B20)</f>
        <v>Parameter</v>
      </c>
      <c r="CD296" t="str">
        <f ca="1">SUBSTITUTE(CD295,'Formula Name Creation'!$V20,'HB11 Model'!$B20)</f>
        <v>=32*(C9/2605)</v>
      </c>
      <c r="CE296" t="str">
        <f ca="1">SUBSTITUTE(CE295,'Formula Name Creation'!$V20,'HB11 Model'!$B20)</f>
        <v>Parameter</v>
      </c>
      <c r="CF296" t="str">
        <f ca="1">SUBSTITUTE(CF295,'Formula Name Creation'!$V20,'HB11 Model'!$B20)</f>
        <v>Parameter</v>
      </c>
      <c r="CG296" t="str">
        <f ca="1">SUBSTITUTE(CG295,'Formula Name Creation'!$V20,'HB11 Model'!$B20)</f>
        <v>=(Coolant Volume*Coolant Density*Coolant Cost)/10^6</v>
      </c>
      <c r="CH296" t="str">
        <f ca="1">SUBSTITUTE(CH295,'Formula Name Creation'!$V20,'HB11 Model'!$B20)</f>
        <v>=C9*10^6/Mixed-mean Coolant Temperature Rise/Specific Heat of Coolant</v>
      </c>
      <c r="CI296" t="str">
        <f ca="1">SUBSTITUTE(CI295,'Formula Name Creation'!$V20,'HB11 Model'!$B20)</f>
        <v>Parameter</v>
      </c>
      <c r="CJ296" t="str">
        <f ca="1">SUBSTITUTE(CJ295,'Formula Name Creation'!$V20,'HB11 Model'!$B20)</f>
        <v>Parameter</v>
      </c>
      <c r="CK296" t="str">
        <f ca="1">SUBSTITUTE(CK295,'Formula Name Creation'!$V20,'HB11 Model'!$B20)</f>
        <v>Parameter</v>
      </c>
      <c r="CL296" t="str">
        <f ca="1">SUBSTITUTE(CL295,'Formula Name Creation'!$V20,'HB11 Model'!$B20)</f>
        <v>Parameter</v>
      </c>
      <c r="CM296" t="str">
        <f ca="1">SUBSTITUTE(CM295,'Formula Name Creation'!$V20,'HB11 Model'!$B20)</f>
        <v>=Number of Staff*Average Hourly Wage</v>
      </c>
      <c r="CN296" t="str">
        <f ca="1">SUBSTITUTE(CN295,'Formula Name Creation'!$V20,'HB11 Model'!$B20)</f>
        <v>=Hourly Personnel Cost*7.6*7*52.18</v>
      </c>
      <c r="CO296" t="str">
        <f ca="1">SUBSTITUTE(CO295,'Formula Name Creation'!$V20,'HB11 Model'!$B20)</f>
        <v>Parameter</v>
      </c>
      <c r="CP296" t="str">
        <f ca="1">SUBSTITUTE(CP295,'Formula Name Creation'!$V20,'HB11 Model'!$B20)</f>
        <v>Parameter</v>
      </c>
      <c r="CQ296" t="str">
        <f ca="1">SUBSTITUTE(CQ295,'Formula Name Creation'!$V20,'HB11 Model'!$B20)</f>
        <v>Parameter</v>
      </c>
      <c r="CR296" t="str">
        <f ca="1">SUBSTITUTE(CR295,'Formula Name Creation'!$V20,'HB11 Model'!$B20)</f>
        <v>Parameter</v>
      </c>
      <c r="CS296" t="str">
        <f ca="1">SUBSTITUTE(CS295,'Formula Name Creation'!$V20,'HB11 Model'!$B20)</f>
        <v>Parameter</v>
      </c>
      <c r="CT296" t="str">
        <f ca="1">SUBSTITUTE(CT295,'Formula Name Creation'!$V20,'HB11 Model'!$B20)</f>
        <v>Parameter</v>
      </c>
      <c r="CU296" t="str">
        <f ca="1">SUBSTITUTE(CU295,'Formula Name Creation'!$V20,'HB11 Model'!$B20)</f>
        <v>=PI()*Height of Vacuum Vessel*(Radius of Vacuum Vessel^2-(Radius of Vacuum Vessel-Wall Thickness of Vacuum Vessel)^2)*Density of Vacuum Vessel Material</v>
      </c>
      <c r="CV296" t="str">
        <f ca="1">SUBSTITUTE(CV295,'Formula Name Creation'!$V20,'HB11 Model'!$B20)</f>
        <v>Parameter</v>
      </c>
      <c r="CW296" t="str">
        <f ca="1">SUBSTITUTE(CW295,'Formula Name Creation'!$V20,'HB11 Model'!$B20)</f>
        <v>=(90.69*Mass of Vacuum Vessel + Shielding Material Costs for Vacuum Vessel + 13.04*Mass Flow Rate*112.32)/10^6</v>
      </c>
      <c r="CX296" t="str">
        <f ca="1">SUBSTITUTE(CX295,'Formula Name Creation'!$V20,'HB11 Model'!$B20)</f>
        <v>0</v>
      </c>
      <c r="CY296" t="str">
        <f ca="1">SUBSTITUTE(CY295,'Formula Name Creation'!$V20,'HB11 Model'!$B20)</f>
        <v>0</v>
      </c>
      <c r="CZ296" t="str">
        <f ca="1">SUBSTITUTE(CZ295,'Formula Name Creation'!$V20,'HB11 Model'!$B20)</f>
        <v>0</v>
      </c>
      <c r="DA296" t="str">
        <f ca="1">SUBSTITUTE(DA295,'Formula Name Creation'!$V20,'HB11 Model'!$B20)</f>
        <v>0</v>
      </c>
      <c r="DB296" t="str">
        <f ca="1">SUBSTITUTE(DB295,'Formula Name Creation'!$V20,'HB11 Model'!$B20)</f>
        <v>0</v>
      </c>
      <c r="DC296" t="str">
        <f ca="1">SUBSTITUTE(DC295,'Formula Name Creation'!$V20,'HB11 Model'!$B20)</f>
        <v>0</v>
      </c>
      <c r="DD296" t="str">
        <f ca="1">SUBSTITUTE(DD295,'Formula Name Creation'!$V20,'HB11 Model'!$B20)</f>
        <v>0</v>
      </c>
      <c r="DE296" t="str">
        <f ca="1">SUBSTITUTE(DE295,'Formula Name Creation'!$V20,'HB11 Model'!$B20)</f>
        <v>0</v>
      </c>
      <c r="DF296" t="str">
        <f ca="1">SUBSTITUTE(DF295,'Formula Name Creation'!$V20,'HB11 Model'!$B20)</f>
        <v>0</v>
      </c>
      <c r="DG296" t="str">
        <f ca="1">SUBSTITUTE(DG295,'Formula Name Creation'!$V20,'HB11 Model'!$B20)</f>
        <v>0</v>
      </c>
      <c r="DH296" t="str">
        <f ca="1">SUBSTITUTE(DH295,'Formula Name Creation'!$V20,'HB11 Model'!$B20)</f>
        <v>0</v>
      </c>
      <c r="DI296" t="str">
        <f ca="1">SUBSTITUTE(DI295,'Formula Name Creation'!$V20,'HB11 Model'!$B20)</f>
        <v>0</v>
      </c>
      <c r="DJ296" t="str">
        <f ca="1">SUBSTITUTE(DJ295,'Formula Name Creation'!$V20,'HB11 Model'!$B20)</f>
        <v>0</v>
      </c>
      <c r="DK296" t="str">
        <f ca="1">SUBSTITUTE(DK295,'Formula Name Creation'!$V20,'HB11 Model'!$B20)</f>
        <v>0</v>
      </c>
      <c r="DL296" t="str">
        <f ca="1">SUBSTITUTE(DL295,'Formula Name Creation'!$V20,'HB11 Model'!$B20)</f>
        <v>0</v>
      </c>
      <c r="DM296" t="str">
        <f ca="1">SUBSTITUTE(DM295,'Formula Name Creation'!$V20,'HB11 Model'!$B20)</f>
        <v>0</v>
      </c>
      <c r="DN296" t="str">
        <f ca="1">SUBSTITUTE(DN295,'Formula Name Creation'!$V20,'HB11 Model'!$B20)</f>
        <v>0</v>
      </c>
      <c r="DO296" t="str">
        <f ca="1">SUBSTITUTE(DO295,'Formula Name Creation'!$V20,'HB11 Model'!$B20)</f>
        <v>0</v>
      </c>
      <c r="DP296" t="str">
        <f ca="1">SUBSTITUTE(DP295,'Formula Name Creation'!$V20,'HB11 Model'!$B20)</f>
        <v>0</v>
      </c>
      <c r="DQ296" t="str">
        <f ca="1">SUBSTITUTE(DQ295,'Formula Name Creation'!$V20,'HB11 Model'!$B20)</f>
        <v>0</v>
      </c>
      <c r="DR296" t="str">
        <f ca="1">SUBSTITUTE(DR295,'Formula Name Creation'!$V20,'HB11 Model'!$B20)</f>
        <v>0</v>
      </c>
      <c r="DS296" t="str">
        <f ca="1">SUBSTITUTE(DS295,'Formula Name Creation'!$V20,'HB11 Model'!$B20)</f>
        <v>0</v>
      </c>
      <c r="DT296" t="str">
        <f ca="1">SUBSTITUTE(DT295,'Formula Name Creation'!$V20,'HB11 Model'!$B20)</f>
        <v>0</v>
      </c>
      <c r="DU296" t="str">
        <f ca="1">SUBSTITUTE(DU295,'Formula Name Creation'!$V20,'HB11 Model'!$B20)</f>
        <v>0</v>
      </c>
      <c r="DV296" t="str">
        <f ca="1">SUBSTITUTE(DV295,'Formula Name Creation'!$V20,'HB11 Model'!$B20)</f>
        <v>0</v>
      </c>
      <c r="DW296" t="str">
        <f ca="1">SUBSTITUTE(DW295,'Formula Name Creation'!$V20,'HB11 Model'!$B20)</f>
        <v>0</v>
      </c>
      <c r="DX296" t="str">
        <f ca="1">SUBSTITUTE(DX295,'Formula Name Creation'!$V20,'HB11 Model'!$B20)</f>
        <v>0</v>
      </c>
      <c r="DY296" t="str">
        <f ca="1">SUBSTITUTE(DY295,'Formula Name Creation'!$V20,'HB11 Model'!$B20)</f>
        <v>0</v>
      </c>
      <c r="DZ296" t="str">
        <f ca="1">SUBSTITUTE(DZ295,'Formula Name Creation'!$V20,'HB11 Model'!$B20)</f>
        <v>0</v>
      </c>
      <c r="EA296" t="str">
        <f ca="1">SUBSTITUTE(EA295,'Formula Name Creation'!$V20,'HB11 Model'!$B20)</f>
        <v>0</v>
      </c>
      <c r="EB296" t="str">
        <f ca="1">SUBSTITUTE(EB295,'Formula Name Creation'!$V20,'HB11 Model'!$B20)</f>
        <v>0</v>
      </c>
      <c r="EC296" t="str">
        <f ca="1">SUBSTITUTE(EC295,'Formula Name Creation'!$V20,'HB11 Model'!$B20)</f>
        <v>0</v>
      </c>
      <c r="ED296" t="str">
        <f ca="1">SUBSTITUTE(ED295,'Formula Name Creation'!$V20,'HB11 Model'!$B20)</f>
        <v>0</v>
      </c>
      <c r="EE296" t="str">
        <f ca="1">SUBSTITUTE(EE295,'Formula Name Creation'!$V20,'HB11 Model'!$B20)</f>
        <v>0</v>
      </c>
      <c r="EF296" t="str">
        <f ca="1">SUBSTITUTE(EF295,'Formula Name Creation'!$V20,'HB11 Model'!$B20)</f>
        <v>0</v>
      </c>
      <c r="EG296" t="str">
        <f ca="1">SUBSTITUTE(EG295,'Formula Name Creation'!$V20,'HB11 Model'!$B20)</f>
        <v>0</v>
      </c>
      <c r="EH296" t="str">
        <f ca="1">SUBSTITUTE(EH295,'Formula Name Creation'!$V20,'HB11 Model'!$B20)</f>
        <v>0</v>
      </c>
      <c r="EI296" t="str">
        <f ca="1">SUBSTITUTE(EI295,'Formula Name Creation'!$V20,'HB11 Model'!$B20)</f>
        <v>0</v>
      </c>
      <c r="EJ296" t="str">
        <f ca="1">SUBSTITUTE(EJ295,'Formula Name Creation'!$V20,'HB11 Model'!$B20)</f>
        <v>0</v>
      </c>
      <c r="EK296" t="str">
        <f ca="1">SUBSTITUTE(EK295,'Formula Name Creation'!$V20,'HB11 Model'!$B20)</f>
        <v>0</v>
      </c>
      <c r="EL296" t="str">
        <f ca="1">SUBSTITUTE(EL295,'Formula Name Creation'!$V20,'HB11 Model'!$B20)</f>
        <v>0</v>
      </c>
      <c r="EM296" t="str">
        <f ca="1">SUBSTITUTE(EM295,'Formula Name Creation'!$V20,'HB11 Model'!$B20)</f>
        <v>0</v>
      </c>
      <c r="EN296" t="str">
        <f ca="1">SUBSTITUTE(EN295,'Formula Name Creation'!$V20,'HB11 Model'!$B20)</f>
        <v>0</v>
      </c>
      <c r="EO296" t="str">
        <f ca="1">SUBSTITUTE(EO295,'Formula Name Creation'!$V20,'HB11 Model'!$B20)</f>
        <v>0</v>
      </c>
      <c r="EP296" t="str">
        <f ca="1">SUBSTITUTE(EP295,'Formula Name Creation'!$V20,'HB11 Model'!$B20)</f>
        <v>0</v>
      </c>
      <c r="EQ296" t="str">
        <f ca="1">SUBSTITUTE(EQ295,'Formula Name Creation'!$V20,'HB11 Model'!$B20)</f>
        <v>0</v>
      </c>
      <c r="ER296" t="str">
        <f ca="1">SUBSTITUTE(ER295,'Formula Name Creation'!$V20,'HB11 Model'!$B20)</f>
        <v>0</v>
      </c>
      <c r="ES296" t="str">
        <f ca="1">SUBSTITUTE(ES295,'Formula Name Creation'!$V20,'HB11 Model'!$B20)</f>
        <v>0</v>
      </c>
      <c r="ET296" t="str">
        <f ca="1">SUBSTITUTE(ET295,'Formula Name Creation'!$V20,'HB11 Model'!$B20)</f>
        <v>0</v>
      </c>
      <c r="EU296">
        <v>18</v>
      </c>
    </row>
    <row r="297" spans="1:151" x14ac:dyDescent="0.25">
      <c r="A297" t="str">
        <f ca="1">SUBSTITUTE(A296,'Formula Name Creation'!$V19,'HB11 Model'!$B19)</f>
        <v>Parameter</v>
      </c>
      <c r="B297" t="str">
        <f ca="1">SUBSTITUTE(B296,'Formula Name Creation'!$V19,'HB11 Model'!$B19)</f>
        <v>Parameter</v>
      </c>
      <c r="C297" t="str">
        <f ca="1">SUBSTITUTE(C296,'Formula Name Creation'!$V19,'HB11 Model'!$B19)</f>
        <v>=(1400*Net Energy Output*1000)/10^6</v>
      </c>
      <c r="D297" t="str">
        <f ca="1">SUBSTITUTE(D296,'Formula Name Creation'!$V19,'HB11 Model'!$B19)</f>
        <v>Parameter</v>
      </c>
      <c r="E297" t="str">
        <f ca="1">SUBSTITUTE(E296,'Formula Name Creation'!$V19,'HB11 Model'!$B19)</f>
        <v>=C3*C4</v>
      </c>
      <c r="F297" t="str">
        <f ca="1">SUBSTITUTE(F296,'Formula Name Creation'!$V19,'HB11 Model'!$B19)</f>
        <v>=C7/(C6)</v>
      </c>
      <c r="G297" t="str">
        <f ca="1">SUBSTITUTE(G296,'Formula Name Creation'!$V19,'HB11 Model'!$B19)</f>
        <v>=IF(X-factor=0,C7*C10,C7*C10*C13)</v>
      </c>
      <c r="H297" t="str">
        <f ca="1">SUBSTITUTE(H296,'Formula Name Creation'!$V19,'HB11 Model'!$B19)</f>
        <v>Parameter</v>
      </c>
      <c r="I297" t="str">
        <f ca="1">SUBSTITUTE(I296,'Formula Name Creation'!$V19,'HB11 Model'!$B19)</f>
        <v>Parameter</v>
      </c>
      <c r="J297" t="str">
        <f ca="1">SUBSTITUTE(J296,'Formula Name Creation'!$V19,'HB11 Model'!$B19)</f>
        <v>Parameter</v>
      </c>
      <c r="K297" t="str">
        <f ca="1">SUBSTITUTE(K296,'Formula Name Creation'!$V19,'HB11 Model'!$B19)</f>
        <v>Parameter</v>
      </c>
      <c r="L297" t="str">
        <f ca="1">SUBSTITUTE(L296,'Formula Name Creation'!$V19,'HB11 Model'!$B19)</f>
        <v>Parameter</v>
      </c>
      <c r="M297" t="str">
        <f ca="1">SUBSTITUTE(M296,'Formula Name Creation'!$V19,'HB11 Model'!$B19)</f>
        <v>=C16/C8</v>
      </c>
      <c r="N297" t="str">
        <f ca="1">SUBSTITUTE(N296,'Formula Name Creation'!$V19,'HB11 Model'!$B19)</f>
        <v>=C9*C17</v>
      </c>
      <c r="O297" t="str">
        <f ca="1">SUBSTITUTE(O296,'Formula Name Creation'!$V19,'HB11 Model'!$B19)</f>
        <v>Parameter</v>
      </c>
      <c r="P297" t="str">
        <f ca="1">SUBSTITUTE(P296,'Formula Name Creation'!$V19,'HB11 Model'!$B19)</f>
        <v>Parameter</v>
      </c>
      <c r="Q297" t="str">
        <f ca="1">SUBSTITUTE(Q296,'Formula Name Creation'!$V19,'HB11 Model'!$B19)</f>
        <v>Parameter</v>
      </c>
      <c r="R297" t="str">
        <f ca="1">SUBSTITUTE(R296,'Formula Name Creation'!$V19,'HB11 Model'!$B19)</f>
        <v>=C8+Cooling System Energy Consumption+Vacuum System Power Usage</v>
      </c>
      <c r="S297" t="str">
        <f ca="1">SUBSTITUTE(S296,'Formula Name Creation'!$V19,'HB11 Model'!$B19)</f>
        <v>=Total Reactor Energy Consumption*Electricity Rate</v>
      </c>
      <c r="T297" t="str">
        <f ca="1">SUBSTITUTE(T296,'Formula Name Creation'!$V19,'HB11 Model'!$B19)</f>
        <v>=C16-Total Reactor Energy Consumption</v>
      </c>
      <c r="U297" t="str">
        <f ca="1">SUBSTITUTE(U296,'Formula Name Creation'!$V19,'HB11 Model'!$B19)</f>
        <v>=365*24*C14</v>
      </c>
      <c r="V297" t="str">
        <f ca="1">SUBSTITUTE(V296,'Formula Name Creation'!$V19,'HB11 Model'!$B19)</f>
        <v>=Net Energy Output*Hours in Operation per Year</v>
      </c>
      <c r="W297" t="str">
        <f ca="1">SUBSTITUTE(W296,'Formula Name Creation'!$V19,'HB11 Model'!$B19)</f>
        <v>=Required Targets per Year/(1-Production Failure Rate )</v>
      </c>
      <c r="X297" t="str">
        <f ca="1">SUBSTITUTE(X296,'Formula Name Creation'!$V19,'HB11 Model'!$B19)</f>
        <v>=C4*C14*365*24*3600</v>
      </c>
      <c r="Y297" t="str">
        <f ca="1">SUBSTITUTE(Y296,'Formula Name Creation'!$V19,'HB11 Model'!$B19)</f>
        <v>Parameter</v>
      </c>
      <c r="Z297" t="str">
        <f ca="1">SUBSTITUTE(Z296,'Formula Name Creation'!$V19,'HB11 Model'!$B19)</f>
        <v>=Total Cost per Pellet +Total Cost per Target with X-factor+Total Cost per Capacitive Coil and Hydrogen Cone+Final Assembly Cost per Target</v>
      </c>
      <c r="AA297" t="str">
        <f ca="1">SUBSTITUTE(AA296,'Formula Name Creation'!$V19,'HB11 Model'!$B19)</f>
        <v xml:space="preserve">=Fuel Pellet Mass*(Fuel Pellet Percentage Boron Nitride (h-BN)*Cost of Boron Nitride (h-BN))/(1000)+Cost of Manufacturing per Pellet </v>
      </c>
      <c r="AB297" t="str">
        <f ca="1">SUBSTITUTE(AB296,'Formula Name Creation'!$V19,'HB11 Model'!$B19)</f>
        <v>Parameter</v>
      </c>
      <c r="AC297" t="str">
        <f ca="1">SUBSTITUTE(AC296,'Formula Name Creation'!$V19,'HB11 Model'!$B19)</f>
        <v>Parameter</v>
      </c>
      <c r="AD297" t="str">
        <f ca="1">SUBSTITUTE(AD296,'Formula Name Creation'!$V19,'HB11 Model'!$B19)</f>
        <v>Parameter</v>
      </c>
      <c r="AE297" t="str">
        <f ca="1">SUBSTITUTE(AE296,'Formula Name Creation'!$V19,'HB11 Model'!$B19)</f>
        <v>Parameter</v>
      </c>
      <c r="AF297" t="str">
        <f ca="1">SUBSTITUTE(AF296,'Formula Name Creation'!$V19,'HB11 Model'!$B19)</f>
        <v>Parameter</v>
      </c>
      <c r="AG297" t="str">
        <f ca="1">SUBSTITUTE(AG296,'Formula Name Creation'!$V19,'HB11 Model'!$B19)</f>
        <v>Parameter</v>
      </c>
      <c r="AH297" t="str">
        <f ca="1">SUBSTITUTE(AH296,'Formula Name Creation'!$V19,'HB11 Model'!$B19)</f>
        <v>Parameter</v>
      </c>
      <c r="AI297" t="str">
        <f ca="1">SUBSTITUTE(AI296,'Formula Name Creation'!$V19,'HB11 Model'!$B19)</f>
        <v>=X-factor*(Total Cost of X-factor)</v>
      </c>
      <c r="AJ297" t="str">
        <f ca="1">SUBSTITUTE(AJ296,'Formula Name Creation'!$V19,'HB11 Model'!$B19)</f>
        <v>Parameter</v>
      </c>
      <c r="AK297" t="str">
        <f ca="1">SUBSTITUTE(AK296,'Formula Name Creation'!$V19,'HB11 Model'!$B19)</f>
        <v>Parameter</v>
      </c>
      <c r="AL297" t="str">
        <f ca="1">SUBSTITUTE(AL296,'Formula Name Creation'!$V19,'HB11 Model'!$B19)</f>
        <v>=Capacitive Coil and Hydrogen Cone*(Total Material Cost per Capacitive Coil and Hydrogen Cone+Cost of Manufacturing per Capacitive Coil and Hydrogen Cone)</v>
      </c>
      <c r="AM297" t="str">
        <f ca="1">SUBSTITUTE(AM296,'Formula Name Creation'!$V19,'HB11 Model'!$B19)</f>
        <v>=0.04+(Hydrogen Precursor Mass*Cost of Hydrogen)/(1000)</v>
      </c>
      <c r="AN297" t="str">
        <f ca="1">SUBSTITUTE(AN296,'Formula Name Creation'!$V19,'HB11 Model'!$B19)</f>
        <v>Parameter</v>
      </c>
      <c r="AO297" t="str">
        <f ca="1">SUBSTITUTE(AO296,'Formula Name Creation'!$V19,'HB11 Model'!$B19)</f>
        <v>Parameter</v>
      </c>
      <c r="AP297" t="str">
        <f ca="1">SUBSTITUTE(AP296,'Formula Name Creation'!$V19,'HB11 Model'!$B19)</f>
        <v>Parameter</v>
      </c>
      <c r="AQ297" t="str">
        <f ca="1">SUBSTITUTE(AQ296,'Formula Name Creation'!$V19,'HB11 Model'!$B19)</f>
        <v>Parameter</v>
      </c>
      <c r="AR297" t="e">
        <f ca="1">SUBSTITUTE(AR296,'Formula Name Creation'!$V19,'HB11 Model'!$B19)</f>
        <v>#N/A</v>
      </c>
      <c r="AS297" t="str">
        <f ca="1">SUBSTITUTE(AS296,'Formula Name Creation'!$V19,'HB11 Model'!$B19)</f>
        <v>=Manufacturing Overhead Costs+Fuel Target Production per Year*(Total Cost per Target )</v>
      </c>
      <c r="AT297" t="str">
        <f ca="1">SUBSTITUTE(AT296,'Formula Name Creation'!$V19,'HB11 Model'!$B19)</f>
        <v>Parameter</v>
      </c>
      <c r="AU297" t="str">
        <f ca="1">SUBSTITUTE(AU296,'Formula Name Creation'!$V19,'HB11 Model'!$B19)</f>
        <v>Parameter</v>
      </c>
      <c r="AV297" t="str">
        <f ca="1">SUBSTITUTE(AV296,'Formula Name Creation'!$V19,'HB11 Model'!$B19)</f>
        <v>Parameter</v>
      </c>
      <c r="AW297" t="str">
        <f ca="1">SUBSTITUTE(AW296,'Formula Name Creation'!$V19,'HB11 Model'!$B19)</f>
        <v>Parameter</v>
      </c>
      <c r="AX297" t="str">
        <f ca="1">SUBSTITUTE(AX296,'Formula Name Creation'!$V19,'HB11 Model'!$B19)</f>
        <v>Parameter</v>
      </c>
      <c r="AY297" t="str">
        <f ca="1">SUBSTITUTE(AY296,'Formula Name Creation'!$V19,'HB11 Model'!$B19)</f>
        <v>Parameter</v>
      </c>
      <c r="AZ297" t="str">
        <f ca="1">SUBSTITUTE(AZ296,'Formula Name Creation'!$V19,'HB11 Model'!$B19)</f>
        <v>Parameter</v>
      </c>
      <c r="BA297" t="str">
        <f ca="1">SUBSTITUTE(BA296,'Formula Name Creation'!$V19,'HB11 Model'!$B19)</f>
        <v>=(Total Cost of Fuel Storage+Cost of Fuel Delivery Robot)/10^6</v>
      </c>
      <c r="BB297" t="str">
        <f ca="1">SUBSTITUTE(BB296,'Formula Name Creation'!$V19,'HB11 Model'!$B19)</f>
        <v>=C4*((C14*24)*3600)*Required Redundancy</v>
      </c>
      <c r="BC297" t="str">
        <f ca="1">SUBSTITUTE(BC296,'Formula Name Creation'!$V19,'HB11 Model'!$B19)</f>
        <v>Parameter</v>
      </c>
      <c r="BD297" t="str">
        <f ca="1">SUBSTITUTE(BD296,'Formula Name Creation'!$V19,'HB11 Model'!$B19)</f>
        <v>Parameter</v>
      </c>
      <c r="BE297" t="str">
        <f ca="1">SUBSTITUTE(BE296,'Formula Name Creation'!$V19,'HB11 Model'!$B19)</f>
        <v>Parameter</v>
      </c>
      <c r="BF297" t="str">
        <f ca="1">SUBSTITUTE(BF296,'Formula Name Creation'!$V19,'HB11 Model'!$B19)</f>
        <v>Parameter</v>
      </c>
      <c r="BG297" t="str">
        <f ca="1">SUBSTITUTE(BG296,'Formula Name Creation'!$V19,'HB11 Model'!$B19)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7" t="str">
        <f ca="1">SUBSTITUTE(BH296,'Formula Name Creation'!$V19,'HB11 Model'!$B19)</f>
        <v>Parameter</v>
      </c>
      <c r="BI297" t="str">
        <f ca="1">SUBSTITUTE(BI296,'Formula Name Creation'!$V19,'HB11 Model'!$B19)</f>
        <v>=Cost of Maintenance per kWh*1000*Yearly Net Energy Output</v>
      </c>
      <c r="BJ297" t="str">
        <f ca="1">SUBSTITUTE(BJ296,'Formula Name Creation'!$V19,'HB11 Model'!$B19)</f>
        <v>Parameter</v>
      </c>
      <c r="BK297" t="str">
        <f ca="1">SUBSTITUTE(BK296,'Formula Name Creation'!$V19,'HB11 Model'!$B19)</f>
        <v>Parameter</v>
      </c>
      <c r="BL297" t="str">
        <f ca="1">SUBSTITUTE(BL296,'Formula Name Creation'!$V19,'HB11 Model'!$B19)</f>
        <v>Parameter</v>
      </c>
      <c r="BM297" t="str">
        <f ca="1">SUBSTITUTE(BM296,'Formula Name Creation'!$V19,'HB11 Model'!$B19)</f>
        <v>Parameter</v>
      </c>
      <c r="BN297" t="str">
        <f ca="1">SUBSTITUTE(BN296,'Formula Name Creation'!$V19,'HB11 Model'!$B19)</f>
        <v>Parameter</v>
      </c>
      <c r="BO297" t="str">
        <f ca="1">SUBSTITUTE(BO296,'Formula Name Creation'!$V19,'HB11 Model'!$B19)</f>
        <v>Parameter</v>
      </c>
      <c r="BP297" t="str">
        <f ca="1">SUBSTITUTE(BP296,'Formula Name Creation'!$V19,'HB11 Model'!$B19)</f>
        <v>Parameter</v>
      </c>
      <c r="BQ297" t="str">
        <f ca="1">SUBSTITUTE(BQ296,'Formula Name Creation'!$V19,'HB11 Model'!$B19)</f>
        <v>Parameter</v>
      </c>
      <c r="BR297" t="str">
        <f ca="1">SUBSTITUTE(BR296,'Formula Name Creation'!$V19,'HB11 Model'!$B19)</f>
        <v>Parameter</v>
      </c>
      <c r="BS297" t="str">
        <f ca="1">SUBSTITUTE(BS296,'Formula Name Creation'!$V19,'HB11 Model'!$B19)</f>
        <v>Parameter</v>
      </c>
      <c r="BT297" t="str">
        <f ca="1">SUBSTITUTE(BT296,'Formula Name Creation'!$V19,'HB11 Model'!$B19)</f>
        <v>Parameter</v>
      </c>
      <c r="BU297" t="str">
        <f ca="1">SUBSTITUTE(BU296,'Formula Name Creation'!$V19,'HB11 Model'!$B19)</f>
        <v>=(Land Cost+Reactor Building Cost+Turbine Building Cost+Cooling Tower System Cost+Power Supply and Energy Storage Cost+Ventilation Stack Cost+Miscellaneous Buildings Cost+Laser Construction Cost)</v>
      </c>
      <c r="BV297" t="str">
        <f ca="1">SUBSTITUTE(BV296,'Formula Name Creation'!$V19,'HB11 Model'!$B19)</f>
        <v>Parameter</v>
      </c>
      <c r="BW297" t="str">
        <f ca="1">SUBSTITUTE(BW296,'Formula Name Creation'!$V19,'HB11 Model'!$B19)</f>
        <v>Parameter</v>
      </c>
      <c r="BX297" t="str">
        <f ca="1">SUBSTITUTE(BX296,'Formula Name Creation'!$V19,'HB11 Model'!$B19)</f>
        <v>=Indirect Construction Cost+Direct Construction Cost</v>
      </c>
      <c r="BY297" t="str">
        <f ca="1">SUBSTITUTE(BY296,'Formula Name Creation'!$V19,'HB11 Model'!$B19)</f>
        <v>Parameter</v>
      </c>
      <c r="BZ297" t="str">
        <f ca="1">SUBSTITUTE(BZ296,'Formula Name Creation'!$V19,'HB11 Model'!$B19)</f>
        <v>=Decommissioning Cost Coefficient*Direct Construction Cost</v>
      </c>
      <c r="CA297" t="str">
        <f ca="1">SUBSTITUTE(CA296,'Formula Name Creation'!$V19,'HB11 Model'!$B19)</f>
        <v>Parameter</v>
      </c>
      <c r="CB297" t="str">
        <f ca="1">SUBSTITUTE(CB296,'Formula Name Creation'!$V19,'HB11 Model'!$B19)</f>
        <v>Parameter</v>
      </c>
      <c r="CC297" t="str">
        <f ca="1">SUBSTITUTE(CC296,'Formula Name Creation'!$V19,'HB11 Model'!$B19)</f>
        <v>Parameter</v>
      </c>
      <c r="CD297" t="str">
        <f ca="1">SUBSTITUTE(CD296,'Formula Name Creation'!$V19,'HB11 Model'!$B19)</f>
        <v>=32*(C9/2605)</v>
      </c>
      <c r="CE297" t="str">
        <f ca="1">SUBSTITUTE(CE296,'Formula Name Creation'!$V19,'HB11 Model'!$B19)</f>
        <v>Parameter</v>
      </c>
      <c r="CF297" t="str">
        <f ca="1">SUBSTITUTE(CF296,'Formula Name Creation'!$V19,'HB11 Model'!$B19)</f>
        <v>Parameter</v>
      </c>
      <c r="CG297" t="str">
        <f ca="1">SUBSTITUTE(CG296,'Formula Name Creation'!$V19,'HB11 Model'!$B19)</f>
        <v>=(Coolant Volume*Coolant Density*Coolant Cost)/10^6</v>
      </c>
      <c r="CH297" t="str">
        <f ca="1">SUBSTITUTE(CH296,'Formula Name Creation'!$V19,'HB11 Model'!$B19)</f>
        <v>=C9*10^6/Mixed-mean Coolant Temperature Rise/Specific Heat of Coolant</v>
      </c>
      <c r="CI297" t="str">
        <f ca="1">SUBSTITUTE(CI296,'Formula Name Creation'!$V19,'HB11 Model'!$B19)</f>
        <v>Parameter</v>
      </c>
      <c r="CJ297" t="str">
        <f ca="1">SUBSTITUTE(CJ296,'Formula Name Creation'!$V19,'HB11 Model'!$B19)</f>
        <v>Parameter</v>
      </c>
      <c r="CK297" t="str">
        <f ca="1">SUBSTITUTE(CK296,'Formula Name Creation'!$V19,'HB11 Model'!$B19)</f>
        <v>Parameter</v>
      </c>
      <c r="CL297" t="str">
        <f ca="1">SUBSTITUTE(CL296,'Formula Name Creation'!$V19,'HB11 Model'!$B19)</f>
        <v>Parameter</v>
      </c>
      <c r="CM297" t="str">
        <f ca="1">SUBSTITUTE(CM296,'Formula Name Creation'!$V19,'HB11 Model'!$B19)</f>
        <v>=Number of Staff*Average Hourly Wage</v>
      </c>
      <c r="CN297" t="str">
        <f ca="1">SUBSTITUTE(CN296,'Formula Name Creation'!$V19,'HB11 Model'!$B19)</f>
        <v>=Hourly Personnel Cost*7.6*7*52.18</v>
      </c>
      <c r="CO297" t="str">
        <f ca="1">SUBSTITUTE(CO296,'Formula Name Creation'!$V19,'HB11 Model'!$B19)</f>
        <v>Parameter</v>
      </c>
      <c r="CP297" t="str">
        <f ca="1">SUBSTITUTE(CP296,'Formula Name Creation'!$V19,'HB11 Model'!$B19)</f>
        <v>Parameter</v>
      </c>
      <c r="CQ297" t="str">
        <f ca="1">SUBSTITUTE(CQ296,'Formula Name Creation'!$V19,'HB11 Model'!$B19)</f>
        <v>Parameter</v>
      </c>
      <c r="CR297" t="str">
        <f ca="1">SUBSTITUTE(CR296,'Formula Name Creation'!$V19,'HB11 Model'!$B19)</f>
        <v>Parameter</v>
      </c>
      <c r="CS297" t="str">
        <f ca="1">SUBSTITUTE(CS296,'Formula Name Creation'!$V19,'HB11 Model'!$B19)</f>
        <v>Parameter</v>
      </c>
      <c r="CT297" t="str">
        <f ca="1">SUBSTITUTE(CT296,'Formula Name Creation'!$V19,'HB11 Model'!$B19)</f>
        <v>Parameter</v>
      </c>
      <c r="CU297" t="str">
        <f ca="1">SUBSTITUTE(CU296,'Formula Name Creation'!$V19,'HB11 Model'!$B19)</f>
        <v>=PI()*Height of Vacuum Vessel*(Radius of Vacuum Vessel^2-(Radius of Vacuum Vessel-Wall Thickness of Vacuum Vessel)^2)*Density of Vacuum Vessel Material</v>
      </c>
      <c r="CV297" t="str">
        <f ca="1">SUBSTITUTE(CV296,'Formula Name Creation'!$V19,'HB11 Model'!$B19)</f>
        <v>Parameter</v>
      </c>
      <c r="CW297" t="str">
        <f ca="1">SUBSTITUTE(CW296,'Formula Name Creation'!$V19,'HB11 Model'!$B19)</f>
        <v>=(90.69*Mass of Vacuum Vessel + Shielding Material Costs for Vacuum Vessel + 13.04*Mass Flow Rate*112.32)/10^6</v>
      </c>
      <c r="CX297" t="str">
        <f ca="1">SUBSTITUTE(CX296,'Formula Name Creation'!$V19,'HB11 Model'!$B19)</f>
        <v>0</v>
      </c>
      <c r="CY297" t="str">
        <f ca="1">SUBSTITUTE(CY296,'Formula Name Creation'!$V19,'HB11 Model'!$B19)</f>
        <v>0</v>
      </c>
      <c r="CZ297" t="str">
        <f ca="1">SUBSTITUTE(CZ296,'Formula Name Creation'!$V19,'HB11 Model'!$B19)</f>
        <v>0</v>
      </c>
      <c r="DA297" t="str">
        <f ca="1">SUBSTITUTE(DA296,'Formula Name Creation'!$V19,'HB11 Model'!$B19)</f>
        <v>0</v>
      </c>
      <c r="DB297" t="str">
        <f ca="1">SUBSTITUTE(DB296,'Formula Name Creation'!$V19,'HB11 Model'!$B19)</f>
        <v>0</v>
      </c>
      <c r="DC297" t="str">
        <f ca="1">SUBSTITUTE(DC296,'Formula Name Creation'!$V19,'HB11 Model'!$B19)</f>
        <v>0</v>
      </c>
      <c r="DD297" t="str">
        <f ca="1">SUBSTITUTE(DD296,'Formula Name Creation'!$V19,'HB11 Model'!$B19)</f>
        <v>0</v>
      </c>
      <c r="DE297" t="str">
        <f ca="1">SUBSTITUTE(DE296,'Formula Name Creation'!$V19,'HB11 Model'!$B19)</f>
        <v>0</v>
      </c>
      <c r="DF297" t="str">
        <f ca="1">SUBSTITUTE(DF296,'Formula Name Creation'!$V19,'HB11 Model'!$B19)</f>
        <v>0</v>
      </c>
      <c r="DG297" t="str">
        <f ca="1">SUBSTITUTE(DG296,'Formula Name Creation'!$V19,'HB11 Model'!$B19)</f>
        <v>0</v>
      </c>
      <c r="DH297" t="str">
        <f ca="1">SUBSTITUTE(DH296,'Formula Name Creation'!$V19,'HB11 Model'!$B19)</f>
        <v>0</v>
      </c>
      <c r="DI297" t="str">
        <f ca="1">SUBSTITUTE(DI296,'Formula Name Creation'!$V19,'HB11 Model'!$B19)</f>
        <v>0</v>
      </c>
      <c r="DJ297" t="str">
        <f ca="1">SUBSTITUTE(DJ296,'Formula Name Creation'!$V19,'HB11 Model'!$B19)</f>
        <v>0</v>
      </c>
      <c r="DK297" t="str">
        <f ca="1">SUBSTITUTE(DK296,'Formula Name Creation'!$V19,'HB11 Model'!$B19)</f>
        <v>0</v>
      </c>
      <c r="DL297" t="str">
        <f ca="1">SUBSTITUTE(DL296,'Formula Name Creation'!$V19,'HB11 Model'!$B19)</f>
        <v>0</v>
      </c>
      <c r="DM297" t="str">
        <f ca="1">SUBSTITUTE(DM296,'Formula Name Creation'!$V19,'HB11 Model'!$B19)</f>
        <v>0</v>
      </c>
      <c r="DN297" t="str">
        <f ca="1">SUBSTITUTE(DN296,'Formula Name Creation'!$V19,'HB11 Model'!$B19)</f>
        <v>0</v>
      </c>
      <c r="DO297" t="str">
        <f ca="1">SUBSTITUTE(DO296,'Formula Name Creation'!$V19,'HB11 Model'!$B19)</f>
        <v>0</v>
      </c>
      <c r="DP297" t="str">
        <f ca="1">SUBSTITUTE(DP296,'Formula Name Creation'!$V19,'HB11 Model'!$B19)</f>
        <v>0</v>
      </c>
      <c r="DQ297" t="str">
        <f ca="1">SUBSTITUTE(DQ296,'Formula Name Creation'!$V19,'HB11 Model'!$B19)</f>
        <v>0</v>
      </c>
      <c r="DR297" t="str">
        <f ca="1">SUBSTITUTE(DR296,'Formula Name Creation'!$V19,'HB11 Model'!$B19)</f>
        <v>0</v>
      </c>
      <c r="DS297" t="str">
        <f ca="1">SUBSTITUTE(DS296,'Formula Name Creation'!$V19,'HB11 Model'!$B19)</f>
        <v>0</v>
      </c>
      <c r="DT297" t="str">
        <f ca="1">SUBSTITUTE(DT296,'Formula Name Creation'!$V19,'HB11 Model'!$B19)</f>
        <v>0</v>
      </c>
      <c r="DU297" t="str">
        <f ca="1">SUBSTITUTE(DU296,'Formula Name Creation'!$V19,'HB11 Model'!$B19)</f>
        <v>0</v>
      </c>
      <c r="DV297" t="str">
        <f ca="1">SUBSTITUTE(DV296,'Formula Name Creation'!$V19,'HB11 Model'!$B19)</f>
        <v>0</v>
      </c>
      <c r="DW297" t="str">
        <f ca="1">SUBSTITUTE(DW296,'Formula Name Creation'!$V19,'HB11 Model'!$B19)</f>
        <v>0</v>
      </c>
      <c r="DX297" t="str">
        <f ca="1">SUBSTITUTE(DX296,'Formula Name Creation'!$V19,'HB11 Model'!$B19)</f>
        <v>0</v>
      </c>
      <c r="DY297" t="str">
        <f ca="1">SUBSTITUTE(DY296,'Formula Name Creation'!$V19,'HB11 Model'!$B19)</f>
        <v>0</v>
      </c>
      <c r="DZ297" t="str">
        <f ca="1">SUBSTITUTE(DZ296,'Formula Name Creation'!$V19,'HB11 Model'!$B19)</f>
        <v>0</v>
      </c>
      <c r="EA297" t="str">
        <f ca="1">SUBSTITUTE(EA296,'Formula Name Creation'!$V19,'HB11 Model'!$B19)</f>
        <v>0</v>
      </c>
      <c r="EB297" t="str">
        <f ca="1">SUBSTITUTE(EB296,'Formula Name Creation'!$V19,'HB11 Model'!$B19)</f>
        <v>0</v>
      </c>
      <c r="EC297" t="str">
        <f ca="1">SUBSTITUTE(EC296,'Formula Name Creation'!$V19,'HB11 Model'!$B19)</f>
        <v>0</v>
      </c>
      <c r="ED297" t="str">
        <f ca="1">SUBSTITUTE(ED296,'Formula Name Creation'!$V19,'HB11 Model'!$B19)</f>
        <v>0</v>
      </c>
      <c r="EE297" t="str">
        <f ca="1">SUBSTITUTE(EE296,'Formula Name Creation'!$V19,'HB11 Model'!$B19)</f>
        <v>0</v>
      </c>
      <c r="EF297" t="str">
        <f ca="1">SUBSTITUTE(EF296,'Formula Name Creation'!$V19,'HB11 Model'!$B19)</f>
        <v>0</v>
      </c>
      <c r="EG297" t="str">
        <f ca="1">SUBSTITUTE(EG296,'Formula Name Creation'!$V19,'HB11 Model'!$B19)</f>
        <v>0</v>
      </c>
      <c r="EH297" t="str">
        <f ca="1">SUBSTITUTE(EH296,'Formula Name Creation'!$V19,'HB11 Model'!$B19)</f>
        <v>0</v>
      </c>
      <c r="EI297" t="str">
        <f ca="1">SUBSTITUTE(EI296,'Formula Name Creation'!$V19,'HB11 Model'!$B19)</f>
        <v>0</v>
      </c>
      <c r="EJ297" t="str">
        <f ca="1">SUBSTITUTE(EJ296,'Formula Name Creation'!$V19,'HB11 Model'!$B19)</f>
        <v>0</v>
      </c>
      <c r="EK297" t="str">
        <f ca="1">SUBSTITUTE(EK296,'Formula Name Creation'!$V19,'HB11 Model'!$B19)</f>
        <v>0</v>
      </c>
      <c r="EL297" t="str">
        <f ca="1">SUBSTITUTE(EL296,'Formula Name Creation'!$V19,'HB11 Model'!$B19)</f>
        <v>0</v>
      </c>
      <c r="EM297" t="str">
        <f ca="1">SUBSTITUTE(EM296,'Formula Name Creation'!$V19,'HB11 Model'!$B19)</f>
        <v>0</v>
      </c>
      <c r="EN297" t="str">
        <f ca="1">SUBSTITUTE(EN296,'Formula Name Creation'!$V19,'HB11 Model'!$B19)</f>
        <v>0</v>
      </c>
      <c r="EO297" t="str">
        <f ca="1">SUBSTITUTE(EO296,'Formula Name Creation'!$V19,'HB11 Model'!$B19)</f>
        <v>0</v>
      </c>
      <c r="EP297" t="str">
        <f ca="1">SUBSTITUTE(EP296,'Formula Name Creation'!$V19,'HB11 Model'!$B19)</f>
        <v>0</v>
      </c>
      <c r="EQ297" t="str">
        <f ca="1">SUBSTITUTE(EQ296,'Formula Name Creation'!$V19,'HB11 Model'!$B19)</f>
        <v>0</v>
      </c>
      <c r="ER297" t="str">
        <f ca="1">SUBSTITUTE(ER296,'Formula Name Creation'!$V19,'HB11 Model'!$B19)</f>
        <v>0</v>
      </c>
      <c r="ES297" t="str">
        <f ca="1">SUBSTITUTE(ES296,'Formula Name Creation'!$V19,'HB11 Model'!$B19)</f>
        <v>0</v>
      </c>
      <c r="ET297" t="str">
        <f ca="1">SUBSTITUTE(ET296,'Formula Name Creation'!$V19,'HB11 Model'!$B19)</f>
        <v>0</v>
      </c>
      <c r="EU297">
        <v>17</v>
      </c>
    </row>
    <row r="298" spans="1:151" x14ac:dyDescent="0.25">
      <c r="A298" t="str">
        <f ca="1">SUBSTITUTE(A297,'Formula Name Creation'!$V18,'HB11 Model'!$B18)</f>
        <v>Parameter</v>
      </c>
      <c r="B298" t="str">
        <f ca="1">SUBSTITUTE(B297,'Formula Name Creation'!$V18,'HB11 Model'!$B18)</f>
        <v>Parameter</v>
      </c>
      <c r="C298" t="str">
        <f ca="1">SUBSTITUTE(C297,'Formula Name Creation'!$V18,'HB11 Model'!$B18)</f>
        <v>=(1400*Net Energy Output*1000)/10^6</v>
      </c>
      <c r="D298" t="str">
        <f ca="1">SUBSTITUTE(D297,'Formula Name Creation'!$V18,'HB11 Model'!$B18)</f>
        <v>Parameter</v>
      </c>
      <c r="E298" t="str">
        <f ca="1">SUBSTITUTE(E297,'Formula Name Creation'!$V18,'HB11 Model'!$B18)</f>
        <v>=C3*C4</v>
      </c>
      <c r="F298" t="str">
        <f ca="1">SUBSTITUTE(F297,'Formula Name Creation'!$V18,'HB11 Model'!$B18)</f>
        <v>=C7/(C6)</v>
      </c>
      <c r="G298" t="str">
        <f ca="1">SUBSTITUTE(G297,'Formula Name Creation'!$V18,'HB11 Model'!$B18)</f>
        <v>=IF(X-factor=0,C7*C10,C7*C10*C13)</v>
      </c>
      <c r="H298" t="str">
        <f ca="1">SUBSTITUTE(H297,'Formula Name Creation'!$V18,'HB11 Model'!$B18)</f>
        <v>Parameter</v>
      </c>
      <c r="I298" t="str">
        <f ca="1">SUBSTITUTE(I297,'Formula Name Creation'!$V18,'HB11 Model'!$B18)</f>
        <v>Parameter</v>
      </c>
      <c r="J298" t="str">
        <f ca="1">SUBSTITUTE(J297,'Formula Name Creation'!$V18,'HB11 Model'!$B18)</f>
        <v>Parameter</v>
      </c>
      <c r="K298" t="str">
        <f ca="1">SUBSTITUTE(K297,'Formula Name Creation'!$V18,'HB11 Model'!$B18)</f>
        <v>Parameter</v>
      </c>
      <c r="L298" t="str">
        <f ca="1">SUBSTITUTE(L297,'Formula Name Creation'!$V18,'HB11 Model'!$B18)</f>
        <v>Parameter</v>
      </c>
      <c r="M298" t="str">
        <f ca="1">SUBSTITUTE(M297,'Formula Name Creation'!$V18,'HB11 Model'!$B18)</f>
        <v>=C16/C8</v>
      </c>
      <c r="N298" t="str">
        <f ca="1">SUBSTITUTE(N297,'Formula Name Creation'!$V18,'HB11 Model'!$B18)</f>
        <v>=C9*C17</v>
      </c>
      <c r="O298" t="str">
        <f ca="1">SUBSTITUTE(O297,'Formula Name Creation'!$V18,'HB11 Model'!$B18)</f>
        <v>Parameter</v>
      </c>
      <c r="P298" t="str">
        <f ca="1">SUBSTITUTE(P297,'Formula Name Creation'!$V18,'HB11 Model'!$B18)</f>
        <v>Parameter</v>
      </c>
      <c r="Q298" t="str">
        <f ca="1">SUBSTITUTE(Q297,'Formula Name Creation'!$V18,'HB11 Model'!$B18)</f>
        <v>Parameter</v>
      </c>
      <c r="R298" t="str">
        <f ca="1">SUBSTITUTE(R297,'Formula Name Creation'!$V18,'HB11 Model'!$B18)</f>
        <v>=C8+Cooling System Energy Consumption+Vacuum System Power Usage</v>
      </c>
      <c r="S298" t="str">
        <f ca="1">SUBSTITUTE(S297,'Formula Name Creation'!$V18,'HB11 Model'!$B18)</f>
        <v>=Total Reactor Energy Consumption*Electricity Rate</v>
      </c>
      <c r="T298" t="str">
        <f ca="1">SUBSTITUTE(T297,'Formula Name Creation'!$V18,'HB11 Model'!$B18)</f>
        <v>=C16-Total Reactor Energy Consumption</v>
      </c>
      <c r="U298" t="str">
        <f ca="1">SUBSTITUTE(U297,'Formula Name Creation'!$V18,'HB11 Model'!$B18)</f>
        <v>=365*24*C14</v>
      </c>
      <c r="V298" t="str">
        <f ca="1">SUBSTITUTE(V297,'Formula Name Creation'!$V18,'HB11 Model'!$B18)</f>
        <v>=Net Energy Output*Hours in Operation per Year</v>
      </c>
      <c r="W298" t="str">
        <f ca="1">SUBSTITUTE(W297,'Formula Name Creation'!$V18,'HB11 Model'!$B18)</f>
        <v>=Required Targets per Year/(1-Production Failure Rate )</v>
      </c>
      <c r="X298" t="str">
        <f ca="1">SUBSTITUTE(X297,'Formula Name Creation'!$V18,'HB11 Model'!$B18)</f>
        <v>=C4*C14*365*24*3600</v>
      </c>
      <c r="Y298" t="str">
        <f ca="1">SUBSTITUTE(Y297,'Formula Name Creation'!$V18,'HB11 Model'!$B18)</f>
        <v>Parameter</v>
      </c>
      <c r="Z298" t="str">
        <f ca="1">SUBSTITUTE(Z297,'Formula Name Creation'!$V18,'HB11 Model'!$B18)</f>
        <v>=Total Cost per Pellet +Total Cost per Target with X-factor+Total Cost per Capacitive Coil and Hydrogen Cone+Final Assembly Cost per Target</v>
      </c>
      <c r="AA298" t="str">
        <f ca="1">SUBSTITUTE(AA297,'Formula Name Creation'!$V18,'HB11 Model'!$B18)</f>
        <v xml:space="preserve">=Fuel Pellet Mass*(Fuel Pellet Percentage Boron Nitride (h-BN)*Cost of Boron Nitride (h-BN))/(1000)+Cost of Manufacturing per Pellet </v>
      </c>
      <c r="AB298" t="str">
        <f ca="1">SUBSTITUTE(AB297,'Formula Name Creation'!$V18,'HB11 Model'!$B18)</f>
        <v>Parameter</v>
      </c>
      <c r="AC298" t="str">
        <f ca="1">SUBSTITUTE(AC297,'Formula Name Creation'!$V18,'HB11 Model'!$B18)</f>
        <v>Parameter</v>
      </c>
      <c r="AD298" t="str">
        <f ca="1">SUBSTITUTE(AD297,'Formula Name Creation'!$V18,'HB11 Model'!$B18)</f>
        <v>Parameter</v>
      </c>
      <c r="AE298" t="str">
        <f ca="1">SUBSTITUTE(AE297,'Formula Name Creation'!$V18,'HB11 Model'!$B18)</f>
        <v>Parameter</v>
      </c>
      <c r="AF298" t="str">
        <f ca="1">SUBSTITUTE(AF297,'Formula Name Creation'!$V18,'HB11 Model'!$B18)</f>
        <v>Parameter</v>
      </c>
      <c r="AG298" t="str">
        <f ca="1">SUBSTITUTE(AG297,'Formula Name Creation'!$V18,'HB11 Model'!$B18)</f>
        <v>Parameter</v>
      </c>
      <c r="AH298" t="str">
        <f ca="1">SUBSTITUTE(AH297,'Formula Name Creation'!$V18,'HB11 Model'!$B18)</f>
        <v>Parameter</v>
      </c>
      <c r="AI298" t="str">
        <f ca="1">SUBSTITUTE(AI297,'Formula Name Creation'!$V18,'HB11 Model'!$B18)</f>
        <v>=X-factor*(Total Cost of X-factor)</v>
      </c>
      <c r="AJ298" t="str">
        <f ca="1">SUBSTITUTE(AJ297,'Formula Name Creation'!$V18,'HB11 Model'!$B18)</f>
        <v>Parameter</v>
      </c>
      <c r="AK298" t="str">
        <f ca="1">SUBSTITUTE(AK297,'Formula Name Creation'!$V18,'HB11 Model'!$B18)</f>
        <v>Parameter</v>
      </c>
      <c r="AL298" t="str">
        <f ca="1">SUBSTITUTE(AL297,'Formula Name Creation'!$V18,'HB11 Model'!$B18)</f>
        <v>=Capacitive Coil and Hydrogen Cone*(Total Material Cost per Capacitive Coil and Hydrogen Cone+Cost of Manufacturing per Capacitive Coil and Hydrogen Cone)</v>
      </c>
      <c r="AM298" t="str">
        <f ca="1">SUBSTITUTE(AM297,'Formula Name Creation'!$V18,'HB11 Model'!$B18)</f>
        <v>=0.04+(Hydrogen Precursor Mass*Cost of Hydrogen)/(1000)</v>
      </c>
      <c r="AN298" t="str">
        <f ca="1">SUBSTITUTE(AN297,'Formula Name Creation'!$V18,'HB11 Model'!$B18)</f>
        <v>Parameter</v>
      </c>
      <c r="AO298" t="str">
        <f ca="1">SUBSTITUTE(AO297,'Formula Name Creation'!$V18,'HB11 Model'!$B18)</f>
        <v>Parameter</v>
      </c>
      <c r="AP298" t="str">
        <f ca="1">SUBSTITUTE(AP297,'Formula Name Creation'!$V18,'HB11 Model'!$B18)</f>
        <v>Parameter</v>
      </c>
      <c r="AQ298" t="str">
        <f ca="1">SUBSTITUTE(AQ297,'Formula Name Creation'!$V18,'HB11 Model'!$B18)</f>
        <v>Parameter</v>
      </c>
      <c r="AR298" t="e">
        <f ca="1">SUBSTITUTE(AR297,'Formula Name Creation'!$V18,'HB11 Model'!$B18)</f>
        <v>#N/A</v>
      </c>
      <c r="AS298" t="str">
        <f ca="1">SUBSTITUTE(AS297,'Formula Name Creation'!$V18,'HB11 Model'!$B18)</f>
        <v>=Manufacturing Overhead Costs+Fuel Target Production per Year*(Total Cost per Target )</v>
      </c>
      <c r="AT298" t="str">
        <f ca="1">SUBSTITUTE(AT297,'Formula Name Creation'!$V18,'HB11 Model'!$B18)</f>
        <v>Parameter</v>
      </c>
      <c r="AU298" t="str">
        <f ca="1">SUBSTITUTE(AU297,'Formula Name Creation'!$V18,'HB11 Model'!$B18)</f>
        <v>Parameter</v>
      </c>
      <c r="AV298" t="str">
        <f ca="1">SUBSTITUTE(AV297,'Formula Name Creation'!$V18,'HB11 Model'!$B18)</f>
        <v>Parameter</v>
      </c>
      <c r="AW298" t="str">
        <f ca="1">SUBSTITUTE(AW297,'Formula Name Creation'!$V18,'HB11 Model'!$B18)</f>
        <v>Parameter</v>
      </c>
      <c r="AX298" t="str">
        <f ca="1">SUBSTITUTE(AX297,'Formula Name Creation'!$V18,'HB11 Model'!$B18)</f>
        <v>Parameter</v>
      </c>
      <c r="AY298" t="str">
        <f ca="1">SUBSTITUTE(AY297,'Formula Name Creation'!$V18,'HB11 Model'!$B18)</f>
        <v>Parameter</v>
      </c>
      <c r="AZ298" t="str">
        <f ca="1">SUBSTITUTE(AZ297,'Formula Name Creation'!$V18,'HB11 Model'!$B18)</f>
        <v>Parameter</v>
      </c>
      <c r="BA298" t="str">
        <f ca="1">SUBSTITUTE(BA297,'Formula Name Creation'!$V18,'HB11 Model'!$B18)</f>
        <v>=(Total Cost of Fuel Storage+Cost of Fuel Delivery Robot)/10^6</v>
      </c>
      <c r="BB298" t="str">
        <f ca="1">SUBSTITUTE(BB297,'Formula Name Creation'!$V18,'HB11 Model'!$B18)</f>
        <v>=C4*((C14*24)*3600)*Required Redundancy</v>
      </c>
      <c r="BC298" t="str">
        <f ca="1">SUBSTITUTE(BC297,'Formula Name Creation'!$V18,'HB11 Model'!$B18)</f>
        <v>Parameter</v>
      </c>
      <c r="BD298" t="str">
        <f ca="1">SUBSTITUTE(BD297,'Formula Name Creation'!$V18,'HB11 Model'!$B18)</f>
        <v>Parameter</v>
      </c>
      <c r="BE298" t="str">
        <f ca="1">SUBSTITUTE(BE297,'Formula Name Creation'!$V18,'HB11 Model'!$B18)</f>
        <v>Parameter</v>
      </c>
      <c r="BF298" t="str">
        <f ca="1">SUBSTITUTE(BF297,'Formula Name Creation'!$V18,'HB11 Model'!$B18)</f>
        <v>Parameter</v>
      </c>
      <c r="BG298" t="str">
        <f ca="1">SUBSTITUTE(BG297,'Formula Name Creation'!$V18,'HB11 Model'!$B18)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8" t="str">
        <f ca="1">SUBSTITUTE(BH297,'Formula Name Creation'!$V18,'HB11 Model'!$B18)</f>
        <v>Parameter</v>
      </c>
      <c r="BI298" t="str">
        <f ca="1">SUBSTITUTE(BI297,'Formula Name Creation'!$V18,'HB11 Model'!$B18)</f>
        <v>=Cost of Maintenance per kWh*1000*Yearly Net Energy Output</v>
      </c>
      <c r="BJ298" t="str">
        <f ca="1">SUBSTITUTE(BJ297,'Formula Name Creation'!$V18,'HB11 Model'!$B18)</f>
        <v>Parameter</v>
      </c>
      <c r="BK298" t="str">
        <f ca="1">SUBSTITUTE(BK297,'Formula Name Creation'!$V18,'HB11 Model'!$B18)</f>
        <v>Parameter</v>
      </c>
      <c r="BL298" t="str">
        <f ca="1">SUBSTITUTE(BL297,'Formula Name Creation'!$V18,'HB11 Model'!$B18)</f>
        <v>Parameter</v>
      </c>
      <c r="BM298" t="str">
        <f ca="1">SUBSTITUTE(BM297,'Formula Name Creation'!$V18,'HB11 Model'!$B18)</f>
        <v>Parameter</v>
      </c>
      <c r="BN298" t="str">
        <f ca="1">SUBSTITUTE(BN297,'Formula Name Creation'!$V18,'HB11 Model'!$B18)</f>
        <v>Parameter</v>
      </c>
      <c r="BO298" t="str">
        <f ca="1">SUBSTITUTE(BO297,'Formula Name Creation'!$V18,'HB11 Model'!$B18)</f>
        <v>Parameter</v>
      </c>
      <c r="BP298" t="str">
        <f ca="1">SUBSTITUTE(BP297,'Formula Name Creation'!$V18,'HB11 Model'!$B18)</f>
        <v>Parameter</v>
      </c>
      <c r="BQ298" t="str">
        <f ca="1">SUBSTITUTE(BQ297,'Formula Name Creation'!$V18,'HB11 Model'!$B18)</f>
        <v>Parameter</v>
      </c>
      <c r="BR298" t="str">
        <f ca="1">SUBSTITUTE(BR297,'Formula Name Creation'!$V18,'HB11 Model'!$B18)</f>
        <v>Parameter</v>
      </c>
      <c r="BS298" t="str">
        <f ca="1">SUBSTITUTE(BS297,'Formula Name Creation'!$V18,'HB11 Model'!$B18)</f>
        <v>Parameter</v>
      </c>
      <c r="BT298" t="str">
        <f ca="1">SUBSTITUTE(BT297,'Formula Name Creation'!$V18,'HB11 Model'!$B18)</f>
        <v>Parameter</v>
      </c>
      <c r="BU298" t="str">
        <f ca="1">SUBSTITUTE(BU297,'Formula Name Creation'!$V18,'HB11 Model'!$B18)</f>
        <v>=(Land Cost+Reactor Building Cost+Turbine Building Cost+Cooling Tower System Cost+Power Supply and Energy Storage Cost+Ventilation Stack Cost+Miscellaneous Buildings Cost+Laser Construction Cost)</v>
      </c>
      <c r="BV298" t="str">
        <f ca="1">SUBSTITUTE(BV297,'Formula Name Creation'!$V18,'HB11 Model'!$B18)</f>
        <v>Parameter</v>
      </c>
      <c r="BW298" t="str">
        <f ca="1">SUBSTITUTE(BW297,'Formula Name Creation'!$V18,'HB11 Model'!$B18)</f>
        <v>Parameter</v>
      </c>
      <c r="BX298" t="str">
        <f ca="1">SUBSTITUTE(BX297,'Formula Name Creation'!$V18,'HB11 Model'!$B18)</f>
        <v>=Indirect Construction Cost+Direct Construction Cost</v>
      </c>
      <c r="BY298" t="str">
        <f ca="1">SUBSTITUTE(BY297,'Formula Name Creation'!$V18,'HB11 Model'!$B18)</f>
        <v>Parameter</v>
      </c>
      <c r="BZ298" t="str">
        <f ca="1">SUBSTITUTE(BZ297,'Formula Name Creation'!$V18,'HB11 Model'!$B18)</f>
        <v>=Decommissioning Cost Coefficient*Direct Construction Cost</v>
      </c>
      <c r="CA298" t="str">
        <f ca="1">SUBSTITUTE(CA297,'Formula Name Creation'!$V18,'HB11 Model'!$B18)</f>
        <v>Parameter</v>
      </c>
      <c r="CB298" t="str">
        <f ca="1">SUBSTITUTE(CB297,'Formula Name Creation'!$V18,'HB11 Model'!$B18)</f>
        <v>Parameter</v>
      </c>
      <c r="CC298" t="str">
        <f ca="1">SUBSTITUTE(CC297,'Formula Name Creation'!$V18,'HB11 Model'!$B18)</f>
        <v>Parameter</v>
      </c>
      <c r="CD298" t="str">
        <f ca="1">SUBSTITUTE(CD297,'Formula Name Creation'!$V18,'HB11 Model'!$B18)</f>
        <v>=32*(C9/2605)</v>
      </c>
      <c r="CE298" t="str">
        <f ca="1">SUBSTITUTE(CE297,'Formula Name Creation'!$V18,'HB11 Model'!$B18)</f>
        <v>Parameter</v>
      </c>
      <c r="CF298" t="str">
        <f ca="1">SUBSTITUTE(CF297,'Formula Name Creation'!$V18,'HB11 Model'!$B18)</f>
        <v>Parameter</v>
      </c>
      <c r="CG298" t="str">
        <f ca="1">SUBSTITUTE(CG297,'Formula Name Creation'!$V18,'HB11 Model'!$B18)</f>
        <v>=(Coolant Volume*Coolant Density*Coolant Cost)/10^6</v>
      </c>
      <c r="CH298" t="str">
        <f ca="1">SUBSTITUTE(CH297,'Formula Name Creation'!$V18,'HB11 Model'!$B18)</f>
        <v>=C9*10^6/Mixed-mean Coolant Temperature Rise/Specific Heat of Coolant</v>
      </c>
      <c r="CI298" t="str">
        <f ca="1">SUBSTITUTE(CI297,'Formula Name Creation'!$V18,'HB11 Model'!$B18)</f>
        <v>Parameter</v>
      </c>
      <c r="CJ298" t="str">
        <f ca="1">SUBSTITUTE(CJ297,'Formula Name Creation'!$V18,'HB11 Model'!$B18)</f>
        <v>Parameter</v>
      </c>
      <c r="CK298" t="str">
        <f ca="1">SUBSTITUTE(CK297,'Formula Name Creation'!$V18,'HB11 Model'!$B18)</f>
        <v>Parameter</v>
      </c>
      <c r="CL298" t="str">
        <f ca="1">SUBSTITUTE(CL297,'Formula Name Creation'!$V18,'HB11 Model'!$B18)</f>
        <v>Parameter</v>
      </c>
      <c r="CM298" t="str">
        <f ca="1">SUBSTITUTE(CM297,'Formula Name Creation'!$V18,'HB11 Model'!$B18)</f>
        <v>=Number of Staff*Average Hourly Wage</v>
      </c>
      <c r="CN298" t="str">
        <f ca="1">SUBSTITUTE(CN297,'Formula Name Creation'!$V18,'HB11 Model'!$B18)</f>
        <v>=Hourly Personnel Cost*7.6*7*52.18</v>
      </c>
      <c r="CO298" t="str">
        <f ca="1">SUBSTITUTE(CO297,'Formula Name Creation'!$V18,'HB11 Model'!$B18)</f>
        <v>Parameter</v>
      </c>
      <c r="CP298" t="str">
        <f ca="1">SUBSTITUTE(CP297,'Formula Name Creation'!$V18,'HB11 Model'!$B18)</f>
        <v>Parameter</v>
      </c>
      <c r="CQ298" t="str">
        <f ca="1">SUBSTITUTE(CQ297,'Formula Name Creation'!$V18,'HB11 Model'!$B18)</f>
        <v>Parameter</v>
      </c>
      <c r="CR298" t="str">
        <f ca="1">SUBSTITUTE(CR297,'Formula Name Creation'!$V18,'HB11 Model'!$B18)</f>
        <v>Parameter</v>
      </c>
      <c r="CS298" t="str">
        <f ca="1">SUBSTITUTE(CS297,'Formula Name Creation'!$V18,'HB11 Model'!$B18)</f>
        <v>Parameter</v>
      </c>
      <c r="CT298" t="str">
        <f ca="1">SUBSTITUTE(CT297,'Formula Name Creation'!$V18,'HB11 Model'!$B18)</f>
        <v>Parameter</v>
      </c>
      <c r="CU298" t="str">
        <f ca="1">SUBSTITUTE(CU297,'Formula Name Creation'!$V18,'HB11 Model'!$B18)</f>
        <v>=PI()*Height of Vacuum Vessel*(Radius of Vacuum Vessel^2-(Radius of Vacuum Vessel-Wall Thickness of Vacuum Vessel)^2)*Density of Vacuum Vessel Material</v>
      </c>
      <c r="CV298" t="str">
        <f ca="1">SUBSTITUTE(CV297,'Formula Name Creation'!$V18,'HB11 Model'!$B18)</f>
        <v>Parameter</v>
      </c>
      <c r="CW298" t="str">
        <f ca="1">SUBSTITUTE(CW297,'Formula Name Creation'!$V18,'HB11 Model'!$B18)</f>
        <v>=(90.69*Mass of Vacuum Vessel + Shielding Material Costs for Vacuum Vessel + 13.04*Mass Flow Rate*112.32)/10^6</v>
      </c>
      <c r="CX298" t="str">
        <f ca="1">SUBSTITUTE(CX297,'Formula Name Creation'!$V18,'HB11 Model'!$B18)</f>
        <v>0</v>
      </c>
      <c r="CY298" t="str">
        <f ca="1">SUBSTITUTE(CY297,'Formula Name Creation'!$V18,'HB11 Model'!$B18)</f>
        <v>0</v>
      </c>
      <c r="CZ298" t="str">
        <f ca="1">SUBSTITUTE(CZ297,'Formula Name Creation'!$V18,'HB11 Model'!$B18)</f>
        <v>0</v>
      </c>
      <c r="DA298" t="str">
        <f ca="1">SUBSTITUTE(DA297,'Formula Name Creation'!$V18,'HB11 Model'!$B18)</f>
        <v>0</v>
      </c>
      <c r="DB298" t="str">
        <f ca="1">SUBSTITUTE(DB297,'Formula Name Creation'!$V18,'HB11 Model'!$B18)</f>
        <v>0</v>
      </c>
      <c r="DC298" t="str">
        <f ca="1">SUBSTITUTE(DC297,'Formula Name Creation'!$V18,'HB11 Model'!$B18)</f>
        <v>0</v>
      </c>
      <c r="DD298" t="str">
        <f ca="1">SUBSTITUTE(DD297,'Formula Name Creation'!$V18,'HB11 Model'!$B18)</f>
        <v>0</v>
      </c>
      <c r="DE298" t="str">
        <f ca="1">SUBSTITUTE(DE297,'Formula Name Creation'!$V18,'HB11 Model'!$B18)</f>
        <v>0</v>
      </c>
      <c r="DF298" t="str">
        <f ca="1">SUBSTITUTE(DF297,'Formula Name Creation'!$V18,'HB11 Model'!$B18)</f>
        <v>0</v>
      </c>
      <c r="DG298" t="str">
        <f ca="1">SUBSTITUTE(DG297,'Formula Name Creation'!$V18,'HB11 Model'!$B18)</f>
        <v>0</v>
      </c>
      <c r="DH298" t="str">
        <f ca="1">SUBSTITUTE(DH297,'Formula Name Creation'!$V18,'HB11 Model'!$B18)</f>
        <v>0</v>
      </c>
      <c r="DI298" t="str">
        <f ca="1">SUBSTITUTE(DI297,'Formula Name Creation'!$V18,'HB11 Model'!$B18)</f>
        <v>0</v>
      </c>
      <c r="DJ298" t="str">
        <f ca="1">SUBSTITUTE(DJ297,'Formula Name Creation'!$V18,'HB11 Model'!$B18)</f>
        <v>0</v>
      </c>
      <c r="DK298" t="str">
        <f ca="1">SUBSTITUTE(DK297,'Formula Name Creation'!$V18,'HB11 Model'!$B18)</f>
        <v>0</v>
      </c>
      <c r="DL298" t="str">
        <f ca="1">SUBSTITUTE(DL297,'Formula Name Creation'!$V18,'HB11 Model'!$B18)</f>
        <v>0</v>
      </c>
      <c r="DM298" t="str">
        <f ca="1">SUBSTITUTE(DM297,'Formula Name Creation'!$V18,'HB11 Model'!$B18)</f>
        <v>0</v>
      </c>
      <c r="DN298" t="str">
        <f ca="1">SUBSTITUTE(DN297,'Formula Name Creation'!$V18,'HB11 Model'!$B18)</f>
        <v>0</v>
      </c>
      <c r="DO298" t="str">
        <f ca="1">SUBSTITUTE(DO297,'Formula Name Creation'!$V18,'HB11 Model'!$B18)</f>
        <v>0</v>
      </c>
      <c r="DP298" t="str">
        <f ca="1">SUBSTITUTE(DP297,'Formula Name Creation'!$V18,'HB11 Model'!$B18)</f>
        <v>0</v>
      </c>
      <c r="DQ298" t="str">
        <f ca="1">SUBSTITUTE(DQ297,'Formula Name Creation'!$V18,'HB11 Model'!$B18)</f>
        <v>0</v>
      </c>
      <c r="DR298" t="str">
        <f ca="1">SUBSTITUTE(DR297,'Formula Name Creation'!$V18,'HB11 Model'!$B18)</f>
        <v>0</v>
      </c>
      <c r="DS298" t="str">
        <f ca="1">SUBSTITUTE(DS297,'Formula Name Creation'!$V18,'HB11 Model'!$B18)</f>
        <v>0</v>
      </c>
      <c r="DT298" t="str">
        <f ca="1">SUBSTITUTE(DT297,'Formula Name Creation'!$V18,'HB11 Model'!$B18)</f>
        <v>0</v>
      </c>
      <c r="DU298" t="str">
        <f ca="1">SUBSTITUTE(DU297,'Formula Name Creation'!$V18,'HB11 Model'!$B18)</f>
        <v>0</v>
      </c>
      <c r="DV298" t="str">
        <f ca="1">SUBSTITUTE(DV297,'Formula Name Creation'!$V18,'HB11 Model'!$B18)</f>
        <v>0</v>
      </c>
      <c r="DW298" t="str">
        <f ca="1">SUBSTITUTE(DW297,'Formula Name Creation'!$V18,'HB11 Model'!$B18)</f>
        <v>0</v>
      </c>
      <c r="DX298" t="str">
        <f ca="1">SUBSTITUTE(DX297,'Formula Name Creation'!$V18,'HB11 Model'!$B18)</f>
        <v>0</v>
      </c>
      <c r="DY298" t="str">
        <f ca="1">SUBSTITUTE(DY297,'Formula Name Creation'!$V18,'HB11 Model'!$B18)</f>
        <v>0</v>
      </c>
      <c r="DZ298" t="str">
        <f ca="1">SUBSTITUTE(DZ297,'Formula Name Creation'!$V18,'HB11 Model'!$B18)</f>
        <v>0</v>
      </c>
      <c r="EA298" t="str">
        <f ca="1">SUBSTITUTE(EA297,'Formula Name Creation'!$V18,'HB11 Model'!$B18)</f>
        <v>0</v>
      </c>
      <c r="EB298" t="str">
        <f ca="1">SUBSTITUTE(EB297,'Formula Name Creation'!$V18,'HB11 Model'!$B18)</f>
        <v>0</v>
      </c>
      <c r="EC298" t="str">
        <f ca="1">SUBSTITUTE(EC297,'Formula Name Creation'!$V18,'HB11 Model'!$B18)</f>
        <v>0</v>
      </c>
      <c r="ED298" t="str">
        <f ca="1">SUBSTITUTE(ED297,'Formula Name Creation'!$V18,'HB11 Model'!$B18)</f>
        <v>0</v>
      </c>
      <c r="EE298" t="str">
        <f ca="1">SUBSTITUTE(EE297,'Formula Name Creation'!$V18,'HB11 Model'!$B18)</f>
        <v>0</v>
      </c>
      <c r="EF298" t="str">
        <f ca="1">SUBSTITUTE(EF297,'Formula Name Creation'!$V18,'HB11 Model'!$B18)</f>
        <v>0</v>
      </c>
      <c r="EG298" t="str">
        <f ca="1">SUBSTITUTE(EG297,'Formula Name Creation'!$V18,'HB11 Model'!$B18)</f>
        <v>0</v>
      </c>
      <c r="EH298" t="str">
        <f ca="1">SUBSTITUTE(EH297,'Formula Name Creation'!$V18,'HB11 Model'!$B18)</f>
        <v>0</v>
      </c>
      <c r="EI298" t="str">
        <f ca="1">SUBSTITUTE(EI297,'Formula Name Creation'!$V18,'HB11 Model'!$B18)</f>
        <v>0</v>
      </c>
      <c r="EJ298" t="str">
        <f ca="1">SUBSTITUTE(EJ297,'Formula Name Creation'!$V18,'HB11 Model'!$B18)</f>
        <v>0</v>
      </c>
      <c r="EK298" t="str">
        <f ca="1">SUBSTITUTE(EK297,'Formula Name Creation'!$V18,'HB11 Model'!$B18)</f>
        <v>0</v>
      </c>
      <c r="EL298" t="str">
        <f ca="1">SUBSTITUTE(EL297,'Formula Name Creation'!$V18,'HB11 Model'!$B18)</f>
        <v>0</v>
      </c>
      <c r="EM298" t="str">
        <f ca="1">SUBSTITUTE(EM297,'Formula Name Creation'!$V18,'HB11 Model'!$B18)</f>
        <v>0</v>
      </c>
      <c r="EN298" t="str">
        <f ca="1">SUBSTITUTE(EN297,'Formula Name Creation'!$V18,'HB11 Model'!$B18)</f>
        <v>0</v>
      </c>
      <c r="EO298" t="str">
        <f ca="1">SUBSTITUTE(EO297,'Formula Name Creation'!$V18,'HB11 Model'!$B18)</f>
        <v>0</v>
      </c>
      <c r="EP298" t="str">
        <f ca="1">SUBSTITUTE(EP297,'Formula Name Creation'!$V18,'HB11 Model'!$B18)</f>
        <v>0</v>
      </c>
      <c r="EQ298" t="str">
        <f ca="1">SUBSTITUTE(EQ297,'Formula Name Creation'!$V18,'HB11 Model'!$B18)</f>
        <v>0</v>
      </c>
      <c r="ER298" t="str">
        <f ca="1">SUBSTITUTE(ER297,'Formula Name Creation'!$V18,'HB11 Model'!$B18)</f>
        <v>0</v>
      </c>
      <c r="ES298" t="str">
        <f ca="1">SUBSTITUTE(ES297,'Formula Name Creation'!$V18,'HB11 Model'!$B18)</f>
        <v>0</v>
      </c>
      <c r="ET298" t="str">
        <f ca="1">SUBSTITUTE(ET297,'Formula Name Creation'!$V18,'HB11 Model'!$B18)</f>
        <v>0</v>
      </c>
      <c r="EU298">
        <v>16</v>
      </c>
    </row>
    <row r="299" spans="1:151" x14ac:dyDescent="0.25">
      <c r="A299" t="str">
        <f ca="1">SUBSTITUTE(A298,'Formula Name Creation'!$V17,'HB11 Model'!$B17)</f>
        <v>Parameter</v>
      </c>
      <c r="B299" t="str">
        <f ca="1">SUBSTITUTE(B298,'Formula Name Creation'!$V17,'HB11 Model'!$B17)</f>
        <v>Parameter</v>
      </c>
      <c r="C299" t="str">
        <f ca="1">SUBSTITUTE(C298,'Formula Name Creation'!$V17,'HB11 Model'!$B17)</f>
        <v>=(1400*Net Energy Output*1000)/10^6</v>
      </c>
      <c r="D299" t="str">
        <f ca="1">SUBSTITUTE(D298,'Formula Name Creation'!$V17,'HB11 Model'!$B17)</f>
        <v>Parameter</v>
      </c>
      <c r="E299" t="str">
        <f ca="1">SUBSTITUTE(E298,'Formula Name Creation'!$V17,'HB11 Model'!$B17)</f>
        <v>=C3*C4</v>
      </c>
      <c r="F299" t="str">
        <f ca="1">SUBSTITUTE(F298,'Formula Name Creation'!$V17,'HB11 Model'!$B17)</f>
        <v>=C7/(C6)</v>
      </c>
      <c r="G299" t="str">
        <f ca="1">SUBSTITUTE(G298,'Formula Name Creation'!$V17,'HB11 Model'!$B17)</f>
        <v>=IF(X-factor=0,C7*C10,C7*C10*C13)</v>
      </c>
      <c r="H299" t="str">
        <f ca="1">SUBSTITUTE(H298,'Formula Name Creation'!$V17,'HB11 Model'!$B17)</f>
        <v>Parameter</v>
      </c>
      <c r="I299" t="str">
        <f ca="1">SUBSTITUTE(I298,'Formula Name Creation'!$V17,'HB11 Model'!$B17)</f>
        <v>Parameter</v>
      </c>
      <c r="J299" t="str">
        <f ca="1">SUBSTITUTE(J298,'Formula Name Creation'!$V17,'HB11 Model'!$B17)</f>
        <v>Parameter</v>
      </c>
      <c r="K299" t="str">
        <f ca="1">SUBSTITUTE(K298,'Formula Name Creation'!$V17,'HB11 Model'!$B17)</f>
        <v>Parameter</v>
      </c>
      <c r="L299" t="str">
        <f ca="1">SUBSTITUTE(L298,'Formula Name Creation'!$V17,'HB11 Model'!$B17)</f>
        <v>Parameter</v>
      </c>
      <c r="M299" t="str">
        <f ca="1">SUBSTITUTE(M298,'Formula Name Creation'!$V17,'HB11 Model'!$B17)</f>
        <v>=C16/C8</v>
      </c>
      <c r="N299" t="str">
        <f ca="1">SUBSTITUTE(N298,'Formula Name Creation'!$V17,'HB11 Model'!$B17)</f>
        <v>=C9*Electricity Generator Efficiency</v>
      </c>
      <c r="O299" t="str">
        <f ca="1">SUBSTITUTE(O298,'Formula Name Creation'!$V17,'HB11 Model'!$B17)</f>
        <v>Parameter</v>
      </c>
      <c r="P299" t="str">
        <f ca="1">SUBSTITUTE(P298,'Formula Name Creation'!$V17,'HB11 Model'!$B17)</f>
        <v>Parameter</v>
      </c>
      <c r="Q299" t="str">
        <f ca="1">SUBSTITUTE(Q298,'Formula Name Creation'!$V17,'HB11 Model'!$B17)</f>
        <v>Parameter</v>
      </c>
      <c r="R299" t="str">
        <f ca="1">SUBSTITUTE(R298,'Formula Name Creation'!$V17,'HB11 Model'!$B17)</f>
        <v>=C8+Cooling System Energy Consumption+Vacuum System Power Usage</v>
      </c>
      <c r="S299" t="str">
        <f ca="1">SUBSTITUTE(S298,'Formula Name Creation'!$V17,'HB11 Model'!$B17)</f>
        <v>=Total Reactor Energy Consumption*Electricity Rate</v>
      </c>
      <c r="T299" t="str">
        <f ca="1">SUBSTITUTE(T298,'Formula Name Creation'!$V17,'HB11 Model'!$B17)</f>
        <v>=C16-Total Reactor Energy Consumption</v>
      </c>
      <c r="U299" t="str">
        <f ca="1">SUBSTITUTE(U298,'Formula Name Creation'!$V17,'HB11 Model'!$B17)</f>
        <v>=365*24*C14</v>
      </c>
      <c r="V299" t="str">
        <f ca="1">SUBSTITUTE(V298,'Formula Name Creation'!$V17,'HB11 Model'!$B17)</f>
        <v>=Net Energy Output*Hours in Operation per Year</v>
      </c>
      <c r="W299" t="str">
        <f ca="1">SUBSTITUTE(W298,'Formula Name Creation'!$V17,'HB11 Model'!$B17)</f>
        <v>=Required Targets per Year/(1-Production Failure Rate )</v>
      </c>
      <c r="X299" t="str">
        <f ca="1">SUBSTITUTE(X298,'Formula Name Creation'!$V17,'HB11 Model'!$B17)</f>
        <v>=C4*C14*365*24*3600</v>
      </c>
      <c r="Y299" t="str">
        <f ca="1">SUBSTITUTE(Y298,'Formula Name Creation'!$V17,'HB11 Model'!$B17)</f>
        <v>Parameter</v>
      </c>
      <c r="Z299" t="str">
        <f ca="1">SUBSTITUTE(Z298,'Formula Name Creation'!$V17,'HB11 Model'!$B17)</f>
        <v>=Total Cost per Pellet +Total Cost per Target with X-factor+Total Cost per Capacitive Coil and Hydrogen Cone+Final Assembly Cost per Target</v>
      </c>
      <c r="AA299" t="str">
        <f ca="1">SUBSTITUTE(AA298,'Formula Name Creation'!$V17,'HB11 Model'!$B17)</f>
        <v xml:space="preserve">=Fuel Pellet Mass*(Fuel Pellet Percentage Boron Nitride (h-BN)*Cost of Boron Nitride (h-BN))/(1000)+Cost of Manufacturing per Pellet </v>
      </c>
      <c r="AB299" t="str">
        <f ca="1">SUBSTITUTE(AB298,'Formula Name Creation'!$V17,'HB11 Model'!$B17)</f>
        <v>Parameter</v>
      </c>
      <c r="AC299" t="str">
        <f ca="1">SUBSTITUTE(AC298,'Formula Name Creation'!$V17,'HB11 Model'!$B17)</f>
        <v>Parameter</v>
      </c>
      <c r="AD299" t="str">
        <f ca="1">SUBSTITUTE(AD298,'Formula Name Creation'!$V17,'HB11 Model'!$B17)</f>
        <v>Parameter</v>
      </c>
      <c r="AE299" t="str">
        <f ca="1">SUBSTITUTE(AE298,'Formula Name Creation'!$V17,'HB11 Model'!$B17)</f>
        <v>Parameter</v>
      </c>
      <c r="AF299" t="str">
        <f ca="1">SUBSTITUTE(AF298,'Formula Name Creation'!$V17,'HB11 Model'!$B17)</f>
        <v>Parameter</v>
      </c>
      <c r="AG299" t="str">
        <f ca="1">SUBSTITUTE(AG298,'Formula Name Creation'!$V17,'HB11 Model'!$B17)</f>
        <v>Parameter</v>
      </c>
      <c r="AH299" t="str">
        <f ca="1">SUBSTITUTE(AH298,'Formula Name Creation'!$V17,'HB11 Model'!$B17)</f>
        <v>Parameter</v>
      </c>
      <c r="AI299" t="str">
        <f ca="1">SUBSTITUTE(AI298,'Formula Name Creation'!$V17,'HB11 Model'!$B17)</f>
        <v>=X-factor*(Total Cost of X-factor)</v>
      </c>
      <c r="AJ299" t="str">
        <f ca="1">SUBSTITUTE(AJ298,'Formula Name Creation'!$V17,'HB11 Model'!$B17)</f>
        <v>Parameter</v>
      </c>
      <c r="AK299" t="str">
        <f ca="1">SUBSTITUTE(AK298,'Formula Name Creation'!$V17,'HB11 Model'!$B17)</f>
        <v>Parameter</v>
      </c>
      <c r="AL299" t="str">
        <f ca="1">SUBSTITUTE(AL298,'Formula Name Creation'!$V17,'HB11 Model'!$B17)</f>
        <v>=Capacitive Coil and Hydrogen Cone*(Total Material Cost per Capacitive Coil and Hydrogen Cone+Cost of Manufacturing per Capacitive Coil and Hydrogen Cone)</v>
      </c>
      <c r="AM299" t="str">
        <f ca="1">SUBSTITUTE(AM298,'Formula Name Creation'!$V17,'HB11 Model'!$B17)</f>
        <v>=0.04+(Hydrogen Precursor Mass*Cost of Hydrogen)/(1000)</v>
      </c>
      <c r="AN299" t="str">
        <f ca="1">SUBSTITUTE(AN298,'Formula Name Creation'!$V17,'HB11 Model'!$B17)</f>
        <v>Parameter</v>
      </c>
      <c r="AO299" t="str">
        <f ca="1">SUBSTITUTE(AO298,'Formula Name Creation'!$V17,'HB11 Model'!$B17)</f>
        <v>Parameter</v>
      </c>
      <c r="AP299" t="str">
        <f ca="1">SUBSTITUTE(AP298,'Formula Name Creation'!$V17,'HB11 Model'!$B17)</f>
        <v>Parameter</v>
      </c>
      <c r="AQ299" t="str">
        <f ca="1">SUBSTITUTE(AQ298,'Formula Name Creation'!$V17,'HB11 Model'!$B17)</f>
        <v>Parameter</v>
      </c>
      <c r="AR299" t="e">
        <f ca="1">SUBSTITUTE(AR298,'Formula Name Creation'!$V17,'HB11 Model'!$B17)</f>
        <v>#N/A</v>
      </c>
      <c r="AS299" t="str">
        <f ca="1">SUBSTITUTE(AS298,'Formula Name Creation'!$V17,'HB11 Model'!$B17)</f>
        <v>=Manufacturing Overhead Costs+Fuel Target Production per Year*(Total Cost per Target )</v>
      </c>
      <c r="AT299" t="str">
        <f ca="1">SUBSTITUTE(AT298,'Formula Name Creation'!$V17,'HB11 Model'!$B17)</f>
        <v>Parameter</v>
      </c>
      <c r="AU299" t="str">
        <f ca="1">SUBSTITUTE(AU298,'Formula Name Creation'!$V17,'HB11 Model'!$B17)</f>
        <v>Parameter</v>
      </c>
      <c r="AV299" t="str">
        <f ca="1">SUBSTITUTE(AV298,'Formula Name Creation'!$V17,'HB11 Model'!$B17)</f>
        <v>Parameter</v>
      </c>
      <c r="AW299" t="str">
        <f ca="1">SUBSTITUTE(AW298,'Formula Name Creation'!$V17,'HB11 Model'!$B17)</f>
        <v>Parameter</v>
      </c>
      <c r="AX299" t="str">
        <f ca="1">SUBSTITUTE(AX298,'Formula Name Creation'!$V17,'HB11 Model'!$B17)</f>
        <v>Parameter</v>
      </c>
      <c r="AY299" t="str">
        <f ca="1">SUBSTITUTE(AY298,'Formula Name Creation'!$V17,'HB11 Model'!$B17)</f>
        <v>Parameter</v>
      </c>
      <c r="AZ299" t="str">
        <f ca="1">SUBSTITUTE(AZ298,'Formula Name Creation'!$V17,'HB11 Model'!$B17)</f>
        <v>Parameter</v>
      </c>
      <c r="BA299" t="str">
        <f ca="1">SUBSTITUTE(BA298,'Formula Name Creation'!$V17,'HB11 Model'!$B17)</f>
        <v>=(Total Cost of Fuel Storage+Cost of Fuel Delivery Robot)/10^6</v>
      </c>
      <c r="BB299" t="str">
        <f ca="1">SUBSTITUTE(BB298,'Formula Name Creation'!$V17,'HB11 Model'!$B17)</f>
        <v>=C4*((C14*24)*3600)*Required Redundancy</v>
      </c>
      <c r="BC299" t="str">
        <f ca="1">SUBSTITUTE(BC298,'Formula Name Creation'!$V17,'HB11 Model'!$B17)</f>
        <v>Parameter</v>
      </c>
      <c r="BD299" t="str">
        <f ca="1">SUBSTITUTE(BD298,'Formula Name Creation'!$V17,'HB11 Model'!$B17)</f>
        <v>Parameter</v>
      </c>
      <c r="BE299" t="str">
        <f ca="1">SUBSTITUTE(BE298,'Formula Name Creation'!$V17,'HB11 Model'!$B17)</f>
        <v>Parameter</v>
      </c>
      <c r="BF299" t="str">
        <f ca="1">SUBSTITUTE(BF298,'Formula Name Creation'!$V17,'HB11 Model'!$B17)</f>
        <v>Parameter</v>
      </c>
      <c r="BG299" t="str">
        <f ca="1">SUBSTITUTE(BG298,'Formula Name Creation'!$V17,'HB11 Model'!$B17)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299" t="str">
        <f ca="1">SUBSTITUTE(BH298,'Formula Name Creation'!$V17,'HB11 Model'!$B17)</f>
        <v>Parameter</v>
      </c>
      <c r="BI299" t="str">
        <f ca="1">SUBSTITUTE(BI298,'Formula Name Creation'!$V17,'HB11 Model'!$B17)</f>
        <v>=Cost of Maintenance per kWh*1000*Yearly Net Energy Output</v>
      </c>
      <c r="BJ299" t="str">
        <f ca="1">SUBSTITUTE(BJ298,'Formula Name Creation'!$V17,'HB11 Model'!$B17)</f>
        <v>Parameter</v>
      </c>
      <c r="BK299" t="str">
        <f ca="1">SUBSTITUTE(BK298,'Formula Name Creation'!$V17,'HB11 Model'!$B17)</f>
        <v>Parameter</v>
      </c>
      <c r="BL299" t="str">
        <f ca="1">SUBSTITUTE(BL298,'Formula Name Creation'!$V17,'HB11 Model'!$B17)</f>
        <v>Parameter</v>
      </c>
      <c r="BM299" t="str">
        <f ca="1">SUBSTITUTE(BM298,'Formula Name Creation'!$V17,'HB11 Model'!$B17)</f>
        <v>Parameter</v>
      </c>
      <c r="BN299" t="str">
        <f ca="1">SUBSTITUTE(BN298,'Formula Name Creation'!$V17,'HB11 Model'!$B17)</f>
        <v>Parameter</v>
      </c>
      <c r="BO299" t="str">
        <f ca="1">SUBSTITUTE(BO298,'Formula Name Creation'!$V17,'HB11 Model'!$B17)</f>
        <v>Parameter</v>
      </c>
      <c r="BP299" t="str">
        <f ca="1">SUBSTITUTE(BP298,'Formula Name Creation'!$V17,'HB11 Model'!$B17)</f>
        <v>Parameter</v>
      </c>
      <c r="BQ299" t="str">
        <f ca="1">SUBSTITUTE(BQ298,'Formula Name Creation'!$V17,'HB11 Model'!$B17)</f>
        <v>Parameter</v>
      </c>
      <c r="BR299" t="str">
        <f ca="1">SUBSTITUTE(BR298,'Formula Name Creation'!$V17,'HB11 Model'!$B17)</f>
        <v>Parameter</v>
      </c>
      <c r="BS299" t="str">
        <f ca="1">SUBSTITUTE(BS298,'Formula Name Creation'!$V17,'HB11 Model'!$B17)</f>
        <v>Parameter</v>
      </c>
      <c r="BT299" t="str">
        <f ca="1">SUBSTITUTE(BT298,'Formula Name Creation'!$V17,'HB11 Model'!$B17)</f>
        <v>Parameter</v>
      </c>
      <c r="BU299" t="str">
        <f ca="1">SUBSTITUTE(BU298,'Formula Name Creation'!$V17,'HB11 Model'!$B17)</f>
        <v>=(Land Cost+Reactor Building Cost+Turbine Building Cost+Cooling Tower System Cost+Power Supply and Energy Storage Cost+Ventilation Stack Cost+Miscellaneous Buildings Cost+Laser Construction Cost)</v>
      </c>
      <c r="BV299" t="str">
        <f ca="1">SUBSTITUTE(BV298,'Formula Name Creation'!$V17,'HB11 Model'!$B17)</f>
        <v>Parameter</v>
      </c>
      <c r="BW299" t="str">
        <f ca="1">SUBSTITUTE(BW298,'Formula Name Creation'!$V17,'HB11 Model'!$B17)</f>
        <v>Parameter</v>
      </c>
      <c r="BX299" t="str">
        <f ca="1">SUBSTITUTE(BX298,'Formula Name Creation'!$V17,'HB11 Model'!$B17)</f>
        <v>=Indirect Construction Cost+Direct Construction Cost</v>
      </c>
      <c r="BY299" t="str">
        <f ca="1">SUBSTITUTE(BY298,'Formula Name Creation'!$V17,'HB11 Model'!$B17)</f>
        <v>Parameter</v>
      </c>
      <c r="BZ299" t="str">
        <f ca="1">SUBSTITUTE(BZ298,'Formula Name Creation'!$V17,'HB11 Model'!$B17)</f>
        <v>=Decommissioning Cost Coefficient*Direct Construction Cost</v>
      </c>
      <c r="CA299" t="str">
        <f ca="1">SUBSTITUTE(CA298,'Formula Name Creation'!$V17,'HB11 Model'!$B17)</f>
        <v>Parameter</v>
      </c>
      <c r="CB299" t="str">
        <f ca="1">SUBSTITUTE(CB298,'Formula Name Creation'!$V17,'HB11 Model'!$B17)</f>
        <v>Parameter</v>
      </c>
      <c r="CC299" t="str">
        <f ca="1">SUBSTITUTE(CC298,'Formula Name Creation'!$V17,'HB11 Model'!$B17)</f>
        <v>Parameter</v>
      </c>
      <c r="CD299" t="str">
        <f ca="1">SUBSTITUTE(CD298,'Formula Name Creation'!$V17,'HB11 Model'!$B17)</f>
        <v>=32*(C9/2605)</v>
      </c>
      <c r="CE299" t="str">
        <f ca="1">SUBSTITUTE(CE298,'Formula Name Creation'!$V17,'HB11 Model'!$B17)</f>
        <v>Parameter</v>
      </c>
      <c r="CF299" t="str">
        <f ca="1">SUBSTITUTE(CF298,'Formula Name Creation'!$V17,'HB11 Model'!$B17)</f>
        <v>Parameter</v>
      </c>
      <c r="CG299" t="str">
        <f ca="1">SUBSTITUTE(CG298,'Formula Name Creation'!$V17,'HB11 Model'!$B17)</f>
        <v>=(Coolant Volume*Coolant Density*Coolant Cost)/10^6</v>
      </c>
      <c r="CH299" t="str">
        <f ca="1">SUBSTITUTE(CH298,'Formula Name Creation'!$V17,'HB11 Model'!$B17)</f>
        <v>=C9*10^6/Mixed-mean Coolant Temperature Rise/Specific Heat of Coolant</v>
      </c>
      <c r="CI299" t="str">
        <f ca="1">SUBSTITUTE(CI298,'Formula Name Creation'!$V17,'HB11 Model'!$B17)</f>
        <v>Parameter</v>
      </c>
      <c r="CJ299" t="str">
        <f ca="1">SUBSTITUTE(CJ298,'Formula Name Creation'!$V17,'HB11 Model'!$B17)</f>
        <v>Parameter</v>
      </c>
      <c r="CK299" t="str">
        <f ca="1">SUBSTITUTE(CK298,'Formula Name Creation'!$V17,'HB11 Model'!$B17)</f>
        <v>Parameter</v>
      </c>
      <c r="CL299" t="str">
        <f ca="1">SUBSTITUTE(CL298,'Formula Name Creation'!$V17,'HB11 Model'!$B17)</f>
        <v>Parameter</v>
      </c>
      <c r="CM299" t="str">
        <f ca="1">SUBSTITUTE(CM298,'Formula Name Creation'!$V17,'HB11 Model'!$B17)</f>
        <v>=Number of Staff*Average Hourly Wage</v>
      </c>
      <c r="CN299" t="str">
        <f ca="1">SUBSTITUTE(CN298,'Formula Name Creation'!$V17,'HB11 Model'!$B17)</f>
        <v>=Hourly Personnel Cost*7.6*7*52.18</v>
      </c>
      <c r="CO299" t="str">
        <f ca="1">SUBSTITUTE(CO298,'Formula Name Creation'!$V17,'HB11 Model'!$B17)</f>
        <v>Parameter</v>
      </c>
      <c r="CP299" t="str">
        <f ca="1">SUBSTITUTE(CP298,'Formula Name Creation'!$V17,'HB11 Model'!$B17)</f>
        <v>Parameter</v>
      </c>
      <c r="CQ299" t="str">
        <f ca="1">SUBSTITUTE(CQ298,'Formula Name Creation'!$V17,'HB11 Model'!$B17)</f>
        <v>Parameter</v>
      </c>
      <c r="CR299" t="str">
        <f ca="1">SUBSTITUTE(CR298,'Formula Name Creation'!$V17,'HB11 Model'!$B17)</f>
        <v>Parameter</v>
      </c>
      <c r="CS299" t="str">
        <f ca="1">SUBSTITUTE(CS298,'Formula Name Creation'!$V17,'HB11 Model'!$B17)</f>
        <v>Parameter</v>
      </c>
      <c r="CT299" t="str">
        <f ca="1">SUBSTITUTE(CT298,'Formula Name Creation'!$V17,'HB11 Model'!$B17)</f>
        <v>Parameter</v>
      </c>
      <c r="CU299" t="str">
        <f ca="1">SUBSTITUTE(CU298,'Formula Name Creation'!$V17,'HB11 Model'!$B17)</f>
        <v>=PI()*Height of Vacuum Vessel*(Radius of Vacuum Vessel^2-(Radius of Vacuum Vessel-Wall Thickness of Vacuum Vessel)^2)*Density of Vacuum Vessel Material</v>
      </c>
      <c r="CV299" t="str">
        <f ca="1">SUBSTITUTE(CV298,'Formula Name Creation'!$V17,'HB11 Model'!$B17)</f>
        <v>Parameter</v>
      </c>
      <c r="CW299" t="str">
        <f ca="1">SUBSTITUTE(CW298,'Formula Name Creation'!$V17,'HB11 Model'!$B17)</f>
        <v>=(90.69*Mass of Vacuum Vessel + Shielding Material Costs for Vacuum Vessel + 13.04*Mass Flow Rate*112.32)/10^6</v>
      </c>
      <c r="CX299" t="str">
        <f ca="1">SUBSTITUTE(CX298,'Formula Name Creation'!$V17,'HB11 Model'!$B17)</f>
        <v>0</v>
      </c>
      <c r="CY299" t="str">
        <f ca="1">SUBSTITUTE(CY298,'Formula Name Creation'!$V17,'HB11 Model'!$B17)</f>
        <v>0</v>
      </c>
      <c r="CZ299" t="str">
        <f ca="1">SUBSTITUTE(CZ298,'Formula Name Creation'!$V17,'HB11 Model'!$B17)</f>
        <v>0</v>
      </c>
      <c r="DA299" t="str">
        <f ca="1">SUBSTITUTE(DA298,'Formula Name Creation'!$V17,'HB11 Model'!$B17)</f>
        <v>0</v>
      </c>
      <c r="DB299" t="str">
        <f ca="1">SUBSTITUTE(DB298,'Formula Name Creation'!$V17,'HB11 Model'!$B17)</f>
        <v>0</v>
      </c>
      <c r="DC299" t="str">
        <f ca="1">SUBSTITUTE(DC298,'Formula Name Creation'!$V17,'HB11 Model'!$B17)</f>
        <v>0</v>
      </c>
      <c r="DD299" t="str">
        <f ca="1">SUBSTITUTE(DD298,'Formula Name Creation'!$V17,'HB11 Model'!$B17)</f>
        <v>0</v>
      </c>
      <c r="DE299" t="str">
        <f ca="1">SUBSTITUTE(DE298,'Formula Name Creation'!$V17,'HB11 Model'!$B17)</f>
        <v>0</v>
      </c>
      <c r="DF299" t="str">
        <f ca="1">SUBSTITUTE(DF298,'Formula Name Creation'!$V17,'HB11 Model'!$B17)</f>
        <v>0</v>
      </c>
      <c r="DG299" t="str">
        <f ca="1">SUBSTITUTE(DG298,'Formula Name Creation'!$V17,'HB11 Model'!$B17)</f>
        <v>0</v>
      </c>
      <c r="DH299" t="str">
        <f ca="1">SUBSTITUTE(DH298,'Formula Name Creation'!$V17,'HB11 Model'!$B17)</f>
        <v>0</v>
      </c>
      <c r="DI299" t="str">
        <f ca="1">SUBSTITUTE(DI298,'Formula Name Creation'!$V17,'HB11 Model'!$B17)</f>
        <v>0</v>
      </c>
      <c r="DJ299" t="str">
        <f ca="1">SUBSTITUTE(DJ298,'Formula Name Creation'!$V17,'HB11 Model'!$B17)</f>
        <v>0</v>
      </c>
      <c r="DK299" t="str">
        <f ca="1">SUBSTITUTE(DK298,'Formula Name Creation'!$V17,'HB11 Model'!$B17)</f>
        <v>0</v>
      </c>
      <c r="DL299" t="str">
        <f ca="1">SUBSTITUTE(DL298,'Formula Name Creation'!$V17,'HB11 Model'!$B17)</f>
        <v>0</v>
      </c>
      <c r="DM299" t="str">
        <f ca="1">SUBSTITUTE(DM298,'Formula Name Creation'!$V17,'HB11 Model'!$B17)</f>
        <v>0</v>
      </c>
      <c r="DN299" t="str">
        <f ca="1">SUBSTITUTE(DN298,'Formula Name Creation'!$V17,'HB11 Model'!$B17)</f>
        <v>0</v>
      </c>
      <c r="DO299" t="str">
        <f ca="1">SUBSTITUTE(DO298,'Formula Name Creation'!$V17,'HB11 Model'!$B17)</f>
        <v>0</v>
      </c>
      <c r="DP299" t="str">
        <f ca="1">SUBSTITUTE(DP298,'Formula Name Creation'!$V17,'HB11 Model'!$B17)</f>
        <v>0</v>
      </c>
      <c r="DQ299" t="str">
        <f ca="1">SUBSTITUTE(DQ298,'Formula Name Creation'!$V17,'HB11 Model'!$B17)</f>
        <v>0</v>
      </c>
      <c r="DR299" t="str">
        <f ca="1">SUBSTITUTE(DR298,'Formula Name Creation'!$V17,'HB11 Model'!$B17)</f>
        <v>0</v>
      </c>
      <c r="DS299" t="str">
        <f ca="1">SUBSTITUTE(DS298,'Formula Name Creation'!$V17,'HB11 Model'!$B17)</f>
        <v>0</v>
      </c>
      <c r="DT299" t="str">
        <f ca="1">SUBSTITUTE(DT298,'Formula Name Creation'!$V17,'HB11 Model'!$B17)</f>
        <v>0</v>
      </c>
      <c r="DU299" t="str">
        <f ca="1">SUBSTITUTE(DU298,'Formula Name Creation'!$V17,'HB11 Model'!$B17)</f>
        <v>0</v>
      </c>
      <c r="DV299" t="str">
        <f ca="1">SUBSTITUTE(DV298,'Formula Name Creation'!$V17,'HB11 Model'!$B17)</f>
        <v>0</v>
      </c>
      <c r="DW299" t="str">
        <f ca="1">SUBSTITUTE(DW298,'Formula Name Creation'!$V17,'HB11 Model'!$B17)</f>
        <v>0</v>
      </c>
      <c r="DX299" t="str">
        <f ca="1">SUBSTITUTE(DX298,'Formula Name Creation'!$V17,'HB11 Model'!$B17)</f>
        <v>0</v>
      </c>
      <c r="DY299" t="str">
        <f ca="1">SUBSTITUTE(DY298,'Formula Name Creation'!$V17,'HB11 Model'!$B17)</f>
        <v>0</v>
      </c>
      <c r="DZ299" t="str">
        <f ca="1">SUBSTITUTE(DZ298,'Formula Name Creation'!$V17,'HB11 Model'!$B17)</f>
        <v>0</v>
      </c>
      <c r="EA299" t="str">
        <f ca="1">SUBSTITUTE(EA298,'Formula Name Creation'!$V17,'HB11 Model'!$B17)</f>
        <v>0</v>
      </c>
      <c r="EB299" t="str">
        <f ca="1">SUBSTITUTE(EB298,'Formula Name Creation'!$V17,'HB11 Model'!$B17)</f>
        <v>0</v>
      </c>
      <c r="EC299" t="str">
        <f ca="1">SUBSTITUTE(EC298,'Formula Name Creation'!$V17,'HB11 Model'!$B17)</f>
        <v>0</v>
      </c>
      <c r="ED299" t="str">
        <f ca="1">SUBSTITUTE(ED298,'Formula Name Creation'!$V17,'HB11 Model'!$B17)</f>
        <v>0</v>
      </c>
      <c r="EE299" t="str">
        <f ca="1">SUBSTITUTE(EE298,'Formula Name Creation'!$V17,'HB11 Model'!$B17)</f>
        <v>0</v>
      </c>
      <c r="EF299" t="str">
        <f ca="1">SUBSTITUTE(EF298,'Formula Name Creation'!$V17,'HB11 Model'!$B17)</f>
        <v>0</v>
      </c>
      <c r="EG299" t="str">
        <f ca="1">SUBSTITUTE(EG298,'Formula Name Creation'!$V17,'HB11 Model'!$B17)</f>
        <v>0</v>
      </c>
      <c r="EH299" t="str">
        <f ca="1">SUBSTITUTE(EH298,'Formula Name Creation'!$V17,'HB11 Model'!$B17)</f>
        <v>0</v>
      </c>
      <c r="EI299" t="str">
        <f ca="1">SUBSTITUTE(EI298,'Formula Name Creation'!$V17,'HB11 Model'!$B17)</f>
        <v>0</v>
      </c>
      <c r="EJ299" t="str">
        <f ca="1">SUBSTITUTE(EJ298,'Formula Name Creation'!$V17,'HB11 Model'!$B17)</f>
        <v>0</v>
      </c>
      <c r="EK299" t="str">
        <f ca="1">SUBSTITUTE(EK298,'Formula Name Creation'!$V17,'HB11 Model'!$B17)</f>
        <v>0</v>
      </c>
      <c r="EL299" t="str">
        <f ca="1">SUBSTITUTE(EL298,'Formula Name Creation'!$V17,'HB11 Model'!$B17)</f>
        <v>0</v>
      </c>
      <c r="EM299" t="str">
        <f ca="1">SUBSTITUTE(EM298,'Formula Name Creation'!$V17,'HB11 Model'!$B17)</f>
        <v>0</v>
      </c>
      <c r="EN299" t="str">
        <f ca="1">SUBSTITUTE(EN298,'Formula Name Creation'!$V17,'HB11 Model'!$B17)</f>
        <v>0</v>
      </c>
      <c r="EO299" t="str">
        <f ca="1">SUBSTITUTE(EO298,'Formula Name Creation'!$V17,'HB11 Model'!$B17)</f>
        <v>0</v>
      </c>
      <c r="EP299" t="str">
        <f ca="1">SUBSTITUTE(EP298,'Formula Name Creation'!$V17,'HB11 Model'!$B17)</f>
        <v>0</v>
      </c>
      <c r="EQ299" t="str">
        <f ca="1">SUBSTITUTE(EQ298,'Formula Name Creation'!$V17,'HB11 Model'!$B17)</f>
        <v>0</v>
      </c>
      <c r="ER299" t="str">
        <f ca="1">SUBSTITUTE(ER298,'Formula Name Creation'!$V17,'HB11 Model'!$B17)</f>
        <v>0</v>
      </c>
      <c r="ES299" t="str">
        <f ca="1">SUBSTITUTE(ES298,'Formula Name Creation'!$V17,'HB11 Model'!$B17)</f>
        <v>0</v>
      </c>
      <c r="ET299" t="str">
        <f ca="1">SUBSTITUTE(ET298,'Formula Name Creation'!$V17,'HB11 Model'!$B17)</f>
        <v>0</v>
      </c>
      <c r="EU299">
        <v>15</v>
      </c>
    </row>
    <row r="300" spans="1:151" x14ac:dyDescent="0.25">
      <c r="A300" t="str">
        <f ca="1">SUBSTITUTE(A299,'Formula Name Creation'!$V16,'HB11 Model'!$B16)</f>
        <v>Parameter</v>
      </c>
      <c r="B300" t="str">
        <f ca="1">SUBSTITUTE(B299,'Formula Name Creation'!$V16,'HB11 Model'!$B16)</f>
        <v>Parameter</v>
      </c>
      <c r="C300" t="str">
        <f ca="1">SUBSTITUTE(C299,'Formula Name Creation'!$V16,'HB11 Model'!$B16)</f>
        <v>=(1400*Net Energy Output*1000)/10^6</v>
      </c>
      <c r="D300" t="str">
        <f ca="1">SUBSTITUTE(D299,'Formula Name Creation'!$V16,'HB11 Model'!$B16)</f>
        <v>Parameter</v>
      </c>
      <c r="E300" t="str">
        <f ca="1">SUBSTITUTE(E299,'Formula Name Creation'!$V16,'HB11 Model'!$B16)</f>
        <v>=C3*C4</v>
      </c>
      <c r="F300" t="str">
        <f ca="1">SUBSTITUTE(F299,'Formula Name Creation'!$V16,'HB11 Model'!$B16)</f>
        <v>=C7/(C6)</v>
      </c>
      <c r="G300" t="str">
        <f ca="1">SUBSTITUTE(G299,'Formula Name Creation'!$V16,'HB11 Model'!$B16)</f>
        <v>=IF(X-factor=0,C7*C10,C7*C10*C13)</v>
      </c>
      <c r="H300" t="str">
        <f ca="1">SUBSTITUTE(H299,'Formula Name Creation'!$V16,'HB11 Model'!$B16)</f>
        <v>Parameter</v>
      </c>
      <c r="I300" t="str">
        <f ca="1">SUBSTITUTE(I299,'Formula Name Creation'!$V16,'HB11 Model'!$B16)</f>
        <v>Parameter</v>
      </c>
      <c r="J300" t="str">
        <f ca="1">SUBSTITUTE(J299,'Formula Name Creation'!$V16,'HB11 Model'!$B16)</f>
        <v>Parameter</v>
      </c>
      <c r="K300" t="str">
        <f ca="1">SUBSTITUTE(K299,'Formula Name Creation'!$V16,'HB11 Model'!$B16)</f>
        <v>Parameter</v>
      </c>
      <c r="L300" t="str">
        <f ca="1">SUBSTITUTE(L299,'Formula Name Creation'!$V16,'HB11 Model'!$B16)</f>
        <v>Parameter</v>
      </c>
      <c r="M300" t="str">
        <f ca="1">SUBSTITUTE(M299,'Formula Name Creation'!$V16,'HB11 Model'!$B16)</f>
        <v>=Gross Energy Output /C8</v>
      </c>
      <c r="N300" t="str">
        <f ca="1">SUBSTITUTE(N299,'Formula Name Creation'!$V16,'HB11 Model'!$B16)</f>
        <v>=C9*Electricity Generator Efficiency</v>
      </c>
      <c r="O300" t="str">
        <f ca="1">SUBSTITUTE(O299,'Formula Name Creation'!$V16,'HB11 Model'!$B16)</f>
        <v>Parameter</v>
      </c>
      <c r="P300" t="str">
        <f ca="1">SUBSTITUTE(P299,'Formula Name Creation'!$V16,'HB11 Model'!$B16)</f>
        <v>Parameter</v>
      </c>
      <c r="Q300" t="str">
        <f ca="1">SUBSTITUTE(Q299,'Formula Name Creation'!$V16,'HB11 Model'!$B16)</f>
        <v>Parameter</v>
      </c>
      <c r="R300" t="str">
        <f ca="1">SUBSTITUTE(R299,'Formula Name Creation'!$V16,'HB11 Model'!$B16)</f>
        <v>=C8+Cooling System Energy Consumption+Vacuum System Power Usage</v>
      </c>
      <c r="S300" t="str">
        <f ca="1">SUBSTITUTE(S299,'Formula Name Creation'!$V16,'HB11 Model'!$B16)</f>
        <v>=Total Reactor Energy Consumption*Electricity Rate</v>
      </c>
      <c r="T300" t="str">
        <f ca="1">SUBSTITUTE(T299,'Formula Name Creation'!$V16,'HB11 Model'!$B16)</f>
        <v>=Gross Energy Output -Total Reactor Energy Consumption</v>
      </c>
      <c r="U300" t="str">
        <f ca="1">SUBSTITUTE(U299,'Formula Name Creation'!$V16,'HB11 Model'!$B16)</f>
        <v>=365*24*C14</v>
      </c>
      <c r="V300" t="str">
        <f ca="1">SUBSTITUTE(V299,'Formula Name Creation'!$V16,'HB11 Model'!$B16)</f>
        <v>=Net Energy Output*Hours in Operation per Year</v>
      </c>
      <c r="W300" t="str">
        <f ca="1">SUBSTITUTE(W299,'Formula Name Creation'!$V16,'HB11 Model'!$B16)</f>
        <v>=Required Targets per Year/(1-Production Failure Rate )</v>
      </c>
      <c r="X300" t="str">
        <f ca="1">SUBSTITUTE(X299,'Formula Name Creation'!$V16,'HB11 Model'!$B16)</f>
        <v>=C4*C14*365*24*3600</v>
      </c>
      <c r="Y300" t="str">
        <f ca="1">SUBSTITUTE(Y299,'Formula Name Creation'!$V16,'HB11 Model'!$B16)</f>
        <v>Parameter</v>
      </c>
      <c r="Z300" t="str">
        <f ca="1">SUBSTITUTE(Z299,'Formula Name Creation'!$V16,'HB11 Model'!$B16)</f>
        <v>=Total Cost per Pellet +Total Cost per Target with X-factor+Total Cost per Capacitive Coil and Hydrogen Cone+Final Assembly Cost per Target</v>
      </c>
      <c r="AA300" t="str">
        <f ca="1">SUBSTITUTE(AA299,'Formula Name Creation'!$V16,'HB11 Model'!$B16)</f>
        <v xml:space="preserve">=Fuel Pellet Mass*(Fuel Pellet Percentage Boron Nitride (h-BN)*Cost of Boron Nitride (h-BN))/(1000)+Cost of Manufacturing per Pellet </v>
      </c>
      <c r="AB300" t="str">
        <f ca="1">SUBSTITUTE(AB299,'Formula Name Creation'!$V16,'HB11 Model'!$B16)</f>
        <v>Parameter</v>
      </c>
      <c r="AC300" t="str">
        <f ca="1">SUBSTITUTE(AC299,'Formula Name Creation'!$V16,'HB11 Model'!$B16)</f>
        <v>Parameter</v>
      </c>
      <c r="AD300" t="str">
        <f ca="1">SUBSTITUTE(AD299,'Formula Name Creation'!$V16,'HB11 Model'!$B16)</f>
        <v>Parameter</v>
      </c>
      <c r="AE300" t="str">
        <f ca="1">SUBSTITUTE(AE299,'Formula Name Creation'!$V16,'HB11 Model'!$B16)</f>
        <v>Parameter</v>
      </c>
      <c r="AF300" t="str">
        <f ca="1">SUBSTITUTE(AF299,'Formula Name Creation'!$V16,'HB11 Model'!$B16)</f>
        <v>Parameter</v>
      </c>
      <c r="AG300" t="str">
        <f ca="1">SUBSTITUTE(AG299,'Formula Name Creation'!$V16,'HB11 Model'!$B16)</f>
        <v>Parameter</v>
      </c>
      <c r="AH300" t="str">
        <f ca="1">SUBSTITUTE(AH299,'Formula Name Creation'!$V16,'HB11 Model'!$B16)</f>
        <v>Parameter</v>
      </c>
      <c r="AI300" t="str">
        <f ca="1">SUBSTITUTE(AI299,'Formula Name Creation'!$V16,'HB11 Model'!$B16)</f>
        <v>=X-factor*(Total Cost of X-factor)</v>
      </c>
      <c r="AJ300" t="str">
        <f ca="1">SUBSTITUTE(AJ299,'Formula Name Creation'!$V16,'HB11 Model'!$B16)</f>
        <v>Parameter</v>
      </c>
      <c r="AK300" t="str">
        <f ca="1">SUBSTITUTE(AK299,'Formula Name Creation'!$V16,'HB11 Model'!$B16)</f>
        <v>Parameter</v>
      </c>
      <c r="AL300" t="str">
        <f ca="1">SUBSTITUTE(AL299,'Formula Name Creation'!$V16,'HB11 Model'!$B16)</f>
        <v>=Capacitive Coil and Hydrogen Cone*(Total Material Cost per Capacitive Coil and Hydrogen Cone+Cost of Manufacturing per Capacitive Coil and Hydrogen Cone)</v>
      </c>
      <c r="AM300" t="str">
        <f ca="1">SUBSTITUTE(AM299,'Formula Name Creation'!$V16,'HB11 Model'!$B16)</f>
        <v>=0.04+(Hydrogen Precursor Mass*Cost of Hydrogen)/(1000)</v>
      </c>
      <c r="AN300" t="str">
        <f ca="1">SUBSTITUTE(AN299,'Formula Name Creation'!$V16,'HB11 Model'!$B16)</f>
        <v>Parameter</v>
      </c>
      <c r="AO300" t="str">
        <f ca="1">SUBSTITUTE(AO299,'Formula Name Creation'!$V16,'HB11 Model'!$B16)</f>
        <v>Parameter</v>
      </c>
      <c r="AP300" t="str">
        <f ca="1">SUBSTITUTE(AP299,'Formula Name Creation'!$V16,'HB11 Model'!$B16)</f>
        <v>Parameter</v>
      </c>
      <c r="AQ300" t="str">
        <f ca="1">SUBSTITUTE(AQ299,'Formula Name Creation'!$V16,'HB11 Model'!$B16)</f>
        <v>Parameter</v>
      </c>
      <c r="AR300" t="e">
        <f ca="1">SUBSTITUTE(AR299,'Formula Name Creation'!$V16,'HB11 Model'!$B16)</f>
        <v>#N/A</v>
      </c>
      <c r="AS300" t="str">
        <f ca="1">SUBSTITUTE(AS299,'Formula Name Creation'!$V16,'HB11 Model'!$B16)</f>
        <v>=Manufacturing Overhead Costs+Fuel Target Production per Year*(Total Cost per Target )</v>
      </c>
      <c r="AT300" t="str">
        <f ca="1">SUBSTITUTE(AT299,'Formula Name Creation'!$V16,'HB11 Model'!$B16)</f>
        <v>Parameter</v>
      </c>
      <c r="AU300" t="str">
        <f ca="1">SUBSTITUTE(AU299,'Formula Name Creation'!$V16,'HB11 Model'!$B16)</f>
        <v>Parameter</v>
      </c>
      <c r="AV300" t="str">
        <f ca="1">SUBSTITUTE(AV299,'Formula Name Creation'!$V16,'HB11 Model'!$B16)</f>
        <v>Parameter</v>
      </c>
      <c r="AW300" t="str">
        <f ca="1">SUBSTITUTE(AW299,'Formula Name Creation'!$V16,'HB11 Model'!$B16)</f>
        <v>Parameter</v>
      </c>
      <c r="AX300" t="str">
        <f ca="1">SUBSTITUTE(AX299,'Formula Name Creation'!$V16,'HB11 Model'!$B16)</f>
        <v>Parameter</v>
      </c>
      <c r="AY300" t="str">
        <f ca="1">SUBSTITUTE(AY299,'Formula Name Creation'!$V16,'HB11 Model'!$B16)</f>
        <v>Parameter</v>
      </c>
      <c r="AZ300" t="str">
        <f ca="1">SUBSTITUTE(AZ299,'Formula Name Creation'!$V16,'HB11 Model'!$B16)</f>
        <v>Parameter</v>
      </c>
      <c r="BA300" t="str">
        <f ca="1">SUBSTITUTE(BA299,'Formula Name Creation'!$V16,'HB11 Model'!$B16)</f>
        <v>=(Total Cost of Fuel Storage+Cost of Fuel Delivery Robot)/10^6</v>
      </c>
      <c r="BB300" t="str">
        <f ca="1">SUBSTITUTE(BB299,'Formula Name Creation'!$V16,'HB11 Model'!$B16)</f>
        <v>=C4*((C14*24)*3600)*Required Redundancy</v>
      </c>
      <c r="BC300" t="str">
        <f ca="1">SUBSTITUTE(BC299,'Formula Name Creation'!$V16,'HB11 Model'!$B16)</f>
        <v>Parameter</v>
      </c>
      <c r="BD300" t="str">
        <f ca="1">SUBSTITUTE(BD299,'Formula Name Creation'!$V16,'HB11 Model'!$B16)</f>
        <v>Parameter</v>
      </c>
      <c r="BE300" t="str">
        <f ca="1">SUBSTITUTE(BE299,'Formula Name Creation'!$V16,'HB11 Model'!$B16)</f>
        <v>Parameter</v>
      </c>
      <c r="BF300" t="str">
        <f ca="1">SUBSTITUTE(BF299,'Formula Name Creation'!$V16,'HB11 Model'!$B16)</f>
        <v>Parameter</v>
      </c>
      <c r="BG300" t="str">
        <f ca="1">SUBSTITUTE(BG299,'Formula Name Creation'!$V16,'HB11 Model'!$B16)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0" t="str">
        <f ca="1">SUBSTITUTE(BH299,'Formula Name Creation'!$V16,'HB11 Model'!$B16)</f>
        <v>Parameter</v>
      </c>
      <c r="BI300" t="str">
        <f ca="1">SUBSTITUTE(BI299,'Formula Name Creation'!$V16,'HB11 Model'!$B16)</f>
        <v>=Cost of Maintenance per kWh*1000*Yearly Net Energy Output</v>
      </c>
      <c r="BJ300" t="str">
        <f ca="1">SUBSTITUTE(BJ299,'Formula Name Creation'!$V16,'HB11 Model'!$B16)</f>
        <v>Parameter</v>
      </c>
      <c r="BK300" t="str">
        <f ca="1">SUBSTITUTE(BK299,'Formula Name Creation'!$V16,'HB11 Model'!$B16)</f>
        <v>Parameter</v>
      </c>
      <c r="BL300" t="str">
        <f ca="1">SUBSTITUTE(BL299,'Formula Name Creation'!$V16,'HB11 Model'!$B16)</f>
        <v>Parameter</v>
      </c>
      <c r="BM300" t="str">
        <f ca="1">SUBSTITUTE(BM299,'Formula Name Creation'!$V16,'HB11 Model'!$B16)</f>
        <v>Parameter</v>
      </c>
      <c r="BN300" t="str">
        <f ca="1">SUBSTITUTE(BN299,'Formula Name Creation'!$V16,'HB11 Model'!$B16)</f>
        <v>Parameter</v>
      </c>
      <c r="BO300" t="str">
        <f ca="1">SUBSTITUTE(BO299,'Formula Name Creation'!$V16,'HB11 Model'!$B16)</f>
        <v>Parameter</v>
      </c>
      <c r="BP300" t="str">
        <f ca="1">SUBSTITUTE(BP299,'Formula Name Creation'!$V16,'HB11 Model'!$B16)</f>
        <v>Parameter</v>
      </c>
      <c r="BQ300" t="str">
        <f ca="1">SUBSTITUTE(BQ299,'Formula Name Creation'!$V16,'HB11 Model'!$B16)</f>
        <v>Parameter</v>
      </c>
      <c r="BR300" t="str">
        <f ca="1">SUBSTITUTE(BR299,'Formula Name Creation'!$V16,'HB11 Model'!$B16)</f>
        <v>Parameter</v>
      </c>
      <c r="BS300" t="str">
        <f ca="1">SUBSTITUTE(BS299,'Formula Name Creation'!$V16,'HB11 Model'!$B16)</f>
        <v>Parameter</v>
      </c>
      <c r="BT300" t="str">
        <f ca="1">SUBSTITUTE(BT299,'Formula Name Creation'!$V16,'HB11 Model'!$B16)</f>
        <v>Parameter</v>
      </c>
      <c r="BU300" t="str">
        <f ca="1">SUBSTITUTE(BU299,'Formula Name Creation'!$V16,'HB11 Model'!$B16)</f>
        <v>=(Land Cost+Reactor Building Cost+Turbine Building Cost+Cooling Tower System Cost+Power Supply and Energy Storage Cost+Ventilation Stack Cost+Miscellaneous Buildings Cost+Laser Construction Cost)</v>
      </c>
      <c r="BV300" t="str">
        <f ca="1">SUBSTITUTE(BV299,'Formula Name Creation'!$V16,'HB11 Model'!$B16)</f>
        <v>Parameter</v>
      </c>
      <c r="BW300" t="str">
        <f ca="1">SUBSTITUTE(BW299,'Formula Name Creation'!$V16,'HB11 Model'!$B16)</f>
        <v>Parameter</v>
      </c>
      <c r="BX300" t="str">
        <f ca="1">SUBSTITUTE(BX299,'Formula Name Creation'!$V16,'HB11 Model'!$B16)</f>
        <v>=Indirect Construction Cost+Direct Construction Cost</v>
      </c>
      <c r="BY300" t="str">
        <f ca="1">SUBSTITUTE(BY299,'Formula Name Creation'!$V16,'HB11 Model'!$B16)</f>
        <v>Parameter</v>
      </c>
      <c r="BZ300" t="str">
        <f ca="1">SUBSTITUTE(BZ299,'Formula Name Creation'!$V16,'HB11 Model'!$B16)</f>
        <v>=Decommissioning Cost Coefficient*Direct Construction Cost</v>
      </c>
      <c r="CA300" t="str">
        <f ca="1">SUBSTITUTE(CA299,'Formula Name Creation'!$V16,'HB11 Model'!$B16)</f>
        <v>Parameter</v>
      </c>
      <c r="CB300" t="str">
        <f ca="1">SUBSTITUTE(CB299,'Formula Name Creation'!$V16,'HB11 Model'!$B16)</f>
        <v>Parameter</v>
      </c>
      <c r="CC300" t="str">
        <f ca="1">SUBSTITUTE(CC299,'Formula Name Creation'!$V16,'HB11 Model'!$B16)</f>
        <v>Parameter</v>
      </c>
      <c r="CD300" t="str">
        <f ca="1">SUBSTITUTE(CD299,'Formula Name Creation'!$V16,'HB11 Model'!$B16)</f>
        <v>=32*(C9/2605)</v>
      </c>
      <c r="CE300" t="str">
        <f ca="1">SUBSTITUTE(CE299,'Formula Name Creation'!$V16,'HB11 Model'!$B16)</f>
        <v>Parameter</v>
      </c>
      <c r="CF300" t="str">
        <f ca="1">SUBSTITUTE(CF299,'Formula Name Creation'!$V16,'HB11 Model'!$B16)</f>
        <v>Parameter</v>
      </c>
      <c r="CG300" t="str">
        <f ca="1">SUBSTITUTE(CG299,'Formula Name Creation'!$V16,'HB11 Model'!$B16)</f>
        <v>=(Coolant Volume*Coolant Density*Coolant Cost)/10^6</v>
      </c>
      <c r="CH300" t="str">
        <f ca="1">SUBSTITUTE(CH299,'Formula Name Creation'!$V16,'HB11 Model'!$B16)</f>
        <v>=C9*10^6/Mixed-mean Coolant Temperature Rise/Specific Heat of Coolant</v>
      </c>
      <c r="CI300" t="str">
        <f ca="1">SUBSTITUTE(CI299,'Formula Name Creation'!$V16,'HB11 Model'!$B16)</f>
        <v>Parameter</v>
      </c>
      <c r="CJ300" t="str">
        <f ca="1">SUBSTITUTE(CJ299,'Formula Name Creation'!$V16,'HB11 Model'!$B16)</f>
        <v>Parameter</v>
      </c>
      <c r="CK300" t="str">
        <f ca="1">SUBSTITUTE(CK299,'Formula Name Creation'!$V16,'HB11 Model'!$B16)</f>
        <v>Parameter</v>
      </c>
      <c r="CL300" t="str">
        <f ca="1">SUBSTITUTE(CL299,'Formula Name Creation'!$V16,'HB11 Model'!$B16)</f>
        <v>Parameter</v>
      </c>
      <c r="CM300" t="str">
        <f ca="1">SUBSTITUTE(CM299,'Formula Name Creation'!$V16,'HB11 Model'!$B16)</f>
        <v>=Number of Staff*Average Hourly Wage</v>
      </c>
      <c r="CN300" t="str">
        <f ca="1">SUBSTITUTE(CN299,'Formula Name Creation'!$V16,'HB11 Model'!$B16)</f>
        <v>=Hourly Personnel Cost*7.6*7*52.18</v>
      </c>
      <c r="CO300" t="str">
        <f ca="1">SUBSTITUTE(CO299,'Formula Name Creation'!$V16,'HB11 Model'!$B16)</f>
        <v>Parameter</v>
      </c>
      <c r="CP300" t="str">
        <f ca="1">SUBSTITUTE(CP299,'Formula Name Creation'!$V16,'HB11 Model'!$B16)</f>
        <v>Parameter</v>
      </c>
      <c r="CQ300" t="str">
        <f ca="1">SUBSTITUTE(CQ299,'Formula Name Creation'!$V16,'HB11 Model'!$B16)</f>
        <v>Parameter</v>
      </c>
      <c r="CR300" t="str">
        <f ca="1">SUBSTITUTE(CR299,'Formula Name Creation'!$V16,'HB11 Model'!$B16)</f>
        <v>Parameter</v>
      </c>
      <c r="CS300" t="str">
        <f ca="1">SUBSTITUTE(CS299,'Formula Name Creation'!$V16,'HB11 Model'!$B16)</f>
        <v>Parameter</v>
      </c>
      <c r="CT300" t="str">
        <f ca="1">SUBSTITUTE(CT299,'Formula Name Creation'!$V16,'HB11 Model'!$B16)</f>
        <v>Parameter</v>
      </c>
      <c r="CU300" t="str">
        <f ca="1">SUBSTITUTE(CU299,'Formula Name Creation'!$V16,'HB11 Model'!$B16)</f>
        <v>=PI()*Height of Vacuum Vessel*(Radius of Vacuum Vessel^2-(Radius of Vacuum Vessel-Wall Thickness of Vacuum Vessel)^2)*Density of Vacuum Vessel Material</v>
      </c>
      <c r="CV300" t="str">
        <f ca="1">SUBSTITUTE(CV299,'Formula Name Creation'!$V16,'HB11 Model'!$B16)</f>
        <v>Parameter</v>
      </c>
      <c r="CW300" t="str">
        <f ca="1">SUBSTITUTE(CW299,'Formula Name Creation'!$V16,'HB11 Model'!$B16)</f>
        <v>=(90.69*Mass of Vacuum Vessel + Shielding Material Costs for Vacuum Vessel + 13.04*Mass Flow Rate*112.32)/10^6</v>
      </c>
      <c r="CX300" t="str">
        <f ca="1">SUBSTITUTE(CX299,'Formula Name Creation'!$V16,'HB11 Model'!$B16)</f>
        <v>0</v>
      </c>
      <c r="CY300" t="str">
        <f ca="1">SUBSTITUTE(CY299,'Formula Name Creation'!$V16,'HB11 Model'!$B16)</f>
        <v>0</v>
      </c>
      <c r="CZ300" t="str">
        <f ca="1">SUBSTITUTE(CZ299,'Formula Name Creation'!$V16,'HB11 Model'!$B16)</f>
        <v>0</v>
      </c>
      <c r="DA300" t="str">
        <f ca="1">SUBSTITUTE(DA299,'Formula Name Creation'!$V16,'HB11 Model'!$B16)</f>
        <v>0</v>
      </c>
      <c r="DB300" t="str">
        <f ca="1">SUBSTITUTE(DB299,'Formula Name Creation'!$V16,'HB11 Model'!$B16)</f>
        <v>0</v>
      </c>
      <c r="DC300" t="str">
        <f ca="1">SUBSTITUTE(DC299,'Formula Name Creation'!$V16,'HB11 Model'!$B16)</f>
        <v>0</v>
      </c>
      <c r="DD300" t="str">
        <f ca="1">SUBSTITUTE(DD299,'Formula Name Creation'!$V16,'HB11 Model'!$B16)</f>
        <v>0</v>
      </c>
      <c r="DE300" t="str">
        <f ca="1">SUBSTITUTE(DE299,'Formula Name Creation'!$V16,'HB11 Model'!$B16)</f>
        <v>0</v>
      </c>
      <c r="DF300" t="str">
        <f ca="1">SUBSTITUTE(DF299,'Formula Name Creation'!$V16,'HB11 Model'!$B16)</f>
        <v>0</v>
      </c>
      <c r="DG300" t="str">
        <f ca="1">SUBSTITUTE(DG299,'Formula Name Creation'!$V16,'HB11 Model'!$B16)</f>
        <v>0</v>
      </c>
      <c r="DH300" t="str">
        <f ca="1">SUBSTITUTE(DH299,'Formula Name Creation'!$V16,'HB11 Model'!$B16)</f>
        <v>0</v>
      </c>
      <c r="DI300" t="str">
        <f ca="1">SUBSTITUTE(DI299,'Formula Name Creation'!$V16,'HB11 Model'!$B16)</f>
        <v>0</v>
      </c>
      <c r="DJ300" t="str">
        <f ca="1">SUBSTITUTE(DJ299,'Formula Name Creation'!$V16,'HB11 Model'!$B16)</f>
        <v>0</v>
      </c>
      <c r="DK300" t="str">
        <f ca="1">SUBSTITUTE(DK299,'Formula Name Creation'!$V16,'HB11 Model'!$B16)</f>
        <v>0</v>
      </c>
      <c r="DL300" t="str">
        <f ca="1">SUBSTITUTE(DL299,'Formula Name Creation'!$V16,'HB11 Model'!$B16)</f>
        <v>0</v>
      </c>
      <c r="DM300" t="str">
        <f ca="1">SUBSTITUTE(DM299,'Formula Name Creation'!$V16,'HB11 Model'!$B16)</f>
        <v>0</v>
      </c>
      <c r="DN300" t="str">
        <f ca="1">SUBSTITUTE(DN299,'Formula Name Creation'!$V16,'HB11 Model'!$B16)</f>
        <v>0</v>
      </c>
      <c r="DO300" t="str">
        <f ca="1">SUBSTITUTE(DO299,'Formula Name Creation'!$V16,'HB11 Model'!$B16)</f>
        <v>0</v>
      </c>
      <c r="DP300" t="str">
        <f ca="1">SUBSTITUTE(DP299,'Formula Name Creation'!$V16,'HB11 Model'!$B16)</f>
        <v>0</v>
      </c>
      <c r="DQ300" t="str">
        <f ca="1">SUBSTITUTE(DQ299,'Formula Name Creation'!$V16,'HB11 Model'!$B16)</f>
        <v>0</v>
      </c>
      <c r="DR300" t="str">
        <f ca="1">SUBSTITUTE(DR299,'Formula Name Creation'!$V16,'HB11 Model'!$B16)</f>
        <v>0</v>
      </c>
      <c r="DS300" t="str">
        <f ca="1">SUBSTITUTE(DS299,'Formula Name Creation'!$V16,'HB11 Model'!$B16)</f>
        <v>0</v>
      </c>
      <c r="DT300" t="str">
        <f ca="1">SUBSTITUTE(DT299,'Formula Name Creation'!$V16,'HB11 Model'!$B16)</f>
        <v>0</v>
      </c>
      <c r="DU300" t="str">
        <f ca="1">SUBSTITUTE(DU299,'Formula Name Creation'!$V16,'HB11 Model'!$B16)</f>
        <v>0</v>
      </c>
      <c r="DV300" t="str">
        <f ca="1">SUBSTITUTE(DV299,'Formula Name Creation'!$V16,'HB11 Model'!$B16)</f>
        <v>0</v>
      </c>
      <c r="DW300" t="str">
        <f ca="1">SUBSTITUTE(DW299,'Formula Name Creation'!$V16,'HB11 Model'!$B16)</f>
        <v>0</v>
      </c>
      <c r="DX300" t="str">
        <f ca="1">SUBSTITUTE(DX299,'Formula Name Creation'!$V16,'HB11 Model'!$B16)</f>
        <v>0</v>
      </c>
      <c r="DY300" t="str">
        <f ca="1">SUBSTITUTE(DY299,'Formula Name Creation'!$V16,'HB11 Model'!$B16)</f>
        <v>0</v>
      </c>
      <c r="DZ300" t="str">
        <f ca="1">SUBSTITUTE(DZ299,'Formula Name Creation'!$V16,'HB11 Model'!$B16)</f>
        <v>0</v>
      </c>
      <c r="EA300" t="str">
        <f ca="1">SUBSTITUTE(EA299,'Formula Name Creation'!$V16,'HB11 Model'!$B16)</f>
        <v>0</v>
      </c>
      <c r="EB300" t="str">
        <f ca="1">SUBSTITUTE(EB299,'Formula Name Creation'!$V16,'HB11 Model'!$B16)</f>
        <v>0</v>
      </c>
      <c r="EC300" t="str">
        <f ca="1">SUBSTITUTE(EC299,'Formula Name Creation'!$V16,'HB11 Model'!$B16)</f>
        <v>0</v>
      </c>
      <c r="ED300" t="str">
        <f ca="1">SUBSTITUTE(ED299,'Formula Name Creation'!$V16,'HB11 Model'!$B16)</f>
        <v>0</v>
      </c>
      <c r="EE300" t="str">
        <f ca="1">SUBSTITUTE(EE299,'Formula Name Creation'!$V16,'HB11 Model'!$B16)</f>
        <v>0</v>
      </c>
      <c r="EF300" t="str">
        <f ca="1">SUBSTITUTE(EF299,'Formula Name Creation'!$V16,'HB11 Model'!$B16)</f>
        <v>0</v>
      </c>
      <c r="EG300" t="str">
        <f ca="1">SUBSTITUTE(EG299,'Formula Name Creation'!$V16,'HB11 Model'!$B16)</f>
        <v>0</v>
      </c>
      <c r="EH300" t="str">
        <f ca="1">SUBSTITUTE(EH299,'Formula Name Creation'!$V16,'HB11 Model'!$B16)</f>
        <v>0</v>
      </c>
      <c r="EI300" t="str">
        <f ca="1">SUBSTITUTE(EI299,'Formula Name Creation'!$V16,'HB11 Model'!$B16)</f>
        <v>0</v>
      </c>
      <c r="EJ300" t="str">
        <f ca="1">SUBSTITUTE(EJ299,'Formula Name Creation'!$V16,'HB11 Model'!$B16)</f>
        <v>0</v>
      </c>
      <c r="EK300" t="str">
        <f ca="1">SUBSTITUTE(EK299,'Formula Name Creation'!$V16,'HB11 Model'!$B16)</f>
        <v>0</v>
      </c>
      <c r="EL300" t="str">
        <f ca="1">SUBSTITUTE(EL299,'Formula Name Creation'!$V16,'HB11 Model'!$B16)</f>
        <v>0</v>
      </c>
      <c r="EM300" t="str">
        <f ca="1">SUBSTITUTE(EM299,'Formula Name Creation'!$V16,'HB11 Model'!$B16)</f>
        <v>0</v>
      </c>
      <c r="EN300" t="str">
        <f ca="1">SUBSTITUTE(EN299,'Formula Name Creation'!$V16,'HB11 Model'!$B16)</f>
        <v>0</v>
      </c>
      <c r="EO300" t="str">
        <f ca="1">SUBSTITUTE(EO299,'Formula Name Creation'!$V16,'HB11 Model'!$B16)</f>
        <v>0</v>
      </c>
      <c r="EP300" t="str">
        <f ca="1">SUBSTITUTE(EP299,'Formula Name Creation'!$V16,'HB11 Model'!$B16)</f>
        <v>0</v>
      </c>
      <c r="EQ300" t="str">
        <f ca="1">SUBSTITUTE(EQ299,'Formula Name Creation'!$V16,'HB11 Model'!$B16)</f>
        <v>0</v>
      </c>
      <c r="ER300" t="str">
        <f ca="1">SUBSTITUTE(ER299,'Formula Name Creation'!$V16,'HB11 Model'!$B16)</f>
        <v>0</v>
      </c>
      <c r="ES300" t="str">
        <f ca="1">SUBSTITUTE(ES299,'Formula Name Creation'!$V16,'HB11 Model'!$B16)</f>
        <v>0</v>
      </c>
      <c r="ET300" t="str">
        <f ca="1">SUBSTITUTE(ET299,'Formula Name Creation'!$V16,'HB11 Model'!$B16)</f>
        <v>0</v>
      </c>
      <c r="EU300">
        <v>14</v>
      </c>
    </row>
    <row r="301" spans="1:151" x14ac:dyDescent="0.25">
      <c r="A301" t="str">
        <f ca="1">SUBSTITUTE(A300,'Formula Name Creation'!$V15,'HB11 Model'!$B15)</f>
        <v>Parameter</v>
      </c>
      <c r="B301" t="str">
        <f ca="1">SUBSTITUTE(B300,'Formula Name Creation'!$V15,'HB11 Model'!$B15)</f>
        <v>Parameter</v>
      </c>
      <c r="C301" t="str">
        <f ca="1">SUBSTITUTE(C300,'Formula Name Creation'!$V15,'HB11 Model'!$B15)</f>
        <v>=(1400*Net Energy Output*1000)/10^6</v>
      </c>
      <c r="D301" t="str">
        <f ca="1">SUBSTITUTE(D300,'Formula Name Creation'!$V15,'HB11 Model'!$B15)</f>
        <v>Parameter</v>
      </c>
      <c r="E301" t="str">
        <f ca="1">SUBSTITUTE(E300,'Formula Name Creation'!$V15,'HB11 Model'!$B15)</f>
        <v>=C3*C4</v>
      </c>
      <c r="F301" t="str">
        <f ca="1">SUBSTITUTE(F300,'Formula Name Creation'!$V15,'HB11 Model'!$B15)</f>
        <v>=C7/(C6)</v>
      </c>
      <c r="G301" t="str">
        <f ca="1">SUBSTITUTE(G300,'Formula Name Creation'!$V15,'HB11 Model'!$B15)</f>
        <v>=IF(X-factor=0,C7*C10,C7*C10*C13)</v>
      </c>
      <c r="H301" t="str">
        <f ca="1">SUBSTITUTE(H300,'Formula Name Creation'!$V15,'HB11 Model'!$B15)</f>
        <v>Parameter</v>
      </c>
      <c r="I301" t="str">
        <f ca="1">SUBSTITUTE(I300,'Formula Name Creation'!$V15,'HB11 Model'!$B15)</f>
        <v>Parameter</v>
      </c>
      <c r="J301" t="str">
        <f ca="1">SUBSTITUTE(J300,'Formula Name Creation'!$V15,'HB11 Model'!$B15)</f>
        <v>Parameter</v>
      </c>
      <c r="K301" t="str">
        <f ca="1">SUBSTITUTE(K300,'Formula Name Creation'!$V15,'HB11 Model'!$B15)</f>
        <v>Parameter</v>
      </c>
      <c r="L301" t="str">
        <f ca="1">SUBSTITUTE(L300,'Formula Name Creation'!$V15,'HB11 Model'!$B15)</f>
        <v>Parameter</v>
      </c>
      <c r="M301" t="str">
        <f ca="1">SUBSTITUTE(M300,'Formula Name Creation'!$V15,'HB11 Model'!$B15)</f>
        <v>=Gross Energy Output /C8</v>
      </c>
      <c r="N301" t="str">
        <f ca="1">SUBSTITUTE(N300,'Formula Name Creation'!$V15,'HB11 Model'!$B15)</f>
        <v>=C9*Electricity Generator Efficiency</v>
      </c>
      <c r="O301" t="str">
        <f ca="1">SUBSTITUTE(O300,'Formula Name Creation'!$V15,'HB11 Model'!$B15)</f>
        <v>Parameter</v>
      </c>
      <c r="P301" t="str">
        <f ca="1">SUBSTITUTE(P300,'Formula Name Creation'!$V15,'HB11 Model'!$B15)</f>
        <v>Parameter</v>
      </c>
      <c r="Q301" t="str">
        <f ca="1">SUBSTITUTE(Q300,'Formula Name Creation'!$V15,'HB11 Model'!$B15)</f>
        <v>Parameter</v>
      </c>
      <c r="R301" t="str">
        <f ca="1">SUBSTITUTE(R300,'Formula Name Creation'!$V15,'HB11 Model'!$B15)</f>
        <v>=C8+Cooling System Energy Consumption+Vacuum System Power Usage</v>
      </c>
      <c r="S301" t="str">
        <f ca="1">SUBSTITUTE(S300,'Formula Name Creation'!$V15,'HB11 Model'!$B15)</f>
        <v>=Total Reactor Energy Consumption*Electricity Rate</v>
      </c>
      <c r="T301" t="str">
        <f ca="1">SUBSTITUTE(T300,'Formula Name Creation'!$V15,'HB11 Model'!$B15)</f>
        <v>=Gross Energy Output -Total Reactor Energy Consumption</v>
      </c>
      <c r="U301" t="str">
        <f ca="1">SUBSTITUTE(U300,'Formula Name Creation'!$V15,'HB11 Model'!$B15)</f>
        <v>=365*24*C14</v>
      </c>
      <c r="V301" t="str">
        <f ca="1">SUBSTITUTE(V300,'Formula Name Creation'!$V15,'HB11 Model'!$B15)</f>
        <v>=Net Energy Output*Hours in Operation per Year</v>
      </c>
      <c r="W301" t="str">
        <f ca="1">SUBSTITUTE(W300,'Formula Name Creation'!$V15,'HB11 Model'!$B15)</f>
        <v>=Required Targets per Year/(1-Production Failure Rate )</v>
      </c>
      <c r="X301" t="str">
        <f ca="1">SUBSTITUTE(X300,'Formula Name Creation'!$V15,'HB11 Model'!$B15)</f>
        <v>=C4*C14*365*24*3600</v>
      </c>
      <c r="Y301" t="str">
        <f ca="1">SUBSTITUTE(Y300,'Formula Name Creation'!$V15,'HB11 Model'!$B15)</f>
        <v>Parameter</v>
      </c>
      <c r="Z301" t="str">
        <f ca="1">SUBSTITUTE(Z300,'Formula Name Creation'!$V15,'HB11 Model'!$B15)</f>
        <v>=Total Cost per Pellet +Total Cost per Target with X-factor+Total Cost per Capacitive Coil and Hydrogen Cone+Final Assembly Cost per Target</v>
      </c>
      <c r="AA301" t="str">
        <f ca="1">SUBSTITUTE(AA300,'Formula Name Creation'!$V15,'HB11 Model'!$B15)</f>
        <v xml:space="preserve">=Fuel Pellet Mass*(Fuel Pellet Percentage Boron Nitride (h-BN)*Cost of Boron Nitride (h-BN))/(1000)+Cost of Manufacturing per Pellet </v>
      </c>
      <c r="AB301" t="str">
        <f ca="1">SUBSTITUTE(AB300,'Formula Name Creation'!$V15,'HB11 Model'!$B15)</f>
        <v>Parameter</v>
      </c>
      <c r="AC301" t="str">
        <f ca="1">SUBSTITUTE(AC300,'Formula Name Creation'!$V15,'HB11 Model'!$B15)</f>
        <v>Parameter</v>
      </c>
      <c r="AD301" t="str">
        <f ca="1">SUBSTITUTE(AD300,'Formula Name Creation'!$V15,'HB11 Model'!$B15)</f>
        <v>Parameter</v>
      </c>
      <c r="AE301" t="str">
        <f ca="1">SUBSTITUTE(AE300,'Formula Name Creation'!$V15,'HB11 Model'!$B15)</f>
        <v>Parameter</v>
      </c>
      <c r="AF301" t="str">
        <f ca="1">SUBSTITUTE(AF300,'Formula Name Creation'!$V15,'HB11 Model'!$B15)</f>
        <v>Parameter</v>
      </c>
      <c r="AG301" t="str">
        <f ca="1">SUBSTITUTE(AG300,'Formula Name Creation'!$V15,'HB11 Model'!$B15)</f>
        <v>Parameter</v>
      </c>
      <c r="AH301" t="str">
        <f ca="1">SUBSTITUTE(AH300,'Formula Name Creation'!$V15,'HB11 Model'!$B15)</f>
        <v>Parameter</v>
      </c>
      <c r="AI301" t="str">
        <f ca="1">SUBSTITUTE(AI300,'Formula Name Creation'!$V15,'HB11 Model'!$B15)</f>
        <v>=X-factor*(Total Cost of X-factor)</v>
      </c>
      <c r="AJ301" t="str">
        <f ca="1">SUBSTITUTE(AJ300,'Formula Name Creation'!$V15,'HB11 Model'!$B15)</f>
        <v>Parameter</v>
      </c>
      <c r="AK301" t="str">
        <f ca="1">SUBSTITUTE(AK300,'Formula Name Creation'!$V15,'HB11 Model'!$B15)</f>
        <v>Parameter</v>
      </c>
      <c r="AL301" t="str">
        <f ca="1">SUBSTITUTE(AL300,'Formula Name Creation'!$V15,'HB11 Model'!$B15)</f>
        <v>=Capacitive Coil and Hydrogen Cone*(Total Material Cost per Capacitive Coil and Hydrogen Cone+Cost of Manufacturing per Capacitive Coil and Hydrogen Cone)</v>
      </c>
      <c r="AM301" t="str">
        <f ca="1">SUBSTITUTE(AM300,'Formula Name Creation'!$V15,'HB11 Model'!$B15)</f>
        <v>=0.04+(Hydrogen Precursor Mass*Cost of Hydrogen)/(1000)</v>
      </c>
      <c r="AN301" t="str">
        <f ca="1">SUBSTITUTE(AN300,'Formula Name Creation'!$V15,'HB11 Model'!$B15)</f>
        <v>Parameter</v>
      </c>
      <c r="AO301" t="str">
        <f ca="1">SUBSTITUTE(AO300,'Formula Name Creation'!$V15,'HB11 Model'!$B15)</f>
        <v>Parameter</v>
      </c>
      <c r="AP301" t="str">
        <f ca="1">SUBSTITUTE(AP300,'Formula Name Creation'!$V15,'HB11 Model'!$B15)</f>
        <v>Parameter</v>
      </c>
      <c r="AQ301" t="str">
        <f ca="1">SUBSTITUTE(AQ300,'Formula Name Creation'!$V15,'HB11 Model'!$B15)</f>
        <v>Parameter</v>
      </c>
      <c r="AR301" t="e">
        <f ca="1">SUBSTITUTE(AR300,'Formula Name Creation'!$V15,'HB11 Model'!$B15)</f>
        <v>#N/A</v>
      </c>
      <c r="AS301" t="str">
        <f ca="1">SUBSTITUTE(AS300,'Formula Name Creation'!$V15,'HB11 Model'!$B15)</f>
        <v>=Manufacturing Overhead Costs+Fuel Target Production per Year*(Total Cost per Target )</v>
      </c>
      <c r="AT301" t="str">
        <f ca="1">SUBSTITUTE(AT300,'Formula Name Creation'!$V15,'HB11 Model'!$B15)</f>
        <v>Parameter</v>
      </c>
      <c r="AU301" t="str">
        <f ca="1">SUBSTITUTE(AU300,'Formula Name Creation'!$V15,'HB11 Model'!$B15)</f>
        <v>Parameter</v>
      </c>
      <c r="AV301" t="str">
        <f ca="1">SUBSTITUTE(AV300,'Formula Name Creation'!$V15,'HB11 Model'!$B15)</f>
        <v>Parameter</v>
      </c>
      <c r="AW301" t="str">
        <f ca="1">SUBSTITUTE(AW300,'Formula Name Creation'!$V15,'HB11 Model'!$B15)</f>
        <v>Parameter</v>
      </c>
      <c r="AX301" t="str">
        <f ca="1">SUBSTITUTE(AX300,'Formula Name Creation'!$V15,'HB11 Model'!$B15)</f>
        <v>Parameter</v>
      </c>
      <c r="AY301" t="str">
        <f ca="1">SUBSTITUTE(AY300,'Formula Name Creation'!$V15,'HB11 Model'!$B15)</f>
        <v>Parameter</v>
      </c>
      <c r="AZ301" t="str">
        <f ca="1">SUBSTITUTE(AZ300,'Formula Name Creation'!$V15,'HB11 Model'!$B15)</f>
        <v>Parameter</v>
      </c>
      <c r="BA301" t="str">
        <f ca="1">SUBSTITUTE(BA300,'Formula Name Creation'!$V15,'HB11 Model'!$B15)</f>
        <v>=(Total Cost of Fuel Storage+Cost of Fuel Delivery Robot)/10^6</v>
      </c>
      <c r="BB301" t="str">
        <f ca="1">SUBSTITUTE(BB300,'Formula Name Creation'!$V15,'HB11 Model'!$B15)</f>
        <v>=C4*((C14*24)*3600)*Required Redundancy</v>
      </c>
      <c r="BC301" t="str">
        <f ca="1">SUBSTITUTE(BC300,'Formula Name Creation'!$V15,'HB11 Model'!$B15)</f>
        <v>Parameter</v>
      </c>
      <c r="BD301" t="str">
        <f ca="1">SUBSTITUTE(BD300,'Formula Name Creation'!$V15,'HB11 Model'!$B15)</f>
        <v>Parameter</v>
      </c>
      <c r="BE301" t="str">
        <f ca="1">SUBSTITUTE(BE300,'Formula Name Creation'!$V15,'HB11 Model'!$B15)</f>
        <v>Parameter</v>
      </c>
      <c r="BF301" t="str">
        <f ca="1">SUBSTITUTE(BF300,'Formula Name Creation'!$V15,'HB11 Model'!$B15)</f>
        <v>Parameter</v>
      </c>
      <c r="BG301" t="str">
        <f ca="1">SUBSTITUTE(BG300,'Formula Name Creation'!$V15,'HB11 Model'!$B15)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1" t="str">
        <f ca="1">SUBSTITUTE(BH300,'Formula Name Creation'!$V15,'HB11 Model'!$B15)</f>
        <v>Parameter</v>
      </c>
      <c r="BI301" t="str">
        <f ca="1">SUBSTITUTE(BI300,'Formula Name Creation'!$V15,'HB11 Model'!$B15)</f>
        <v>=Cost of Maintenance per kWh*1000*Yearly Net Energy Output</v>
      </c>
      <c r="BJ301" t="str">
        <f ca="1">SUBSTITUTE(BJ300,'Formula Name Creation'!$V15,'HB11 Model'!$B15)</f>
        <v>Parameter</v>
      </c>
      <c r="BK301" t="str">
        <f ca="1">SUBSTITUTE(BK300,'Formula Name Creation'!$V15,'HB11 Model'!$B15)</f>
        <v>Parameter</v>
      </c>
      <c r="BL301" t="str">
        <f ca="1">SUBSTITUTE(BL300,'Formula Name Creation'!$V15,'HB11 Model'!$B15)</f>
        <v>Parameter</v>
      </c>
      <c r="BM301" t="str">
        <f ca="1">SUBSTITUTE(BM300,'Formula Name Creation'!$V15,'HB11 Model'!$B15)</f>
        <v>Parameter</v>
      </c>
      <c r="BN301" t="str">
        <f ca="1">SUBSTITUTE(BN300,'Formula Name Creation'!$V15,'HB11 Model'!$B15)</f>
        <v>Parameter</v>
      </c>
      <c r="BO301" t="str">
        <f ca="1">SUBSTITUTE(BO300,'Formula Name Creation'!$V15,'HB11 Model'!$B15)</f>
        <v>Parameter</v>
      </c>
      <c r="BP301" t="str">
        <f ca="1">SUBSTITUTE(BP300,'Formula Name Creation'!$V15,'HB11 Model'!$B15)</f>
        <v>Parameter</v>
      </c>
      <c r="BQ301" t="str">
        <f ca="1">SUBSTITUTE(BQ300,'Formula Name Creation'!$V15,'HB11 Model'!$B15)</f>
        <v>Parameter</v>
      </c>
      <c r="BR301" t="str">
        <f ca="1">SUBSTITUTE(BR300,'Formula Name Creation'!$V15,'HB11 Model'!$B15)</f>
        <v>Parameter</v>
      </c>
      <c r="BS301" t="str">
        <f ca="1">SUBSTITUTE(BS300,'Formula Name Creation'!$V15,'HB11 Model'!$B15)</f>
        <v>Parameter</v>
      </c>
      <c r="BT301" t="str">
        <f ca="1">SUBSTITUTE(BT300,'Formula Name Creation'!$V15,'HB11 Model'!$B15)</f>
        <v>Parameter</v>
      </c>
      <c r="BU301" t="str">
        <f ca="1">SUBSTITUTE(BU300,'Formula Name Creation'!$V15,'HB11 Model'!$B15)</f>
        <v>=(Land Cost+Reactor Building Cost+Turbine Building Cost+Cooling Tower System Cost+Power Supply and Energy Storage Cost+Ventilation Stack Cost+Miscellaneous Buildings Cost+Laser Construction Cost)</v>
      </c>
      <c r="BV301" t="str">
        <f ca="1">SUBSTITUTE(BV300,'Formula Name Creation'!$V15,'HB11 Model'!$B15)</f>
        <v>Parameter</v>
      </c>
      <c r="BW301" t="str">
        <f ca="1">SUBSTITUTE(BW300,'Formula Name Creation'!$V15,'HB11 Model'!$B15)</f>
        <v>Parameter</v>
      </c>
      <c r="BX301" t="str">
        <f ca="1">SUBSTITUTE(BX300,'Formula Name Creation'!$V15,'HB11 Model'!$B15)</f>
        <v>=Indirect Construction Cost+Direct Construction Cost</v>
      </c>
      <c r="BY301" t="str">
        <f ca="1">SUBSTITUTE(BY300,'Formula Name Creation'!$V15,'HB11 Model'!$B15)</f>
        <v>Parameter</v>
      </c>
      <c r="BZ301" t="str">
        <f ca="1">SUBSTITUTE(BZ300,'Formula Name Creation'!$V15,'HB11 Model'!$B15)</f>
        <v>=Decommissioning Cost Coefficient*Direct Construction Cost</v>
      </c>
      <c r="CA301" t="str">
        <f ca="1">SUBSTITUTE(CA300,'Formula Name Creation'!$V15,'HB11 Model'!$B15)</f>
        <v>Parameter</v>
      </c>
      <c r="CB301" t="str">
        <f ca="1">SUBSTITUTE(CB300,'Formula Name Creation'!$V15,'HB11 Model'!$B15)</f>
        <v>Parameter</v>
      </c>
      <c r="CC301" t="str">
        <f ca="1">SUBSTITUTE(CC300,'Formula Name Creation'!$V15,'HB11 Model'!$B15)</f>
        <v>Parameter</v>
      </c>
      <c r="CD301" t="str">
        <f ca="1">SUBSTITUTE(CD300,'Formula Name Creation'!$V15,'HB11 Model'!$B15)</f>
        <v>=32*(C9/2605)</v>
      </c>
      <c r="CE301" t="str">
        <f ca="1">SUBSTITUTE(CE300,'Formula Name Creation'!$V15,'HB11 Model'!$B15)</f>
        <v>Parameter</v>
      </c>
      <c r="CF301" t="str">
        <f ca="1">SUBSTITUTE(CF300,'Formula Name Creation'!$V15,'HB11 Model'!$B15)</f>
        <v>Parameter</v>
      </c>
      <c r="CG301" t="str">
        <f ca="1">SUBSTITUTE(CG300,'Formula Name Creation'!$V15,'HB11 Model'!$B15)</f>
        <v>=(Coolant Volume*Coolant Density*Coolant Cost)/10^6</v>
      </c>
      <c r="CH301" t="str">
        <f ca="1">SUBSTITUTE(CH300,'Formula Name Creation'!$V15,'HB11 Model'!$B15)</f>
        <v>=C9*10^6/Mixed-mean Coolant Temperature Rise/Specific Heat of Coolant</v>
      </c>
      <c r="CI301" t="str">
        <f ca="1">SUBSTITUTE(CI300,'Formula Name Creation'!$V15,'HB11 Model'!$B15)</f>
        <v>Parameter</v>
      </c>
      <c r="CJ301" t="str">
        <f ca="1">SUBSTITUTE(CJ300,'Formula Name Creation'!$V15,'HB11 Model'!$B15)</f>
        <v>Parameter</v>
      </c>
      <c r="CK301" t="str">
        <f ca="1">SUBSTITUTE(CK300,'Formula Name Creation'!$V15,'HB11 Model'!$B15)</f>
        <v>Parameter</v>
      </c>
      <c r="CL301" t="str">
        <f ca="1">SUBSTITUTE(CL300,'Formula Name Creation'!$V15,'HB11 Model'!$B15)</f>
        <v>Parameter</v>
      </c>
      <c r="CM301" t="str">
        <f ca="1">SUBSTITUTE(CM300,'Formula Name Creation'!$V15,'HB11 Model'!$B15)</f>
        <v>=Number of Staff*Average Hourly Wage</v>
      </c>
      <c r="CN301" t="str">
        <f ca="1">SUBSTITUTE(CN300,'Formula Name Creation'!$V15,'HB11 Model'!$B15)</f>
        <v>=Hourly Personnel Cost*7.6*7*52.18</v>
      </c>
      <c r="CO301" t="str">
        <f ca="1">SUBSTITUTE(CO300,'Formula Name Creation'!$V15,'HB11 Model'!$B15)</f>
        <v>Parameter</v>
      </c>
      <c r="CP301" t="str">
        <f ca="1">SUBSTITUTE(CP300,'Formula Name Creation'!$V15,'HB11 Model'!$B15)</f>
        <v>Parameter</v>
      </c>
      <c r="CQ301" t="str">
        <f ca="1">SUBSTITUTE(CQ300,'Formula Name Creation'!$V15,'HB11 Model'!$B15)</f>
        <v>Parameter</v>
      </c>
      <c r="CR301" t="str">
        <f ca="1">SUBSTITUTE(CR300,'Formula Name Creation'!$V15,'HB11 Model'!$B15)</f>
        <v>Parameter</v>
      </c>
      <c r="CS301" t="str">
        <f ca="1">SUBSTITUTE(CS300,'Formula Name Creation'!$V15,'HB11 Model'!$B15)</f>
        <v>Parameter</v>
      </c>
      <c r="CT301" t="str">
        <f ca="1">SUBSTITUTE(CT300,'Formula Name Creation'!$V15,'HB11 Model'!$B15)</f>
        <v>Parameter</v>
      </c>
      <c r="CU301" t="str">
        <f ca="1">SUBSTITUTE(CU300,'Formula Name Creation'!$V15,'HB11 Model'!$B15)</f>
        <v>=PI()*Height of Vacuum Vessel*(Radius of Vacuum Vessel^2-(Radius of Vacuum Vessel-Wall Thickness of Vacuum Vessel)^2)*Density of Vacuum Vessel Material</v>
      </c>
      <c r="CV301" t="str">
        <f ca="1">SUBSTITUTE(CV300,'Formula Name Creation'!$V15,'HB11 Model'!$B15)</f>
        <v>Parameter</v>
      </c>
      <c r="CW301" t="str">
        <f ca="1">SUBSTITUTE(CW300,'Formula Name Creation'!$V15,'HB11 Model'!$B15)</f>
        <v>=(90.69*Mass of Vacuum Vessel + Shielding Material Costs for Vacuum Vessel + 13.04*Mass Flow Rate*112.32)/10^6</v>
      </c>
      <c r="CX301" t="str">
        <f ca="1">SUBSTITUTE(CX300,'Formula Name Creation'!$V15,'HB11 Model'!$B15)</f>
        <v>0</v>
      </c>
      <c r="CY301" t="str">
        <f ca="1">SUBSTITUTE(CY300,'Formula Name Creation'!$V15,'HB11 Model'!$B15)</f>
        <v>0</v>
      </c>
      <c r="CZ301" t="str">
        <f ca="1">SUBSTITUTE(CZ300,'Formula Name Creation'!$V15,'HB11 Model'!$B15)</f>
        <v>0</v>
      </c>
      <c r="DA301" t="str">
        <f ca="1">SUBSTITUTE(DA300,'Formula Name Creation'!$V15,'HB11 Model'!$B15)</f>
        <v>0</v>
      </c>
      <c r="DB301" t="str">
        <f ca="1">SUBSTITUTE(DB300,'Formula Name Creation'!$V15,'HB11 Model'!$B15)</f>
        <v>0</v>
      </c>
      <c r="DC301" t="str">
        <f ca="1">SUBSTITUTE(DC300,'Formula Name Creation'!$V15,'HB11 Model'!$B15)</f>
        <v>0</v>
      </c>
      <c r="DD301" t="str">
        <f ca="1">SUBSTITUTE(DD300,'Formula Name Creation'!$V15,'HB11 Model'!$B15)</f>
        <v>0</v>
      </c>
      <c r="DE301" t="str">
        <f ca="1">SUBSTITUTE(DE300,'Formula Name Creation'!$V15,'HB11 Model'!$B15)</f>
        <v>0</v>
      </c>
      <c r="DF301" t="str">
        <f ca="1">SUBSTITUTE(DF300,'Formula Name Creation'!$V15,'HB11 Model'!$B15)</f>
        <v>0</v>
      </c>
      <c r="DG301" t="str">
        <f ca="1">SUBSTITUTE(DG300,'Formula Name Creation'!$V15,'HB11 Model'!$B15)</f>
        <v>0</v>
      </c>
      <c r="DH301" t="str">
        <f ca="1">SUBSTITUTE(DH300,'Formula Name Creation'!$V15,'HB11 Model'!$B15)</f>
        <v>0</v>
      </c>
      <c r="DI301" t="str">
        <f ca="1">SUBSTITUTE(DI300,'Formula Name Creation'!$V15,'HB11 Model'!$B15)</f>
        <v>0</v>
      </c>
      <c r="DJ301" t="str">
        <f ca="1">SUBSTITUTE(DJ300,'Formula Name Creation'!$V15,'HB11 Model'!$B15)</f>
        <v>0</v>
      </c>
      <c r="DK301" t="str">
        <f ca="1">SUBSTITUTE(DK300,'Formula Name Creation'!$V15,'HB11 Model'!$B15)</f>
        <v>0</v>
      </c>
      <c r="DL301" t="str">
        <f ca="1">SUBSTITUTE(DL300,'Formula Name Creation'!$V15,'HB11 Model'!$B15)</f>
        <v>0</v>
      </c>
      <c r="DM301" t="str">
        <f ca="1">SUBSTITUTE(DM300,'Formula Name Creation'!$V15,'HB11 Model'!$B15)</f>
        <v>0</v>
      </c>
      <c r="DN301" t="str">
        <f ca="1">SUBSTITUTE(DN300,'Formula Name Creation'!$V15,'HB11 Model'!$B15)</f>
        <v>0</v>
      </c>
      <c r="DO301" t="str">
        <f ca="1">SUBSTITUTE(DO300,'Formula Name Creation'!$V15,'HB11 Model'!$B15)</f>
        <v>0</v>
      </c>
      <c r="DP301" t="str">
        <f ca="1">SUBSTITUTE(DP300,'Formula Name Creation'!$V15,'HB11 Model'!$B15)</f>
        <v>0</v>
      </c>
      <c r="DQ301" t="str">
        <f ca="1">SUBSTITUTE(DQ300,'Formula Name Creation'!$V15,'HB11 Model'!$B15)</f>
        <v>0</v>
      </c>
      <c r="DR301" t="str">
        <f ca="1">SUBSTITUTE(DR300,'Formula Name Creation'!$V15,'HB11 Model'!$B15)</f>
        <v>0</v>
      </c>
      <c r="DS301" t="str">
        <f ca="1">SUBSTITUTE(DS300,'Formula Name Creation'!$V15,'HB11 Model'!$B15)</f>
        <v>0</v>
      </c>
      <c r="DT301" t="str">
        <f ca="1">SUBSTITUTE(DT300,'Formula Name Creation'!$V15,'HB11 Model'!$B15)</f>
        <v>0</v>
      </c>
      <c r="DU301" t="str">
        <f ca="1">SUBSTITUTE(DU300,'Formula Name Creation'!$V15,'HB11 Model'!$B15)</f>
        <v>0</v>
      </c>
      <c r="DV301" t="str">
        <f ca="1">SUBSTITUTE(DV300,'Formula Name Creation'!$V15,'HB11 Model'!$B15)</f>
        <v>0</v>
      </c>
      <c r="DW301" t="str">
        <f ca="1">SUBSTITUTE(DW300,'Formula Name Creation'!$V15,'HB11 Model'!$B15)</f>
        <v>0</v>
      </c>
      <c r="DX301" t="str">
        <f ca="1">SUBSTITUTE(DX300,'Formula Name Creation'!$V15,'HB11 Model'!$B15)</f>
        <v>0</v>
      </c>
      <c r="DY301" t="str">
        <f ca="1">SUBSTITUTE(DY300,'Formula Name Creation'!$V15,'HB11 Model'!$B15)</f>
        <v>0</v>
      </c>
      <c r="DZ301" t="str">
        <f ca="1">SUBSTITUTE(DZ300,'Formula Name Creation'!$V15,'HB11 Model'!$B15)</f>
        <v>0</v>
      </c>
      <c r="EA301" t="str">
        <f ca="1">SUBSTITUTE(EA300,'Formula Name Creation'!$V15,'HB11 Model'!$B15)</f>
        <v>0</v>
      </c>
      <c r="EB301" t="str">
        <f ca="1">SUBSTITUTE(EB300,'Formula Name Creation'!$V15,'HB11 Model'!$B15)</f>
        <v>0</v>
      </c>
      <c r="EC301" t="str">
        <f ca="1">SUBSTITUTE(EC300,'Formula Name Creation'!$V15,'HB11 Model'!$B15)</f>
        <v>0</v>
      </c>
      <c r="ED301" t="str">
        <f ca="1">SUBSTITUTE(ED300,'Formula Name Creation'!$V15,'HB11 Model'!$B15)</f>
        <v>0</v>
      </c>
      <c r="EE301" t="str">
        <f ca="1">SUBSTITUTE(EE300,'Formula Name Creation'!$V15,'HB11 Model'!$B15)</f>
        <v>0</v>
      </c>
      <c r="EF301" t="str">
        <f ca="1">SUBSTITUTE(EF300,'Formula Name Creation'!$V15,'HB11 Model'!$B15)</f>
        <v>0</v>
      </c>
      <c r="EG301" t="str">
        <f ca="1">SUBSTITUTE(EG300,'Formula Name Creation'!$V15,'HB11 Model'!$B15)</f>
        <v>0</v>
      </c>
      <c r="EH301" t="str">
        <f ca="1">SUBSTITUTE(EH300,'Formula Name Creation'!$V15,'HB11 Model'!$B15)</f>
        <v>0</v>
      </c>
      <c r="EI301" t="str">
        <f ca="1">SUBSTITUTE(EI300,'Formula Name Creation'!$V15,'HB11 Model'!$B15)</f>
        <v>0</v>
      </c>
      <c r="EJ301" t="str">
        <f ca="1">SUBSTITUTE(EJ300,'Formula Name Creation'!$V15,'HB11 Model'!$B15)</f>
        <v>0</v>
      </c>
      <c r="EK301" t="str">
        <f ca="1">SUBSTITUTE(EK300,'Formula Name Creation'!$V15,'HB11 Model'!$B15)</f>
        <v>0</v>
      </c>
      <c r="EL301" t="str">
        <f ca="1">SUBSTITUTE(EL300,'Formula Name Creation'!$V15,'HB11 Model'!$B15)</f>
        <v>0</v>
      </c>
      <c r="EM301" t="str">
        <f ca="1">SUBSTITUTE(EM300,'Formula Name Creation'!$V15,'HB11 Model'!$B15)</f>
        <v>0</v>
      </c>
      <c r="EN301" t="str">
        <f ca="1">SUBSTITUTE(EN300,'Formula Name Creation'!$V15,'HB11 Model'!$B15)</f>
        <v>0</v>
      </c>
      <c r="EO301" t="str">
        <f ca="1">SUBSTITUTE(EO300,'Formula Name Creation'!$V15,'HB11 Model'!$B15)</f>
        <v>0</v>
      </c>
      <c r="EP301" t="str">
        <f ca="1">SUBSTITUTE(EP300,'Formula Name Creation'!$V15,'HB11 Model'!$B15)</f>
        <v>0</v>
      </c>
      <c r="EQ301" t="str">
        <f ca="1">SUBSTITUTE(EQ300,'Formula Name Creation'!$V15,'HB11 Model'!$B15)</f>
        <v>0</v>
      </c>
      <c r="ER301" t="str">
        <f ca="1">SUBSTITUTE(ER300,'Formula Name Creation'!$V15,'HB11 Model'!$B15)</f>
        <v>0</v>
      </c>
      <c r="ES301" t="str">
        <f ca="1">SUBSTITUTE(ES300,'Formula Name Creation'!$V15,'HB11 Model'!$B15)</f>
        <v>0</v>
      </c>
      <c r="ET301" t="str">
        <f ca="1">SUBSTITUTE(ET300,'Formula Name Creation'!$V15,'HB11 Model'!$B15)</f>
        <v>0</v>
      </c>
      <c r="EU301">
        <v>13</v>
      </c>
    </row>
    <row r="302" spans="1:151" x14ac:dyDescent="0.25">
      <c r="A302" t="str">
        <f ca="1">SUBSTITUTE(A301,'Formula Name Creation'!$V14,'HB11 Model'!$B14)</f>
        <v>Parameter</v>
      </c>
      <c r="B302" t="str">
        <f ca="1">SUBSTITUTE(B301,'Formula Name Creation'!$V14,'HB11 Model'!$B14)</f>
        <v>Parameter</v>
      </c>
      <c r="C302" t="str">
        <f ca="1">SUBSTITUTE(C301,'Formula Name Creation'!$V14,'HB11 Model'!$B14)</f>
        <v>=(1400*Net Energy Output*1000)/10^6</v>
      </c>
      <c r="D302" t="str">
        <f ca="1">SUBSTITUTE(D301,'Formula Name Creation'!$V14,'HB11 Model'!$B14)</f>
        <v>Parameter</v>
      </c>
      <c r="E302" t="str">
        <f ca="1">SUBSTITUTE(E301,'Formula Name Creation'!$V14,'HB11 Model'!$B14)</f>
        <v>=C3*C4</v>
      </c>
      <c r="F302" t="str">
        <f ca="1">SUBSTITUTE(F301,'Formula Name Creation'!$V14,'HB11 Model'!$B14)</f>
        <v>=C7/(C6)</v>
      </c>
      <c r="G302" t="str">
        <f ca="1">SUBSTITUTE(G301,'Formula Name Creation'!$V14,'HB11 Model'!$B14)</f>
        <v>=IF(X-factor=0,C7*C10,C7*C10*C13)</v>
      </c>
      <c r="H302" t="str">
        <f ca="1">SUBSTITUTE(H301,'Formula Name Creation'!$V14,'HB11 Model'!$B14)</f>
        <v>Parameter</v>
      </c>
      <c r="I302" t="str">
        <f ca="1">SUBSTITUTE(I301,'Formula Name Creation'!$V14,'HB11 Model'!$B14)</f>
        <v>Parameter</v>
      </c>
      <c r="J302" t="str">
        <f ca="1">SUBSTITUTE(J301,'Formula Name Creation'!$V14,'HB11 Model'!$B14)</f>
        <v>Parameter</v>
      </c>
      <c r="K302" t="str">
        <f ca="1">SUBSTITUTE(K301,'Formula Name Creation'!$V14,'HB11 Model'!$B14)</f>
        <v>Parameter</v>
      </c>
      <c r="L302" t="str">
        <f ca="1">SUBSTITUTE(L301,'Formula Name Creation'!$V14,'HB11 Model'!$B14)</f>
        <v>Parameter</v>
      </c>
      <c r="M302" t="str">
        <f ca="1">SUBSTITUTE(M301,'Formula Name Creation'!$V14,'HB11 Model'!$B14)</f>
        <v>=Gross Energy Output /C8</v>
      </c>
      <c r="N302" t="str">
        <f ca="1">SUBSTITUTE(N301,'Formula Name Creation'!$V14,'HB11 Model'!$B14)</f>
        <v>=C9*Electricity Generator Efficiency</v>
      </c>
      <c r="O302" t="str">
        <f ca="1">SUBSTITUTE(O301,'Formula Name Creation'!$V14,'HB11 Model'!$B14)</f>
        <v>Parameter</v>
      </c>
      <c r="P302" t="str">
        <f ca="1">SUBSTITUTE(P301,'Formula Name Creation'!$V14,'HB11 Model'!$B14)</f>
        <v>Parameter</v>
      </c>
      <c r="Q302" t="str">
        <f ca="1">SUBSTITUTE(Q301,'Formula Name Creation'!$V14,'HB11 Model'!$B14)</f>
        <v>Parameter</v>
      </c>
      <c r="R302" t="str">
        <f ca="1">SUBSTITUTE(R301,'Formula Name Creation'!$V14,'HB11 Model'!$B14)</f>
        <v>=C8+Cooling System Energy Consumption+Vacuum System Power Usage</v>
      </c>
      <c r="S302" t="str">
        <f ca="1">SUBSTITUTE(S301,'Formula Name Creation'!$V14,'HB11 Model'!$B14)</f>
        <v>=Total Reactor Energy Consumption*Electricity Rate</v>
      </c>
      <c r="T302" t="str">
        <f ca="1">SUBSTITUTE(T301,'Formula Name Creation'!$V14,'HB11 Model'!$B14)</f>
        <v>=Gross Energy Output -Total Reactor Energy Consumption</v>
      </c>
      <c r="U302" t="str">
        <f ca="1">SUBSTITUTE(U301,'Formula Name Creation'!$V14,'HB11 Model'!$B14)</f>
        <v>=365*24*Duty Cycle (Uptime)</v>
      </c>
      <c r="V302" t="str">
        <f ca="1">SUBSTITUTE(V301,'Formula Name Creation'!$V14,'HB11 Model'!$B14)</f>
        <v>=Net Energy Output*Hours in Operation per Year</v>
      </c>
      <c r="W302" t="str">
        <f ca="1">SUBSTITUTE(W301,'Formula Name Creation'!$V14,'HB11 Model'!$B14)</f>
        <v>=Required Targets per Year/(1-Production Failure Rate )</v>
      </c>
      <c r="X302" t="str">
        <f ca="1">SUBSTITUTE(X301,'Formula Name Creation'!$V14,'HB11 Model'!$B14)</f>
        <v>=C4*Duty Cycle (Uptime)*365*24*3600</v>
      </c>
      <c r="Y302" t="str">
        <f ca="1">SUBSTITUTE(Y301,'Formula Name Creation'!$V14,'HB11 Model'!$B14)</f>
        <v>Parameter</v>
      </c>
      <c r="Z302" t="str">
        <f ca="1">SUBSTITUTE(Z301,'Formula Name Creation'!$V14,'HB11 Model'!$B14)</f>
        <v>=Total Cost per Pellet +Total Cost per Target with X-factor+Total Cost per Capacitive Coil and Hydrogen Cone+Final Assembly Cost per Target</v>
      </c>
      <c r="AA302" t="str">
        <f ca="1">SUBSTITUTE(AA301,'Formula Name Creation'!$V14,'HB11 Model'!$B14)</f>
        <v xml:space="preserve">=Fuel Pellet Mass*(Fuel Pellet Percentage Boron Nitride (h-BN)*Cost of Boron Nitride (h-BN))/(1000)+Cost of Manufacturing per Pellet </v>
      </c>
      <c r="AB302" t="str">
        <f ca="1">SUBSTITUTE(AB301,'Formula Name Creation'!$V14,'HB11 Model'!$B14)</f>
        <v>Parameter</v>
      </c>
      <c r="AC302" t="str">
        <f ca="1">SUBSTITUTE(AC301,'Formula Name Creation'!$V14,'HB11 Model'!$B14)</f>
        <v>Parameter</v>
      </c>
      <c r="AD302" t="str">
        <f ca="1">SUBSTITUTE(AD301,'Formula Name Creation'!$V14,'HB11 Model'!$B14)</f>
        <v>Parameter</v>
      </c>
      <c r="AE302" t="str">
        <f ca="1">SUBSTITUTE(AE301,'Formula Name Creation'!$V14,'HB11 Model'!$B14)</f>
        <v>Parameter</v>
      </c>
      <c r="AF302" t="str">
        <f ca="1">SUBSTITUTE(AF301,'Formula Name Creation'!$V14,'HB11 Model'!$B14)</f>
        <v>Parameter</v>
      </c>
      <c r="AG302" t="str">
        <f ca="1">SUBSTITUTE(AG301,'Formula Name Creation'!$V14,'HB11 Model'!$B14)</f>
        <v>Parameter</v>
      </c>
      <c r="AH302" t="str">
        <f ca="1">SUBSTITUTE(AH301,'Formula Name Creation'!$V14,'HB11 Model'!$B14)</f>
        <v>Parameter</v>
      </c>
      <c r="AI302" t="str">
        <f ca="1">SUBSTITUTE(AI301,'Formula Name Creation'!$V14,'HB11 Model'!$B14)</f>
        <v>=X-factor*(Total Cost of X-factor)</v>
      </c>
      <c r="AJ302" t="str">
        <f ca="1">SUBSTITUTE(AJ301,'Formula Name Creation'!$V14,'HB11 Model'!$B14)</f>
        <v>Parameter</v>
      </c>
      <c r="AK302" t="str">
        <f ca="1">SUBSTITUTE(AK301,'Formula Name Creation'!$V14,'HB11 Model'!$B14)</f>
        <v>Parameter</v>
      </c>
      <c r="AL302" t="str">
        <f ca="1">SUBSTITUTE(AL301,'Formula Name Creation'!$V14,'HB11 Model'!$B14)</f>
        <v>=Capacitive Coil and Hydrogen Cone*(Total Material Cost per Capacitive Coil and Hydrogen Cone+Cost of Manufacturing per Capacitive Coil and Hydrogen Cone)</v>
      </c>
      <c r="AM302" t="str">
        <f ca="1">SUBSTITUTE(AM301,'Formula Name Creation'!$V14,'HB11 Model'!$B14)</f>
        <v>=0.04+(Hydrogen Precursor Mass*Cost of Hydrogen)/(1000)</v>
      </c>
      <c r="AN302" t="str">
        <f ca="1">SUBSTITUTE(AN301,'Formula Name Creation'!$V14,'HB11 Model'!$B14)</f>
        <v>Parameter</v>
      </c>
      <c r="AO302" t="str">
        <f ca="1">SUBSTITUTE(AO301,'Formula Name Creation'!$V14,'HB11 Model'!$B14)</f>
        <v>Parameter</v>
      </c>
      <c r="AP302" t="str">
        <f ca="1">SUBSTITUTE(AP301,'Formula Name Creation'!$V14,'HB11 Model'!$B14)</f>
        <v>Parameter</v>
      </c>
      <c r="AQ302" t="str">
        <f ca="1">SUBSTITUTE(AQ301,'Formula Name Creation'!$V14,'HB11 Model'!$B14)</f>
        <v>Parameter</v>
      </c>
      <c r="AR302" t="e">
        <f ca="1">SUBSTITUTE(AR301,'Formula Name Creation'!$V14,'HB11 Model'!$B14)</f>
        <v>#N/A</v>
      </c>
      <c r="AS302" t="str">
        <f ca="1">SUBSTITUTE(AS301,'Formula Name Creation'!$V14,'HB11 Model'!$B14)</f>
        <v>=Manufacturing Overhead Costs+Fuel Target Production per Year*(Total Cost per Target )</v>
      </c>
      <c r="AT302" t="str">
        <f ca="1">SUBSTITUTE(AT301,'Formula Name Creation'!$V14,'HB11 Model'!$B14)</f>
        <v>Parameter</v>
      </c>
      <c r="AU302" t="str">
        <f ca="1">SUBSTITUTE(AU301,'Formula Name Creation'!$V14,'HB11 Model'!$B14)</f>
        <v>Parameter</v>
      </c>
      <c r="AV302" t="str">
        <f ca="1">SUBSTITUTE(AV301,'Formula Name Creation'!$V14,'HB11 Model'!$B14)</f>
        <v>Parameter</v>
      </c>
      <c r="AW302" t="str">
        <f ca="1">SUBSTITUTE(AW301,'Formula Name Creation'!$V14,'HB11 Model'!$B14)</f>
        <v>Parameter</v>
      </c>
      <c r="AX302" t="str">
        <f ca="1">SUBSTITUTE(AX301,'Formula Name Creation'!$V14,'HB11 Model'!$B14)</f>
        <v>Parameter</v>
      </c>
      <c r="AY302" t="str">
        <f ca="1">SUBSTITUTE(AY301,'Formula Name Creation'!$V14,'HB11 Model'!$B14)</f>
        <v>Parameter</v>
      </c>
      <c r="AZ302" t="str">
        <f ca="1">SUBSTITUTE(AZ301,'Formula Name Creation'!$V14,'HB11 Model'!$B14)</f>
        <v>Parameter</v>
      </c>
      <c r="BA302" t="str">
        <f ca="1">SUBSTITUTE(BA301,'Formula Name Creation'!$V14,'HB11 Model'!$B14)</f>
        <v>=(Total Cost of Fuel Storage+Cost of Fuel Delivery Robot)/10^6</v>
      </c>
      <c r="BB302" t="str">
        <f ca="1">SUBSTITUTE(BB301,'Formula Name Creation'!$V14,'HB11 Model'!$B14)</f>
        <v>=C4*((Duty Cycle (Uptime)*24)*3600)*Required Redundancy</v>
      </c>
      <c r="BC302" t="str">
        <f ca="1">SUBSTITUTE(BC301,'Formula Name Creation'!$V14,'HB11 Model'!$B14)</f>
        <v>Parameter</v>
      </c>
      <c r="BD302" t="str">
        <f ca="1">SUBSTITUTE(BD301,'Formula Name Creation'!$V14,'HB11 Model'!$B14)</f>
        <v>Parameter</v>
      </c>
      <c r="BE302" t="str">
        <f ca="1">SUBSTITUTE(BE301,'Formula Name Creation'!$V14,'HB11 Model'!$B14)</f>
        <v>Parameter</v>
      </c>
      <c r="BF302" t="str">
        <f ca="1">SUBSTITUTE(BF301,'Formula Name Creation'!$V14,'HB11 Model'!$B14)</f>
        <v>Parameter</v>
      </c>
      <c r="BG302" t="str">
        <f ca="1">SUBSTITUTE(BG301,'Formula Name Creation'!$V14,'HB11 Model'!$B14)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2" t="str">
        <f ca="1">SUBSTITUTE(BH301,'Formula Name Creation'!$V14,'HB11 Model'!$B14)</f>
        <v>Parameter</v>
      </c>
      <c r="BI302" t="str">
        <f ca="1">SUBSTITUTE(BI301,'Formula Name Creation'!$V14,'HB11 Model'!$B14)</f>
        <v>=Cost of Maintenance per kWh*1000*Yearly Net Energy Output</v>
      </c>
      <c r="BJ302" t="str">
        <f ca="1">SUBSTITUTE(BJ301,'Formula Name Creation'!$V14,'HB11 Model'!$B14)</f>
        <v>Parameter</v>
      </c>
      <c r="BK302" t="str">
        <f ca="1">SUBSTITUTE(BK301,'Formula Name Creation'!$V14,'HB11 Model'!$B14)</f>
        <v>Parameter</v>
      </c>
      <c r="BL302" t="str">
        <f ca="1">SUBSTITUTE(BL301,'Formula Name Creation'!$V14,'HB11 Model'!$B14)</f>
        <v>Parameter</v>
      </c>
      <c r="BM302" t="str">
        <f ca="1">SUBSTITUTE(BM301,'Formula Name Creation'!$V14,'HB11 Model'!$B14)</f>
        <v>Parameter</v>
      </c>
      <c r="BN302" t="str">
        <f ca="1">SUBSTITUTE(BN301,'Formula Name Creation'!$V14,'HB11 Model'!$B14)</f>
        <v>Parameter</v>
      </c>
      <c r="BO302" t="str">
        <f ca="1">SUBSTITUTE(BO301,'Formula Name Creation'!$V14,'HB11 Model'!$B14)</f>
        <v>Parameter</v>
      </c>
      <c r="BP302" t="str">
        <f ca="1">SUBSTITUTE(BP301,'Formula Name Creation'!$V14,'HB11 Model'!$B14)</f>
        <v>Parameter</v>
      </c>
      <c r="BQ302" t="str">
        <f ca="1">SUBSTITUTE(BQ301,'Formula Name Creation'!$V14,'HB11 Model'!$B14)</f>
        <v>Parameter</v>
      </c>
      <c r="BR302" t="str">
        <f ca="1">SUBSTITUTE(BR301,'Formula Name Creation'!$V14,'HB11 Model'!$B14)</f>
        <v>Parameter</v>
      </c>
      <c r="BS302" t="str">
        <f ca="1">SUBSTITUTE(BS301,'Formula Name Creation'!$V14,'HB11 Model'!$B14)</f>
        <v>Parameter</v>
      </c>
      <c r="BT302" t="str">
        <f ca="1">SUBSTITUTE(BT301,'Formula Name Creation'!$V14,'HB11 Model'!$B14)</f>
        <v>Parameter</v>
      </c>
      <c r="BU302" t="str">
        <f ca="1">SUBSTITUTE(BU301,'Formula Name Creation'!$V14,'HB11 Model'!$B14)</f>
        <v>=(Land Cost+Reactor Building Cost+Turbine Building Cost+Cooling Tower System Cost+Power Supply and Energy Storage Cost+Ventilation Stack Cost+Miscellaneous Buildings Cost+Laser Construction Cost)</v>
      </c>
      <c r="BV302" t="str">
        <f ca="1">SUBSTITUTE(BV301,'Formula Name Creation'!$V14,'HB11 Model'!$B14)</f>
        <v>Parameter</v>
      </c>
      <c r="BW302" t="str">
        <f ca="1">SUBSTITUTE(BW301,'Formula Name Creation'!$V14,'HB11 Model'!$B14)</f>
        <v>Parameter</v>
      </c>
      <c r="BX302" t="str">
        <f ca="1">SUBSTITUTE(BX301,'Formula Name Creation'!$V14,'HB11 Model'!$B14)</f>
        <v>=Indirect Construction Cost+Direct Construction Cost</v>
      </c>
      <c r="BY302" t="str">
        <f ca="1">SUBSTITUTE(BY301,'Formula Name Creation'!$V14,'HB11 Model'!$B14)</f>
        <v>Parameter</v>
      </c>
      <c r="BZ302" t="str">
        <f ca="1">SUBSTITUTE(BZ301,'Formula Name Creation'!$V14,'HB11 Model'!$B14)</f>
        <v>=Decommissioning Cost Coefficient*Direct Construction Cost</v>
      </c>
      <c r="CA302" t="str">
        <f ca="1">SUBSTITUTE(CA301,'Formula Name Creation'!$V14,'HB11 Model'!$B14)</f>
        <v>Parameter</v>
      </c>
      <c r="CB302" t="str">
        <f ca="1">SUBSTITUTE(CB301,'Formula Name Creation'!$V14,'HB11 Model'!$B14)</f>
        <v>Parameter</v>
      </c>
      <c r="CC302" t="str">
        <f ca="1">SUBSTITUTE(CC301,'Formula Name Creation'!$V14,'HB11 Model'!$B14)</f>
        <v>Parameter</v>
      </c>
      <c r="CD302" t="str">
        <f ca="1">SUBSTITUTE(CD301,'Formula Name Creation'!$V14,'HB11 Model'!$B14)</f>
        <v>=32*(C9/2605)</v>
      </c>
      <c r="CE302" t="str">
        <f ca="1">SUBSTITUTE(CE301,'Formula Name Creation'!$V14,'HB11 Model'!$B14)</f>
        <v>Parameter</v>
      </c>
      <c r="CF302" t="str">
        <f ca="1">SUBSTITUTE(CF301,'Formula Name Creation'!$V14,'HB11 Model'!$B14)</f>
        <v>Parameter</v>
      </c>
      <c r="CG302" t="str">
        <f ca="1">SUBSTITUTE(CG301,'Formula Name Creation'!$V14,'HB11 Model'!$B14)</f>
        <v>=(Coolant Volume*Coolant Density*Coolant Cost)/10^6</v>
      </c>
      <c r="CH302" t="str">
        <f ca="1">SUBSTITUTE(CH301,'Formula Name Creation'!$V14,'HB11 Model'!$B14)</f>
        <v>=C9*10^6/Mixed-mean Coolant Temperature Rise/Specific Heat of Coolant</v>
      </c>
      <c r="CI302" t="str">
        <f ca="1">SUBSTITUTE(CI301,'Formula Name Creation'!$V14,'HB11 Model'!$B14)</f>
        <v>Parameter</v>
      </c>
      <c r="CJ302" t="str">
        <f ca="1">SUBSTITUTE(CJ301,'Formula Name Creation'!$V14,'HB11 Model'!$B14)</f>
        <v>Parameter</v>
      </c>
      <c r="CK302" t="str">
        <f ca="1">SUBSTITUTE(CK301,'Formula Name Creation'!$V14,'HB11 Model'!$B14)</f>
        <v>Parameter</v>
      </c>
      <c r="CL302" t="str">
        <f ca="1">SUBSTITUTE(CL301,'Formula Name Creation'!$V14,'HB11 Model'!$B14)</f>
        <v>Parameter</v>
      </c>
      <c r="CM302" t="str">
        <f ca="1">SUBSTITUTE(CM301,'Formula Name Creation'!$V14,'HB11 Model'!$B14)</f>
        <v>=Number of Staff*Average Hourly Wage</v>
      </c>
      <c r="CN302" t="str">
        <f ca="1">SUBSTITUTE(CN301,'Formula Name Creation'!$V14,'HB11 Model'!$B14)</f>
        <v>=Hourly Personnel Cost*7.6*7*52.18</v>
      </c>
      <c r="CO302" t="str">
        <f ca="1">SUBSTITUTE(CO301,'Formula Name Creation'!$V14,'HB11 Model'!$B14)</f>
        <v>Parameter</v>
      </c>
      <c r="CP302" t="str">
        <f ca="1">SUBSTITUTE(CP301,'Formula Name Creation'!$V14,'HB11 Model'!$B14)</f>
        <v>Parameter</v>
      </c>
      <c r="CQ302" t="str">
        <f ca="1">SUBSTITUTE(CQ301,'Formula Name Creation'!$V14,'HB11 Model'!$B14)</f>
        <v>Parameter</v>
      </c>
      <c r="CR302" t="str">
        <f ca="1">SUBSTITUTE(CR301,'Formula Name Creation'!$V14,'HB11 Model'!$B14)</f>
        <v>Parameter</v>
      </c>
      <c r="CS302" t="str">
        <f ca="1">SUBSTITUTE(CS301,'Formula Name Creation'!$V14,'HB11 Model'!$B14)</f>
        <v>Parameter</v>
      </c>
      <c r="CT302" t="str">
        <f ca="1">SUBSTITUTE(CT301,'Formula Name Creation'!$V14,'HB11 Model'!$B14)</f>
        <v>Parameter</v>
      </c>
      <c r="CU302" t="str">
        <f ca="1">SUBSTITUTE(CU301,'Formula Name Creation'!$V14,'HB11 Model'!$B14)</f>
        <v>=PI()*Height of Vacuum Vessel*(Radius of Vacuum Vessel^2-(Radius of Vacuum Vessel-Wall Thickness of Vacuum Vessel)^2)*Density of Vacuum Vessel Material</v>
      </c>
      <c r="CV302" t="str">
        <f ca="1">SUBSTITUTE(CV301,'Formula Name Creation'!$V14,'HB11 Model'!$B14)</f>
        <v>Parameter</v>
      </c>
      <c r="CW302" t="str">
        <f ca="1">SUBSTITUTE(CW301,'Formula Name Creation'!$V14,'HB11 Model'!$B14)</f>
        <v>=(90.69*Mass of Vacuum Vessel + Shielding Material Costs for Vacuum Vessel + 13.04*Mass Flow Rate*112.32)/10^6</v>
      </c>
      <c r="CX302" t="str">
        <f ca="1">SUBSTITUTE(CX301,'Formula Name Creation'!$V14,'HB11 Model'!$B14)</f>
        <v>0</v>
      </c>
      <c r="CY302" t="str">
        <f ca="1">SUBSTITUTE(CY301,'Formula Name Creation'!$V14,'HB11 Model'!$B14)</f>
        <v>0</v>
      </c>
      <c r="CZ302" t="str">
        <f ca="1">SUBSTITUTE(CZ301,'Formula Name Creation'!$V14,'HB11 Model'!$B14)</f>
        <v>0</v>
      </c>
      <c r="DA302" t="str">
        <f ca="1">SUBSTITUTE(DA301,'Formula Name Creation'!$V14,'HB11 Model'!$B14)</f>
        <v>0</v>
      </c>
      <c r="DB302" t="str">
        <f ca="1">SUBSTITUTE(DB301,'Formula Name Creation'!$V14,'HB11 Model'!$B14)</f>
        <v>0</v>
      </c>
      <c r="DC302" t="str">
        <f ca="1">SUBSTITUTE(DC301,'Formula Name Creation'!$V14,'HB11 Model'!$B14)</f>
        <v>0</v>
      </c>
      <c r="DD302" t="str">
        <f ca="1">SUBSTITUTE(DD301,'Formula Name Creation'!$V14,'HB11 Model'!$B14)</f>
        <v>0</v>
      </c>
      <c r="DE302" t="str">
        <f ca="1">SUBSTITUTE(DE301,'Formula Name Creation'!$V14,'HB11 Model'!$B14)</f>
        <v>0</v>
      </c>
      <c r="DF302" t="str">
        <f ca="1">SUBSTITUTE(DF301,'Formula Name Creation'!$V14,'HB11 Model'!$B14)</f>
        <v>0</v>
      </c>
      <c r="DG302" t="str">
        <f ca="1">SUBSTITUTE(DG301,'Formula Name Creation'!$V14,'HB11 Model'!$B14)</f>
        <v>0</v>
      </c>
      <c r="DH302" t="str">
        <f ca="1">SUBSTITUTE(DH301,'Formula Name Creation'!$V14,'HB11 Model'!$B14)</f>
        <v>0</v>
      </c>
      <c r="DI302" t="str">
        <f ca="1">SUBSTITUTE(DI301,'Formula Name Creation'!$V14,'HB11 Model'!$B14)</f>
        <v>0</v>
      </c>
      <c r="DJ302" t="str">
        <f ca="1">SUBSTITUTE(DJ301,'Formula Name Creation'!$V14,'HB11 Model'!$B14)</f>
        <v>0</v>
      </c>
      <c r="DK302" t="str">
        <f ca="1">SUBSTITUTE(DK301,'Formula Name Creation'!$V14,'HB11 Model'!$B14)</f>
        <v>0</v>
      </c>
      <c r="DL302" t="str">
        <f ca="1">SUBSTITUTE(DL301,'Formula Name Creation'!$V14,'HB11 Model'!$B14)</f>
        <v>0</v>
      </c>
      <c r="DM302" t="str">
        <f ca="1">SUBSTITUTE(DM301,'Formula Name Creation'!$V14,'HB11 Model'!$B14)</f>
        <v>0</v>
      </c>
      <c r="DN302" t="str">
        <f ca="1">SUBSTITUTE(DN301,'Formula Name Creation'!$V14,'HB11 Model'!$B14)</f>
        <v>0</v>
      </c>
      <c r="DO302" t="str">
        <f ca="1">SUBSTITUTE(DO301,'Formula Name Creation'!$V14,'HB11 Model'!$B14)</f>
        <v>0</v>
      </c>
      <c r="DP302" t="str">
        <f ca="1">SUBSTITUTE(DP301,'Formula Name Creation'!$V14,'HB11 Model'!$B14)</f>
        <v>0</v>
      </c>
      <c r="DQ302" t="str">
        <f ca="1">SUBSTITUTE(DQ301,'Formula Name Creation'!$V14,'HB11 Model'!$B14)</f>
        <v>0</v>
      </c>
      <c r="DR302" t="str">
        <f ca="1">SUBSTITUTE(DR301,'Formula Name Creation'!$V14,'HB11 Model'!$B14)</f>
        <v>0</v>
      </c>
      <c r="DS302" t="str">
        <f ca="1">SUBSTITUTE(DS301,'Formula Name Creation'!$V14,'HB11 Model'!$B14)</f>
        <v>0</v>
      </c>
      <c r="DT302" t="str">
        <f ca="1">SUBSTITUTE(DT301,'Formula Name Creation'!$V14,'HB11 Model'!$B14)</f>
        <v>0</v>
      </c>
      <c r="DU302" t="str">
        <f ca="1">SUBSTITUTE(DU301,'Formula Name Creation'!$V14,'HB11 Model'!$B14)</f>
        <v>0</v>
      </c>
      <c r="DV302" t="str">
        <f ca="1">SUBSTITUTE(DV301,'Formula Name Creation'!$V14,'HB11 Model'!$B14)</f>
        <v>0</v>
      </c>
      <c r="DW302" t="str">
        <f ca="1">SUBSTITUTE(DW301,'Formula Name Creation'!$V14,'HB11 Model'!$B14)</f>
        <v>0</v>
      </c>
      <c r="DX302" t="str">
        <f ca="1">SUBSTITUTE(DX301,'Formula Name Creation'!$V14,'HB11 Model'!$B14)</f>
        <v>0</v>
      </c>
      <c r="DY302" t="str">
        <f ca="1">SUBSTITUTE(DY301,'Formula Name Creation'!$V14,'HB11 Model'!$B14)</f>
        <v>0</v>
      </c>
      <c r="DZ302" t="str">
        <f ca="1">SUBSTITUTE(DZ301,'Formula Name Creation'!$V14,'HB11 Model'!$B14)</f>
        <v>0</v>
      </c>
      <c r="EA302" t="str">
        <f ca="1">SUBSTITUTE(EA301,'Formula Name Creation'!$V14,'HB11 Model'!$B14)</f>
        <v>0</v>
      </c>
      <c r="EB302" t="str">
        <f ca="1">SUBSTITUTE(EB301,'Formula Name Creation'!$V14,'HB11 Model'!$B14)</f>
        <v>0</v>
      </c>
      <c r="EC302" t="str">
        <f ca="1">SUBSTITUTE(EC301,'Formula Name Creation'!$V14,'HB11 Model'!$B14)</f>
        <v>0</v>
      </c>
      <c r="ED302" t="str">
        <f ca="1">SUBSTITUTE(ED301,'Formula Name Creation'!$V14,'HB11 Model'!$B14)</f>
        <v>0</v>
      </c>
      <c r="EE302" t="str">
        <f ca="1">SUBSTITUTE(EE301,'Formula Name Creation'!$V14,'HB11 Model'!$B14)</f>
        <v>0</v>
      </c>
      <c r="EF302" t="str">
        <f ca="1">SUBSTITUTE(EF301,'Formula Name Creation'!$V14,'HB11 Model'!$B14)</f>
        <v>0</v>
      </c>
      <c r="EG302" t="str">
        <f ca="1">SUBSTITUTE(EG301,'Formula Name Creation'!$V14,'HB11 Model'!$B14)</f>
        <v>0</v>
      </c>
      <c r="EH302" t="str">
        <f ca="1">SUBSTITUTE(EH301,'Formula Name Creation'!$V14,'HB11 Model'!$B14)</f>
        <v>0</v>
      </c>
      <c r="EI302" t="str">
        <f ca="1">SUBSTITUTE(EI301,'Formula Name Creation'!$V14,'HB11 Model'!$B14)</f>
        <v>0</v>
      </c>
      <c r="EJ302" t="str">
        <f ca="1">SUBSTITUTE(EJ301,'Formula Name Creation'!$V14,'HB11 Model'!$B14)</f>
        <v>0</v>
      </c>
      <c r="EK302" t="str">
        <f ca="1">SUBSTITUTE(EK301,'Formula Name Creation'!$V14,'HB11 Model'!$B14)</f>
        <v>0</v>
      </c>
      <c r="EL302" t="str">
        <f ca="1">SUBSTITUTE(EL301,'Formula Name Creation'!$V14,'HB11 Model'!$B14)</f>
        <v>0</v>
      </c>
      <c r="EM302" t="str">
        <f ca="1">SUBSTITUTE(EM301,'Formula Name Creation'!$V14,'HB11 Model'!$B14)</f>
        <v>0</v>
      </c>
      <c r="EN302" t="str">
        <f ca="1">SUBSTITUTE(EN301,'Formula Name Creation'!$V14,'HB11 Model'!$B14)</f>
        <v>0</v>
      </c>
      <c r="EO302" t="str">
        <f ca="1">SUBSTITUTE(EO301,'Formula Name Creation'!$V14,'HB11 Model'!$B14)</f>
        <v>0</v>
      </c>
      <c r="EP302" t="str">
        <f ca="1">SUBSTITUTE(EP301,'Formula Name Creation'!$V14,'HB11 Model'!$B14)</f>
        <v>0</v>
      </c>
      <c r="EQ302" t="str">
        <f ca="1">SUBSTITUTE(EQ301,'Formula Name Creation'!$V14,'HB11 Model'!$B14)</f>
        <v>0</v>
      </c>
      <c r="ER302" t="str">
        <f ca="1">SUBSTITUTE(ER301,'Formula Name Creation'!$V14,'HB11 Model'!$B14)</f>
        <v>0</v>
      </c>
      <c r="ES302" t="str">
        <f ca="1">SUBSTITUTE(ES301,'Formula Name Creation'!$V14,'HB11 Model'!$B14)</f>
        <v>0</v>
      </c>
      <c r="ET302" t="str">
        <f ca="1">SUBSTITUTE(ET301,'Formula Name Creation'!$V14,'HB11 Model'!$B14)</f>
        <v>0</v>
      </c>
      <c r="EU302">
        <v>12</v>
      </c>
    </row>
    <row r="303" spans="1:151" x14ac:dyDescent="0.25">
      <c r="A303" t="str">
        <f ca="1">SUBSTITUTE(A302,'Formula Name Creation'!$V13,'HB11 Model'!$B13)</f>
        <v>Parameter</v>
      </c>
      <c r="B303" t="str">
        <f ca="1">SUBSTITUTE(B302,'Formula Name Creation'!$V13,'HB11 Model'!$B13)</f>
        <v>Parameter</v>
      </c>
      <c r="C303" t="str">
        <f ca="1">SUBSTITUTE(C302,'Formula Name Creation'!$V13,'HB11 Model'!$B13)</f>
        <v>=(1400*Net Energy Output*1000)/10^6</v>
      </c>
      <c r="D303" t="str">
        <f ca="1">SUBSTITUTE(D302,'Formula Name Creation'!$V13,'HB11 Model'!$B13)</f>
        <v>Parameter</v>
      </c>
      <c r="E303" t="str">
        <f ca="1">SUBSTITUTE(E302,'Formula Name Creation'!$V13,'HB11 Model'!$B13)</f>
        <v>=C3*C4</v>
      </c>
      <c r="F303" t="str">
        <f ca="1">SUBSTITUTE(F302,'Formula Name Creation'!$V13,'HB11 Model'!$B13)</f>
        <v>=C7/(C6)</v>
      </c>
      <c r="G303" t="str">
        <f ca="1">SUBSTITUTE(G302,'Formula Name Creation'!$V13,'HB11 Model'!$B13)</f>
        <v>=IF(X-factor=0,C7*C10,C7*C10*Increased Gain by X-factor)</v>
      </c>
      <c r="H303" t="str">
        <f ca="1">SUBSTITUTE(H302,'Formula Name Creation'!$V13,'HB11 Model'!$B13)</f>
        <v>Parameter</v>
      </c>
      <c r="I303" t="str">
        <f ca="1">SUBSTITUTE(I302,'Formula Name Creation'!$V13,'HB11 Model'!$B13)</f>
        <v>Parameter</v>
      </c>
      <c r="J303" t="str">
        <f ca="1">SUBSTITUTE(J302,'Formula Name Creation'!$V13,'HB11 Model'!$B13)</f>
        <v>Parameter</v>
      </c>
      <c r="K303" t="str">
        <f ca="1">SUBSTITUTE(K302,'Formula Name Creation'!$V13,'HB11 Model'!$B13)</f>
        <v>Parameter</v>
      </c>
      <c r="L303" t="str">
        <f ca="1">SUBSTITUTE(L302,'Formula Name Creation'!$V13,'HB11 Model'!$B13)</f>
        <v>Parameter</v>
      </c>
      <c r="M303" t="str">
        <f ca="1">SUBSTITUTE(M302,'Formula Name Creation'!$V13,'HB11 Model'!$B13)</f>
        <v>=Gross Energy Output /C8</v>
      </c>
      <c r="N303" t="str">
        <f ca="1">SUBSTITUTE(N302,'Formula Name Creation'!$V13,'HB11 Model'!$B13)</f>
        <v>=C9*Electricity Generator Efficiency</v>
      </c>
      <c r="O303" t="str">
        <f ca="1">SUBSTITUTE(O302,'Formula Name Creation'!$V13,'HB11 Model'!$B13)</f>
        <v>Parameter</v>
      </c>
      <c r="P303" t="str">
        <f ca="1">SUBSTITUTE(P302,'Formula Name Creation'!$V13,'HB11 Model'!$B13)</f>
        <v>Parameter</v>
      </c>
      <c r="Q303" t="str">
        <f ca="1">SUBSTITUTE(Q302,'Formula Name Creation'!$V13,'HB11 Model'!$B13)</f>
        <v>Parameter</v>
      </c>
      <c r="R303" t="str">
        <f ca="1">SUBSTITUTE(R302,'Formula Name Creation'!$V13,'HB11 Model'!$B13)</f>
        <v>=C8+Cooling System Energy Consumption+Vacuum System Power Usage</v>
      </c>
      <c r="S303" t="str">
        <f ca="1">SUBSTITUTE(S302,'Formula Name Creation'!$V13,'HB11 Model'!$B13)</f>
        <v>=Total Reactor Energy Consumption*Electricity Rate</v>
      </c>
      <c r="T303" t="str">
        <f ca="1">SUBSTITUTE(T302,'Formula Name Creation'!$V13,'HB11 Model'!$B13)</f>
        <v>=Gross Energy Output -Total Reactor Energy Consumption</v>
      </c>
      <c r="U303" t="str">
        <f ca="1">SUBSTITUTE(U302,'Formula Name Creation'!$V13,'HB11 Model'!$B13)</f>
        <v>=365*24*Duty Cycle (Uptime)</v>
      </c>
      <c r="V303" t="str">
        <f ca="1">SUBSTITUTE(V302,'Formula Name Creation'!$V13,'HB11 Model'!$B13)</f>
        <v>=Net Energy Output*Hours in Operation per Year</v>
      </c>
      <c r="W303" t="str">
        <f ca="1">SUBSTITUTE(W302,'Formula Name Creation'!$V13,'HB11 Model'!$B13)</f>
        <v>=Required Targets per Year/(1-Production Failure Rate )</v>
      </c>
      <c r="X303" t="str">
        <f ca="1">SUBSTITUTE(X302,'Formula Name Creation'!$V13,'HB11 Model'!$B13)</f>
        <v>=C4*Duty Cycle (Uptime)*365*24*3600</v>
      </c>
      <c r="Y303" t="str">
        <f ca="1">SUBSTITUTE(Y302,'Formula Name Creation'!$V13,'HB11 Model'!$B13)</f>
        <v>Parameter</v>
      </c>
      <c r="Z303" t="str">
        <f ca="1">SUBSTITUTE(Z302,'Formula Name Creation'!$V13,'HB11 Model'!$B13)</f>
        <v>=Total Cost per Pellet +Total Cost per Target with X-factor+Total Cost per Capacitive Coil and Hydrogen Cone+Final Assembly Cost per Target</v>
      </c>
      <c r="AA303" t="str">
        <f ca="1">SUBSTITUTE(AA302,'Formula Name Creation'!$V13,'HB11 Model'!$B13)</f>
        <v xml:space="preserve">=Fuel Pellet Mass*(Fuel Pellet Percentage Boron Nitride (h-BN)*Cost of Boron Nitride (h-BN))/(1000)+Cost of Manufacturing per Pellet </v>
      </c>
      <c r="AB303" t="str">
        <f ca="1">SUBSTITUTE(AB302,'Formula Name Creation'!$V13,'HB11 Model'!$B13)</f>
        <v>Parameter</v>
      </c>
      <c r="AC303" t="str">
        <f ca="1">SUBSTITUTE(AC302,'Formula Name Creation'!$V13,'HB11 Model'!$B13)</f>
        <v>Parameter</v>
      </c>
      <c r="AD303" t="str">
        <f ca="1">SUBSTITUTE(AD302,'Formula Name Creation'!$V13,'HB11 Model'!$B13)</f>
        <v>Parameter</v>
      </c>
      <c r="AE303" t="str">
        <f ca="1">SUBSTITUTE(AE302,'Formula Name Creation'!$V13,'HB11 Model'!$B13)</f>
        <v>Parameter</v>
      </c>
      <c r="AF303" t="str">
        <f ca="1">SUBSTITUTE(AF302,'Formula Name Creation'!$V13,'HB11 Model'!$B13)</f>
        <v>Parameter</v>
      </c>
      <c r="AG303" t="str">
        <f ca="1">SUBSTITUTE(AG302,'Formula Name Creation'!$V13,'HB11 Model'!$B13)</f>
        <v>Parameter</v>
      </c>
      <c r="AH303" t="str">
        <f ca="1">SUBSTITUTE(AH302,'Formula Name Creation'!$V13,'HB11 Model'!$B13)</f>
        <v>Parameter</v>
      </c>
      <c r="AI303" t="str">
        <f ca="1">SUBSTITUTE(AI302,'Formula Name Creation'!$V13,'HB11 Model'!$B13)</f>
        <v>=X-factor*(Total Cost of X-factor)</v>
      </c>
      <c r="AJ303" t="str">
        <f ca="1">SUBSTITUTE(AJ302,'Formula Name Creation'!$V13,'HB11 Model'!$B13)</f>
        <v>Parameter</v>
      </c>
      <c r="AK303" t="str">
        <f ca="1">SUBSTITUTE(AK302,'Formula Name Creation'!$V13,'HB11 Model'!$B13)</f>
        <v>Parameter</v>
      </c>
      <c r="AL303" t="str">
        <f ca="1">SUBSTITUTE(AL302,'Formula Name Creation'!$V13,'HB11 Model'!$B13)</f>
        <v>=Capacitive Coil and Hydrogen Cone*(Total Material Cost per Capacitive Coil and Hydrogen Cone+Cost of Manufacturing per Capacitive Coil and Hydrogen Cone)</v>
      </c>
      <c r="AM303" t="str">
        <f ca="1">SUBSTITUTE(AM302,'Formula Name Creation'!$V13,'HB11 Model'!$B13)</f>
        <v>=0.04+(Hydrogen Precursor Mass*Cost of Hydrogen)/(1000)</v>
      </c>
      <c r="AN303" t="str">
        <f ca="1">SUBSTITUTE(AN302,'Formula Name Creation'!$V13,'HB11 Model'!$B13)</f>
        <v>Parameter</v>
      </c>
      <c r="AO303" t="str">
        <f ca="1">SUBSTITUTE(AO302,'Formula Name Creation'!$V13,'HB11 Model'!$B13)</f>
        <v>Parameter</v>
      </c>
      <c r="AP303" t="str">
        <f ca="1">SUBSTITUTE(AP302,'Formula Name Creation'!$V13,'HB11 Model'!$B13)</f>
        <v>Parameter</v>
      </c>
      <c r="AQ303" t="str">
        <f ca="1">SUBSTITUTE(AQ302,'Formula Name Creation'!$V13,'HB11 Model'!$B13)</f>
        <v>Parameter</v>
      </c>
      <c r="AR303" t="e">
        <f ca="1">SUBSTITUTE(AR302,'Formula Name Creation'!$V13,'HB11 Model'!$B13)</f>
        <v>#N/A</v>
      </c>
      <c r="AS303" t="str">
        <f ca="1">SUBSTITUTE(AS302,'Formula Name Creation'!$V13,'HB11 Model'!$B13)</f>
        <v>=Manufacturing Overhead Costs+Fuel Target Production per Year*(Total Cost per Target )</v>
      </c>
      <c r="AT303" t="str">
        <f ca="1">SUBSTITUTE(AT302,'Formula Name Creation'!$V13,'HB11 Model'!$B13)</f>
        <v>Parameter</v>
      </c>
      <c r="AU303" t="str">
        <f ca="1">SUBSTITUTE(AU302,'Formula Name Creation'!$V13,'HB11 Model'!$B13)</f>
        <v>Parameter</v>
      </c>
      <c r="AV303" t="str">
        <f ca="1">SUBSTITUTE(AV302,'Formula Name Creation'!$V13,'HB11 Model'!$B13)</f>
        <v>Parameter</v>
      </c>
      <c r="AW303" t="str">
        <f ca="1">SUBSTITUTE(AW302,'Formula Name Creation'!$V13,'HB11 Model'!$B13)</f>
        <v>Parameter</v>
      </c>
      <c r="AX303" t="str">
        <f ca="1">SUBSTITUTE(AX302,'Formula Name Creation'!$V13,'HB11 Model'!$B13)</f>
        <v>Parameter</v>
      </c>
      <c r="AY303" t="str">
        <f ca="1">SUBSTITUTE(AY302,'Formula Name Creation'!$V13,'HB11 Model'!$B13)</f>
        <v>Parameter</v>
      </c>
      <c r="AZ303" t="str">
        <f ca="1">SUBSTITUTE(AZ302,'Formula Name Creation'!$V13,'HB11 Model'!$B13)</f>
        <v>Parameter</v>
      </c>
      <c r="BA303" t="str">
        <f ca="1">SUBSTITUTE(BA302,'Formula Name Creation'!$V13,'HB11 Model'!$B13)</f>
        <v>=(Total Cost of Fuel Storage+Cost of Fuel Delivery Robot)/10^6</v>
      </c>
      <c r="BB303" t="str">
        <f ca="1">SUBSTITUTE(BB302,'Formula Name Creation'!$V13,'HB11 Model'!$B13)</f>
        <v>=C4*((Duty Cycle (Uptime)*24)*3600)*Required Redundancy</v>
      </c>
      <c r="BC303" t="str">
        <f ca="1">SUBSTITUTE(BC302,'Formula Name Creation'!$V13,'HB11 Model'!$B13)</f>
        <v>Parameter</v>
      </c>
      <c r="BD303" t="str">
        <f ca="1">SUBSTITUTE(BD302,'Formula Name Creation'!$V13,'HB11 Model'!$B13)</f>
        <v>Parameter</v>
      </c>
      <c r="BE303" t="str">
        <f ca="1">SUBSTITUTE(BE302,'Formula Name Creation'!$V13,'HB11 Model'!$B13)</f>
        <v>Parameter</v>
      </c>
      <c r="BF303" t="str">
        <f ca="1">SUBSTITUTE(BF302,'Formula Name Creation'!$V13,'HB11 Model'!$B13)</f>
        <v>Parameter</v>
      </c>
      <c r="BG303" t="str">
        <f ca="1">SUBSTITUTE(BG302,'Formula Name Creation'!$V13,'HB11 Model'!$B13)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3" t="str">
        <f ca="1">SUBSTITUTE(BH302,'Formula Name Creation'!$V13,'HB11 Model'!$B13)</f>
        <v>Parameter</v>
      </c>
      <c r="BI303" t="str">
        <f ca="1">SUBSTITUTE(BI302,'Formula Name Creation'!$V13,'HB11 Model'!$B13)</f>
        <v>=Cost of Maintenance per kWh*1000*Yearly Net Energy Output</v>
      </c>
      <c r="BJ303" t="str">
        <f ca="1">SUBSTITUTE(BJ302,'Formula Name Creation'!$V13,'HB11 Model'!$B13)</f>
        <v>Parameter</v>
      </c>
      <c r="BK303" t="str">
        <f ca="1">SUBSTITUTE(BK302,'Formula Name Creation'!$V13,'HB11 Model'!$B13)</f>
        <v>Parameter</v>
      </c>
      <c r="BL303" t="str">
        <f ca="1">SUBSTITUTE(BL302,'Formula Name Creation'!$V13,'HB11 Model'!$B13)</f>
        <v>Parameter</v>
      </c>
      <c r="BM303" t="str">
        <f ca="1">SUBSTITUTE(BM302,'Formula Name Creation'!$V13,'HB11 Model'!$B13)</f>
        <v>Parameter</v>
      </c>
      <c r="BN303" t="str">
        <f ca="1">SUBSTITUTE(BN302,'Formula Name Creation'!$V13,'HB11 Model'!$B13)</f>
        <v>Parameter</v>
      </c>
      <c r="BO303" t="str">
        <f ca="1">SUBSTITUTE(BO302,'Formula Name Creation'!$V13,'HB11 Model'!$B13)</f>
        <v>Parameter</v>
      </c>
      <c r="BP303" t="str">
        <f ca="1">SUBSTITUTE(BP302,'Formula Name Creation'!$V13,'HB11 Model'!$B13)</f>
        <v>Parameter</v>
      </c>
      <c r="BQ303" t="str">
        <f ca="1">SUBSTITUTE(BQ302,'Formula Name Creation'!$V13,'HB11 Model'!$B13)</f>
        <v>Parameter</v>
      </c>
      <c r="BR303" t="str">
        <f ca="1">SUBSTITUTE(BR302,'Formula Name Creation'!$V13,'HB11 Model'!$B13)</f>
        <v>Parameter</v>
      </c>
      <c r="BS303" t="str">
        <f ca="1">SUBSTITUTE(BS302,'Formula Name Creation'!$V13,'HB11 Model'!$B13)</f>
        <v>Parameter</v>
      </c>
      <c r="BT303" t="str">
        <f ca="1">SUBSTITUTE(BT302,'Formula Name Creation'!$V13,'HB11 Model'!$B13)</f>
        <v>Parameter</v>
      </c>
      <c r="BU303" t="str">
        <f ca="1">SUBSTITUTE(BU302,'Formula Name Creation'!$V13,'HB11 Model'!$B13)</f>
        <v>=(Land Cost+Reactor Building Cost+Turbine Building Cost+Cooling Tower System Cost+Power Supply and Energy Storage Cost+Ventilation Stack Cost+Miscellaneous Buildings Cost+Laser Construction Cost)</v>
      </c>
      <c r="BV303" t="str">
        <f ca="1">SUBSTITUTE(BV302,'Formula Name Creation'!$V13,'HB11 Model'!$B13)</f>
        <v>Parameter</v>
      </c>
      <c r="BW303" t="str">
        <f ca="1">SUBSTITUTE(BW302,'Formula Name Creation'!$V13,'HB11 Model'!$B13)</f>
        <v>Parameter</v>
      </c>
      <c r="BX303" t="str">
        <f ca="1">SUBSTITUTE(BX302,'Formula Name Creation'!$V13,'HB11 Model'!$B13)</f>
        <v>=Indirect Construction Cost+Direct Construction Cost</v>
      </c>
      <c r="BY303" t="str">
        <f ca="1">SUBSTITUTE(BY302,'Formula Name Creation'!$V13,'HB11 Model'!$B13)</f>
        <v>Parameter</v>
      </c>
      <c r="BZ303" t="str">
        <f ca="1">SUBSTITUTE(BZ302,'Formula Name Creation'!$V13,'HB11 Model'!$B13)</f>
        <v>=Decommissioning Cost Coefficient*Direct Construction Cost</v>
      </c>
      <c r="CA303" t="str">
        <f ca="1">SUBSTITUTE(CA302,'Formula Name Creation'!$V13,'HB11 Model'!$B13)</f>
        <v>Parameter</v>
      </c>
      <c r="CB303" t="str">
        <f ca="1">SUBSTITUTE(CB302,'Formula Name Creation'!$V13,'HB11 Model'!$B13)</f>
        <v>Parameter</v>
      </c>
      <c r="CC303" t="str">
        <f ca="1">SUBSTITUTE(CC302,'Formula Name Creation'!$V13,'HB11 Model'!$B13)</f>
        <v>Parameter</v>
      </c>
      <c r="CD303" t="str">
        <f ca="1">SUBSTITUTE(CD302,'Formula Name Creation'!$V13,'HB11 Model'!$B13)</f>
        <v>=32*(C9/2605)</v>
      </c>
      <c r="CE303" t="str">
        <f ca="1">SUBSTITUTE(CE302,'Formula Name Creation'!$V13,'HB11 Model'!$B13)</f>
        <v>Parameter</v>
      </c>
      <c r="CF303" t="str">
        <f ca="1">SUBSTITUTE(CF302,'Formula Name Creation'!$V13,'HB11 Model'!$B13)</f>
        <v>Parameter</v>
      </c>
      <c r="CG303" t="str">
        <f ca="1">SUBSTITUTE(CG302,'Formula Name Creation'!$V13,'HB11 Model'!$B13)</f>
        <v>=(Coolant Volume*Coolant Density*Coolant Cost)/10^6</v>
      </c>
      <c r="CH303" t="str">
        <f ca="1">SUBSTITUTE(CH302,'Formula Name Creation'!$V13,'HB11 Model'!$B13)</f>
        <v>=C9*10^6/Mixed-mean Coolant Temperature Rise/Specific Heat of Coolant</v>
      </c>
      <c r="CI303" t="str">
        <f ca="1">SUBSTITUTE(CI302,'Formula Name Creation'!$V13,'HB11 Model'!$B13)</f>
        <v>Parameter</v>
      </c>
      <c r="CJ303" t="str">
        <f ca="1">SUBSTITUTE(CJ302,'Formula Name Creation'!$V13,'HB11 Model'!$B13)</f>
        <v>Parameter</v>
      </c>
      <c r="CK303" t="str">
        <f ca="1">SUBSTITUTE(CK302,'Formula Name Creation'!$V13,'HB11 Model'!$B13)</f>
        <v>Parameter</v>
      </c>
      <c r="CL303" t="str">
        <f ca="1">SUBSTITUTE(CL302,'Formula Name Creation'!$V13,'HB11 Model'!$B13)</f>
        <v>Parameter</v>
      </c>
      <c r="CM303" t="str">
        <f ca="1">SUBSTITUTE(CM302,'Formula Name Creation'!$V13,'HB11 Model'!$B13)</f>
        <v>=Number of Staff*Average Hourly Wage</v>
      </c>
      <c r="CN303" t="str">
        <f ca="1">SUBSTITUTE(CN302,'Formula Name Creation'!$V13,'HB11 Model'!$B13)</f>
        <v>=Hourly Personnel Cost*7.6*7*52.18</v>
      </c>
      <c r="CO303" t="str">
        <f ca="1">SUBSTITUTE(CO302,'Formula Name Creation'!$V13,'HB11 Model'!$B13)</f>
        <v>Parameter</v>
      </c>
      <c r="CP303" t="str">
        <f ca="1">SUBSTITUTE(CP302,'Formula Name Creation'!$V13,'HB11 Model'!$B13)</f>
        <v>Parameter</v>
      </c>
      <c r="CQ303" t="str">
        <f ca="1">SUBSTITUTE(CQ302,'Formula Name Creation'!$V13,'HB11 Model'!$B13)</f>
        <v>Parameter</v>
      </c>
      <c r="CR303" t="str">
        <f ca="1">SUBSTITUTE(CR302,'Formula Name Creation'!$V13,'HB11 Model'!$B13)</f>
        <v>Parameter</v>
      </c>
      <c r="CS303" t="str">
        <f ca="1">SUBSTITUTE(CS302,'Formula Name Creation'!$V13,'HB11 Model'!$B13)</f>
        <v>Parameter</v>
      </c>
      <c r="CT303" t="str">
        <f ca="1">SUBSTITUTE(CT302,'Formula Name Creation'!$V13,'HB11 Model'!$B13)</f>
        <v>Parameter</v>
      </c>
      <c r="CU303" t="str">
        <f ca="1">SUBSTITUTE(CU302,'Formula Name Creation'!$V13,'HB11 Model'!$B13)</f>
        <v>=PI()*Height of Vacuum Vessel*(Radius of Vacuum Vessel^2-(Radius of Vacuum Vessel-Wall Thickness of Vacuum Vessel)^2)*Density of Vacuum Vessel Material</v>
      </c>
      <c r="CV303" t="str">
        <f ca="1">SUBSTITUTE(CV302,'Formula Name Creation'!$V13,'HB11 Model'!$B13)</f>
        <v>Parameter</v>
      </c>
      <c r="CW303" t="str">
        <f ca="1">SUBSTITUTE(CW302,'Formula Name Creation'!$V13,'HB11 Model'!$B13)</f>
        <v>=(90.69*Mass of Vacuum Vessel + Shielding Material Costs for Vacuum Vessel + 13.04*Mass Flow Rate*112.32)/10^6</v>
      </c>
      <c r="CX303" t="str">
        <f ca="1">SUBSTITUTE(CX302,'Formula Name Creation'!$V13,'HB11 Model'!$B13)</f>
        <v>0</v>
      </c>
      <c r="CY303" t="str">
        <f ca="1">SUBSTITUTE(CY302,'Formula Name Creation'!$V13,'HB11 Model'!$B13)</f>
        <v>0</v>
      </c>
      <c r="CZ303" t="str">
        <f ca="1">SUBSTITUTE(CZ302,'Formula Name Creation'!$V13,'HB11 Model'!$B13)</f>
        <v>0</v>
      </c>
      <c r="DA303" t="str">
        <f ca="1">SUBSTITUTE(DA302,'Formula Name Creation'!$V13,'HB11 Model'!$B13)</f>
        <v>0</v>
      </c>
      <c r="DB303" t="str">
        <f ca="1">SUBSTITUTE(DB302,'Formula Name Creation'!$V13,'HB11 Model'!$B13)</f>
        <v>0</v>
      </c>
      <c r="DC303" t="str">
        <f ca="1">SUBSTITUTE(DC302,'Formula Name Creation'!$V13,'HB11 Model'!$B13)</f>
        <v>0</v>
      </c>
      <c r="DD303" t="str">
        <f ca="1">SUBSTITUTE(DD302,'Formula Name Creation'!$V13,'HB11 Model'!$B13)</f>
        <v>0</v>
      </c>
      <c r="DE303" t="str">
        <f ca="1">SUBSTITUTE(DE302,'Formula Name Creation'!$V13,'HB11 Model'!$B13)</f>
        <v>0</v>
      </c>
      <c r="DF303" t="str">
        <f ca="1">SUBSTITUTE(DF302,'Formula Name Creation'!$V13,'HB11 Model'!$B13)</f>
        <v>0</v>
      </c>
      <c r="DG303" t="str">
        <f ca="1">SUBSTITUTE(DG302,'Formula Name Creation'!$V13,'HB11 Model'!$B13)</f>
        <v>0</v>
      </c>
      <c r="DH303" t="str">
        <f ca="1">SUBSTITUTE(DH302,'Formula Name Creation'!$V13,'HB11 Model'!$B13)</f>
        <v>0</v>
      </c>
      <c r="DI303" t="str">
        <f ca="1">SUBSTITUTE(DI302,'Formula Name Creation'!$V13,'HB11 Model'!$B13)</f>
        <v>0</v>
      </c>
      <c r="DJ303" t="str">
        <f ca="1">SUBSTITUTE(DJ302,'Formula Name Creation'!$V13,'HB11 Model'!$B13)</f>
        <v>0</v>
      </c>
      <c r="DK303" t="str">
        <f ca="1">SUBSTITUTE(DK302,'Formula Name Creation'!$V13,'HB11 Model'!$B13)</f>
        <v>0</v>
      </c>
      <c r="DL303" t="str">
        <f ca="1">SUBSTITUTE(DL302,'Formula Name Creation'!$V13,'HB11 Model'!$B13)</f>
        <v>0</v>
      </c>
      <c r="DM303" t="str">
        <f ca="1">SUBSTITUTE(DM302,'Formula Name Creation'!$V13,'HB11 Model'!$B13)</f>
        <v>0</v>
      </c>
      <c r="DN303" t="str">
        <f ca="1">SUBSTITUTE(DN302,'Formula Name Creation'!$V13,'HB11 Model'!$B13)</f>
        <v>0</v>
      </c>
      <c r="DO303" t="str">
        <f ca="1">SUBSTITUTE(DO302,'Formula Name Creation'!$V13,'HB11 Model'!$B13)</f>
        <v>0</v>
      </c>
      <c r="DP303" t="str">
        <f ca="1">SUBSTITUTE(DP302,'Formula Name Creation'!$V13,'HB11 Model'!$B13)</f>
        <v>0</v>
      </c>
      <c r="DQ303" t="str">
        <f ca="1">SUBSTITUTE(DQ302,'Formula Name Creation'!$V13,'HB11 Model'!$B13)</f>
        <v>0</v>
      </c>
      <c r="DR303" t="str">
        <f ca="1">SUBSTITUTE(DR302,'Formula Name Creation'!$V13,'HB11 Model'!$B13)</f>
        <v>0</v>
      </c>
      <c r="DS303" t="str">
        <f ca="1">SUBSTITUTE(DS302,'Formula Name Creation'!$V13,'HB11 Model'!$B13)</f>
        <v>0</v>
      </c>
      <c r="DT303" t="str">
        <f ca="1">SUBSTITUTE(DT302,'Formula Name Creation'!$V13,'HB11 Model'!$B13)</f>
        <v>0</v>
      </c>
      <c r="DU303" t="str">
        <f ca="1">SUBSTITUTE(DU302,'Formula Name Creation'!$V13,'HB11 Model'!$B13)</f>
        <v>0</v>
      </c>
      <c r="DV303" t="str">
        <f ca="1">SUBSTITUTE(DV302,'Formula Name Creation'!$V13,'HB11 Model'!$B13)</f>
        <v>0</v>
      </c>
      <c r="DW303" t="str">
        <f ca="1">SUBSTITUTE(DW302,'Formula Name Creation'!$V13,'HB11 Model'!$B13)</f>
        <v>0</v>
      </c>
      <c r="DX303" t="str">
        <f ca="1">SUBSTITUTE(DX302,'Formula Name Creation'!$V13,'HB11 Model'!$B13)</f>
        <v>0</v>
      </c>
      <c r="DY303" t="str">
        <f ca="1">SUBSTITUTE(DY302,'Formula Name Creation'!$V13,'HB11 Model'!$B13)</f>
        <v>0</v>
      </c>
      <c r="DZ303" t="str">
        <f ca="1">SUBSTITUTE(DZ302,'Formula Name Creation'!$V13,'HB11 Model'!$B13)</f>
        <v>0</v>
      </c>
      <c r="EA303" t="str">
        <f ca="1">SUBSTITUTE(EA302,'Formula Name Creation'!$V13,'HB11 Model'!$B13)</f>
        <v>0</v>
      </c>
      <c r="EB303" t="str">
        <f ca="1">SUBSTITUTE(EB302,'Formula Name Creation'!$V13,'HB11 Model'!$B13)</f>
        <v>0</v>
      </c>
      <c r="EC303" t="str">
        <f ca="1">SUBSTITUTE(EC302,'Formula Name Creation'!$V13,'HB11 Model'!$B13)</f>
        <v>0</v>
      </c>
      <c r="ED303" t="str">
        <f ca="1">SUBSTITUTE(ED302,'Formula Name Creation'!$V13,'HB11 Model'!$B13)</f>
        <v>0</v>
      </c>
      <c r="EE303" t="str">
        <f ca="1">SUBSTITUTE(EE302,'Formula Name Creation'!$V13,'HB11 Model'!$B13)</f>
        <v>0</v>
      </c>
      <c r="EF303" t="str">
        <f ca="1">SUBSTITUTE(EF302,'Formula Name Creation'!$V13,'HB11 Model'!$B13)</f>
        <v>0</v>
      </c>
      <c r="EG303" t="str">
        <f ca="1">SUBSTITUTE(EG302,'Formula Name Creation'!$V13,'HB11 Model'!$B13)</f>
        <v>0</v>
      </c>
      <c r="EH303" t="str">
        <f ca="1">SUBSTITUTE(EH302,'Formula Name Creation'!$V13,'HB11 Model'!$B13)</f>
        <v>0</v>
      </c>
      <c r="EI303" t="str">
        <f ca="1">SUBSTITUTE(EI302,'Formula Name Creation'!$V13,'HB11 Model'!$B13)</f>
        <v>0</v>
      </c>
      <c r="EJ303" t="str">
        <f ca="1">SUBSTITUTE(EJ302,'Formula Name Creation'!$V13,'HB11 Model'!$B13)</f>
        <v>0</v>
      </c>
      <c r="EK303" t="str">
        <f ca="1">SUBSTITUTE(EK302,'Formula Name Creation'!$V13,'HB11 Model'!$B13)</f>
        <v>0</v>
      </c>
      <c r="EL303" t="str">
        <f ca="1">SUBSTITUTE(EL302,'Formula Name Creation'!$V13,'HB11 Model'!$B13)</f>
        <v>0</v>
      </c>
      <c r="EM303" t="str">
        <f ca="1">SUBSTITUTE(EM302,'Formula Name Creation'!$V13,'HB11 Model'!$B13)</f>
        <v>0</v>
      </c>
      <c r="EN303" t="str">
        <f ca="1">SUBSTITUTE(EN302,'Formula Name Creation'!$V13,'HB11 Model'!$B13)</f>
        <v>0</v>
      </c>
      <c r="EO303" t="str">
        <f ca="1">SUBSTITUTE(EO302,'Formula Name Creation'!$V13,'HB11 Model'!$B13)</f>
        <v>0</v>
      </c>
      <c r="EP303" t="str">
        <f ca="1">SUBSTITUTE(EP302,'Formula Name Creation'!$V13,'HB11 Model'!$B13)</f>
        <v>0</v>
      </c>
      <c r="EQ303" t="str">
        <f ca="1">SUBSTITUTE(EQ302,'Formula Name Creation'!$V13,'HB11 Model'!$B13)</f>
        <v>0</v>
      </c>
      <c r="ER303" t="str">
        <f ca="1">SUBSTITUTE(ER302,'Formula Name Creation'!$V13,'HB11 Model'!$B13)</f>
        <v>0</v>
      </c>
      <c r="ES303" t="str">
        <f ca="1">SUBSTITUTE(ES302,'Formula Name Creation'!$V13,'HB11 Model'!$B13)</f>
        <v>0</v>
      </c>
      <c r="ET303" t="str">
        <f ca="1">SUBSTITUTE(ET302,'Formula Name Creation'!$V13,'HB11 Model'!$B13)</f>
        <v>0</v>
      </c>
      <c r="EU303">
        <v>11</v>
      </c>
    </row>
    <row r="304" spans="1:151" x14ac:dyDescent="0.25">
      <c r="A304" t="str">
        <f ca="1">SUBSTITUTE(A303,'Formula Name Creation'!$V12,'HB11 Model'!$B12)</f>
        <v>Parameter</v>
      </c>
      <c r="B304" t="str">
        <f ca="1">SUBSTITUTE(B303,'Formula Name Creation'!$V12,'HB11 Model'!$B12)</f>
        <v>Parameter</v>
      </c>
      <c r="C304" t="str">
        <f ca="1">SUBSTITUTE(C303,'Formula Name Creation'!$V12,'HB11 Model'!$B12)</f>
        <v>=(1400*Net Energy Output*1000)/10^6</v>
      </c>
      <c r="D304" t="str">
        <f ca="1">SUBSTITUTE(D303,'Formula Name Creation'!$V12,'HB11 Model'!$B12)</f>
        <v>Parameter</v>
      </c>
      <c r="E304" t="str">
        <f ca="1">SUBSTITUTE(E303,'Formula Name Creation'!$V12,'HB11 Model'!$B12)</f>
        <v>=C3*C4</v>
      </c>
      <c r="F304" t="str">
        <f ca="1">SUBSTITUTE(F303,'Formula Name Creation'!$V12,'HB11 Model'!$B12)</f>
        <v>=C7/(C6)</v>
      </c>
      <c r="G304" t="str">
        <f ca="1">SUBSTITUTE(G303,'Formula Name Creation'!$V12,'HB11 Model'!$B12)</f>
        <v>=IF(X-factor=0,C7*C10,C7*C10*Increased Gain by X-factor)</v>
      </c>
      <c r="H304" t="str">
        <f ca="1">SUBSTITUTE(H303,'Formula Name Creation'!$V12,'HB11 Model'!$B12)</f>
        <v>Parameter</v>
      </c>
      <c r="I304" t="str">
        <f ca="1">SUBSTITUTE(I303,'Formula Name Creation'!$V12,'HB11 Model'!$B12)</f>
        <v>Parameter</v>
      </c>
      <c r="J304" t="str">
        <f ca="1">SUBSTITUTE(J303,'Formula Name Creation'!$V12,'HB11 Model'!$B12)</f>
        <v>Parameter</v>
      </c>
      <c r="K304" t="str">
        <f ca="1">SUBSTITUTE(K303,'Formula Name Creation'!$V12,'HB11 Model'!$B12)</f>
        <v>Parameter</v>
      </c>
      <c r="L304" t="str">
        <f ca="1">SUBSTITUTE(L303,'Formula Name Creation'!$V12,'HB11 Model'!$B12)</f>
        <v>Parameter</v>
      </c>
      <c r="M304" t="str">
        <f ca="1">SUBSTITUTE(M303,'Formula Name Creation'!$V12,'HB11 Model'!$B12)</f>
        <v>=Gross Energy Output /C8</v>
      </c>
      <c r="N304" t="str">
        <f ca="1">SUBSTITUTE(N303,'Formula Name Creation'!$V12,'HB11 Model'!$B12)</f>
        <v>=C9*Electricity Generator Efficiency</v>
      </c>
      <c r="O304" t="str">
        <f ca="1">SUBSTITUTE(O303,'Formula Name Creation'!$V12,'HB11 Model'!$B12)</f>
        <v>Parameter</v>
      </c>
      <c r="P304" t="str">
        <f ca="1">SUBSTITUTE(P303,'Formula Name Creation'!$V12,'HB11 Model'!$B12)</f>
        <v>Parameter</v>
      </c>
      <c r="Q304" t="str">
        <f ca="1">SUBSTITUTE(Q303,'Formula Name Creation'!$V12,'HB11 Model'!$B12)</f>
        <v>Parameter</v>
      </c>
      <c r="R304" t="str">
        <f ca="1">SUBSTITUTE(R303,'Formula Name Creation'!$V12,'HB11 Model'!$B12)</f>
        <v>=C8+Cooling System Energy Consumption+Vacuum System Power Usage</v>
      </c>
      <c r="S304" t="str">
        <f ca="1">SUBSTITUTE(S303,'Formula Name Creation'!$V12,'HB11 Model'!$B12)</f>
        <v>=Total Reactor Energy Consumption*Electricity Rate</v>
      </c>
      <c r="T304" t="str">
        <f ca="1">SUBSTITUTE(T303,'Formula Name Creation'!$V12,'HB11 Model'!$B12)</f>
        <v>=Gross Energy Output -Total Reactor Energy Consumption</v>
      </c>
      <c r="U304" t="str">
        <f ca="1">SUBSTITUTE(U303,'Formula Name Creation'!$V12,'HB11 Model'!$B12)</f>
        <v>=365*24*Duty Cycle (Uptime)</v>
      </c>
      <c r="V304" t="str">
        <f ca="1">SUBSTITUTE(V303,'Formula Name Creation'!$V12,'HB11 Model'!$B12)</f>
        <v>=Net Energy Output*Hours in Operation per Year</v>
      </c>
      <c r="W304" t="str">
        <f ca="1">SUBSTITUTE(W303,'Formula Name Creation'!$V12,'HB11 Model'!$B12)</f>
        <v>=Required Targets per Year/(1-Production Failure Rate )</v>
      </c>
      <c r="X304" t="str">
        <f ca="1">SUBSTITUTE(X303,'Formula Name Creation'!$V12,'HB11 Model'!$B12)</f>
        <v>=C4*Duty Cycle (Uptime)*365*24*3600</v>
      </c>
      <c r="Y304" t="str">
        <f ca="1">SUBSTITUTE(Y303,'Formula Name Creation'!$V12,'HB11 Model'!$B12)</f>
        <v>Parameter</v>
      </c>
      <c r="Z304" t="str">
        <f ca="1">SUBSTITUTE(Z303,'Formula Name Creation'!$V12,'HB11 Model'!$B12)</f>
        <v>=Total Cost per Pellet +Total Cost per Target with X-factor+Total Cost per Capacitive Coil and Hydrogen Cone+Final Assembly Cost per Target</v>
      </c>
      <c r="AA304" t="str">
        <f ca="1">SUBSTITUTE(AA303,'Formula Name Creation'!$V12,'HB11 Model'!$B12)</f>
        <v xml:space="preserve">=Fuel Pellet Mass*(Fuel Pellet Percentage Boron Nitride (h-BN)*Cost of Boron Nitride (h-BN))/(1000)+Cost of Manufacturing per Pellet </v>
      </c>
      <c r="AB304" t="str">
        <f ca="1">SUBSTITUTE(AB303,'Formula Name Creation'!$V12,'HB11 Model'!$B12)</f>
        <v>Parameter</v>
      </c>
      <c r="AC304" t="str">
        <f ca="1">SUBSTITUTE(AC303,'Formula Name Creation'!$V12,'HB11 Model'!$B12)</f>
        <v>Parameter</v>
      </c>
      <c r="AD304" t="str">
        <f ca="1">SUBSTITUTE(AD303,'Formula Name Creation'!$V12,'HB11 Model'!$B12)</f>
        <v>Parameter</v>
      </c>
      <c r="AE304" t="str">
        <f ca="1">SUBSTITUTE(AE303,'Formula Name Creation'!$V12,'HB11 Model'!$B12)</f>
        <v>Parameter</v>
      </c>
      <c r="AF304" t="str">
        <f ca="1">SUBSTITUTE(AF303,'Formula Name Creation'!$V12,'HB11 Model'!$B12)</f>
        <v>Parameter</v>
      </c>
      <c r="AG304" t="str">
        <f ca="1">SUBSTITUTE(AG303,'Formula Name Creation'!$V12,'HB11 Model'!$B12)</f>
        <v>Parameter</v>
      </c>
      <c r="AH304" t="str">
        <f ca="1">SUBSTITUTE(AH303,'Formula Name Creation'!$V12,'HB11 Model'!$B12)</f>
        <v>Parameter</v>
      </c>
      <c r="AI304" t="str">
        <f ca="1">SUBSTITUTE(AI303,'Formula Name Creation'!$V12,'HB11 Model'!$B12)</f>
        <v>=X-factor*(Total Cost of X-factor)</v>
      </c>
      <c r="AJ304" t="str">
        <f ca="1">SUBSTITUTE(AJ303,'Formula Name Creation'!$V12,'HB11 Model'!$B12)</f>
        <v>Parameter</v>
      </c>
      <c r="AK304" t="str">
        <f ca="1">SUBSTITUTE(AK303,'Formula Name Creation'!$V12,'HB11 Model'!$B12)</f>
        <v>Parameter</v>
      </c>
      <c r="AL304" t="str">
        <f ca="1">SUBSTITUTE(AL303,'Formula Name Creation'!$V12,'HB11 Model'!$B12)</f>
        <v>=Capacitive Coil and Hydrogen Cone*(Total Material Cost per Capacitive Coil and Hydrogen Cone+Cost of Manufacturing per Capacitive Coil and Hydrogen Cone)</v>
      </c>
      <c r="AM304" t="str">
        <f ca="1">SUBSTITUTE(AM303,'Formula Name Creation'!$V12,'HB11 Model'!$B12)</f>
        <v>=0.04+(Hydrogen Precursor Mass*Cost of Hydrogen)/(1000)</v>
      </c>
      <c r="AN304" t="str">
        <f ca="1">SUBSTITUTE(AN303,'Formula Name Creation'!$V12,'HB11 Model'!$B12)</f>
        <v>Parameter</v>
      </c>
      <c r="AO304" t="str">
        <f ca="1">SUBSTITUTE(AO303,'Formula Name Creation'!$V12,'HB11 Model'!$B12)</f>
        <v>Parameter</v>
      </c>
      <c r="AP304" t="str">
        <f ca="1">SUBSTITUTE(AP303,'Formula Name Creation'!$V12,'HB11 Model'!$B12)</f>
        <v>Parameter</v>
      </c>
      <c r="AQ304" t="str">
        <f ca="1">SUBSTITUTE(AQ303,'Formula Name Creation'!$V12,'HB11 Model'!$B12)</f>
        <v>Parameter</v>
      </c>
      <c r="AR304" t="e">
        <f ca="1">SUBSTITUTE(AR303,'Formula Name Creation'!$V12,'HB11 Model'!$B12)</f>
        <v>#N/A</v>
      </c>
      <c r="AS304" t="str">
        <f ca="1">SUBSTITUTE(AS303,'Formula Name Creation'!$V12,'HB11 Model'!$B12)</f>
        <v>=Manufacturing Overhead Costs+Fuel Target Production per Year*(Total Cost per Target )</v>
      </c>
      <c r="AT304" t="str">
        <f ca="1">SUBSTITUTE(AT303,'Formula Name Creation'!$V12,'HB11 Model'!$B12)</f>
        <v>Parameter</v>
      </c>
      <c r="AU304" t="str">
        <f ca="1">SUBSTITUTE(AU303,'Formula Name Creation'!$V12,'HB11 Model'!$B12)</f>
        <v>Parameter</v>
      </c>
      <c r="AV304" t="str">
        <f ca="1">SUBSTITUTE(AV303,'Formula Name Creation'!$V12,'HB11 Model'!$B12)</f>
        <v>Parameter</v>
      </c>
      <c r="AW304" t="str">
        <f ca="1">SUBSTITUTE(AW303,'Formula Name Creation'!$V12,'HB11 Model'!$B12)</f>
        <v>Parameter</v>
      </c>
      <c r="AX304" t="str">
        <f ca="1">SUBSTITUTE(AX303,'Formula Name Creation'!$V12,'HB11 Model'!$B12)</f>
        <v>Parameter</v>
      </c>
      <c r="AY304" t="str">
        <f ca="1">SUBSTITUTE(AY303,'Formula Name Creation'!$V12,'HB11 Model'!$B12)</f>
        <v>Parameter</v>
      </c>
      <c r="AZ304" t="str">
        <f ca="1">SUBSTITUTE(AZ303,'Formula Name Creation'!$V12,'HB11 Model'!$B12)</f>
        <v>Parameter</v>
      </c>
      <c r="BA304" t="str">
        <f ca="1">SUBSTITUTE(BA303,'Formula Name Creation'!$V12,'HB11 Model'!$B12)</f>
        <v>=(Total Cost of Fuel Storage+Cost of Fuel Delivery Robot)/10^6</v>
      </c>
      <c r="BB304" t="str">
        <f ca="1">SUBSTITUTE(BB303,'Formula Name Creation'!$V12,'HB11 Model'!$B12)</f>
        <v>=C4*((Duty Cycle (Uptime)*24)*3600)*Required Redundancy</v>
      </c>
      <c r="BC304" t="str">
        <f ca="1">SUBSTITUTE(BC303,'Formula Name Creation'!$V12,'HB11 Model'!$B12)</f>
        <v>Parameter</v>
      </c>
      <c r="BD304" t="str">
        <f ca="1">SUBSTITUTE(BD303,'Formula Name Creation'!$V12,'HB11 Model'!$B12)</f>
        <v>Parameter</v>
      </c>
      <c r="BE304" t="str">
        <f ca="1">SUBSTITUTE(BE303,'Formula Name Creation'!$V12,'HB11 Model'!$B12)</f>
        <v>Parameter</v>
      </c>
      <c r="BF304" t="str">
        <f ca="1">SUBSTITUTE(BF303,'Formula Name Creation'!$V12,'HB11 Model'!$B12)</f>
        <v>Parameter</v>
      </c>
      <c r="BG304" t="str">
        <f ca="1">SUBSTITUTE(BG303,'Formula Name Creation'!$V12,'HB11 Model'!$B12)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4" t="str">
        <f ca="1">SUBSTITUTE(BH303,'Formula Name Creation'!$V12,'HB11 Model'!$B12)</f>
        <v>Parameter</v>
      </c>
      <c r="BI304" t="str">
        <f ca="1">SUBSTITUTE(BI303,'Formula Name Creation'!$V12,'HB11 Model'!$B12)</f>
        <v>=Cost of Maintenance per kWh*1000*Yearly Net Energy Output</v>
      </c>
      <c r="BJ304" t="str">
        <f ca="1">SUBSTITUTE(BJ303,'Formula Name Creation'!$V12,'HB11 Model'!$B12)</f>
        <v>Parameter</v>
      </c>
      <c r="BK304" t="str">
        <f ca="1">SUBSTITUTE(BK303,'Formula Name Creation'!$V12,'HB11 Model'!$B12)</f>
        <v>Parameter</v>
      </c>
      <c r="BL304" t="str">
        <f ca="1">SUBSTITUTE(BL303,'Formula Name Creation'!$V12,'HB11 Model'!$B12)</f>
        <v>Parameter</v>
      </c>
      <c r="BM304" t="str">
        <f ca="1">SUBSTITUTE(BM303,'Formula Name Creation'!$V12,'HB11 Model'!$B12)</f>
        <v>Parameter</v>
      </c>
      <c r="BN304" t="str">
        <f ca="1">SUBSTITUTE(BN303,'Formula Name Creation'!$V12,'HB11 Model'!$B12)</f>
        <v>Parameter</v>
      </c>
      <c r="BO304" t="str">
        <f ca="1">SUBSTITUTE(BO303,'Formula Name Creation'!$V12,'HB11 Model'!$B12)</f>
        <v>Parameter</v>
      </c>
      <c r="BP304" t="str">
        <f ca="1">SUBSTITUTE(BP303,'Formula Name Creation'!$V12,'HB11 Model'!$B12)</f>
        <v>Parameter</v>
      </c>
      <c r="BQ304" t="str">
        <f ca="1">SUBSTITUTE(BQ303,'Formula Name Creation'!$V12,'HB11 Model'!$B12)</f>
        <v>Parameter</v>
      </c>
      <c r="BR304" t="str">
        <f ca="1">SUBSTITUTE(BR303,'Formula Name Creation'!$V12,'HB11 Model'!$B12)</f>
        <v>Parameter</v>
      </c>
      <c r="BS304" t="str">
        <f ca="1">SUBSTITUTE(BS303,'Formula Name Creation'!$V12,'HB11 Model'!$B12)</f>
        <v>Parameter</v>
      </c>
      <c r="BT304" t="str">
        <f ca="1">SUBSTITUTE(BT303,'Formula Name Creation'!$V12,'HB11 Model'!$B12)</f>
        <v>Parameter</v>
      </c>
      <c r="BU304" t="str">
        <f ca="1">SUBSTITUTE(BU303,'Formula Name Creation'!$V12,'HB11 Model'!$B12)</f>
        <v>=(Land Cost+Reactor Building Cost+Turbine Building Cost+Cooling Tower System Cost+Power Supply and Energy Storage Cost+Ventilation Stack Cost+Miscellaneous Buildings Cost+Laser Construction Cost)</v>
      </c>
      <c r="BV304" t="str">
        <f ca="1">SUBSTITUTE(BV303,'Formula Name Creation'!$V12,'HB11 Model'!$B12)</f>
        <v>Parameter</v>
      </c>
      <c r="BW304" t="str">
        <f ca="1">SUBSTITUTE(BW303,'Formula Name Creation'!$V12,'HB11 Model'!$B12)</f>
        <v>Parameter</v>
      </c>
      <c r="BX304" t="str">
        <f ca="1">SUBSTITUTE(BX303,'Formula Name Creation'!$V12,'HB11 Model'!$B12)</f>
        <v>=Indirect Construction Cost+Direct Construction Cost</v>
      </c>
      <c r="BY304" t="str">
        <f ca="1">SUBSTITUTE(BY303,'Formula Name Creation'!$V12,'HB11 Model'!$B12)</f>
        <v>Parameter</v>
      </c>
      <c r="BZ304" t="str">
        <f ca="1">SUBSTITUTE(BZ303,'Formula Name Creation'!$V12,'HB11 Model'!$B12)</f>
        <v>=Decommissioning Cost Coefficient*Direct Construction Cost</v>
      </c>
      <c r="CA304" t="str">
        <f ca="1">SUBSTITUTE(CA303,'Formula Name Creation'!$V12,'HB11 Model'!$B12)</f>
        <v>Parameter</v>
      </c>
      <c r="CB304" t="str">
        <f ca="1">SUBSTITUTE(CB303,'Formula Name Creation'!$V12,'HB11 Model'!$B12)</f>
        <v>Parameter</v>
      </c>
      <c r="CC304" t="str">
        <f ca="1">SUBSTITUTE(CC303,'Formula Name Creation'!$V12,'HB11 Model'!$B12)</f>
        <v>Parameter</v>
      </c>
      <c r="CD304" t="str">
        <f ca="1">SUBSTITUTE(CD303,'Formula Name Creation'!$V12,'HB11 Model'!$B12)</f>
        <v>=32*(C9/2605)</v>
      </c>
      <c r="CE304" t="str">
        <f ca="1">SUBSTITUTE(CE303,'Formula Name Creation'!$V12,'HB11 Model'!$B12)</f>
        <v>Parameter</v>
      </c>
      <c r="CF304" t="str">
        <f ca="1">SUBSTITUTE(CF303,'Formula Name Creation'!$V12,'HB11 Model'!$B12)</f>
        <v>Parameter</v>
      </c>
      <c r="CG304" t="str">
        <f ca="1">SUBSTITUTE(CG303,'Formula Name Creation'!$V12,'HB11 Model'!$B12)</f>
        <v>=(Coolant Volume*Coolant Density*Coolant Cost)/10^6</v>
      </c>
      <c r="CH304" t="str">
        <f ca="1">SUBSTITUTE(CH303,'Formula Name Creation'!$V12,'HB11 Model'!$B12)</f>
        <v>=C9*10^6/Mixed-mean Coolant Temperature Rise/Specific Heat of Coolant</v>
      </c>
      <c r="CI304" t="str">
        <f ca="1">SUBSTITUTE(CI303,'Formula Name Creation'!$V12,'HB11 Model'!$B12)</f>
        <v>Parameter</v>
      </c>
      <c r="CJ304" t="str">
        <f ca="1">SUBSTITUTE(CJ303,'Formula Name Creation'!$V12,'HB11 Model'!$B12)</f>
        <v>Parameter</v>
      </c>
      <c r="CK304" t="str">
        <f ca="1">SUBSTITUTE(CK303,'Formula Name Creation'!$V12,'HB11 Model'!$B12)</f>
        <v>Parameter</v>
      </c>
      <c r="CL304" t="str">
        <f ca="1">SUBSTITUTE(CL303,'Formula Name Creation'!$V12,'HB11 Model'!$B12)</f>
        <v>Parameter</v>
      </c>
      <c r="CM304" t="str">
        <f ca="1">SUBSTITUTE(CM303,'Formula Name Creation'!$V12,'HB11 Model'!$B12)</f>
        <v>=Number of Staff*Average Hourly Wage</v>
      </c>
      <c r="CN304" t="str">
        <f ca="1">SUBSTITUTE(CN303,'Formula Name Creation'!$V12,'HB11 Model'!$B12)</f>
        <v>=Hourly Personnel Cost*7.6*7*52.18</v>
      </c>
      <c r="CO304" t="str">
        <f ca="1">SUBSTITUTE(CO303,'Formula Name Creation'!$V12,'HB11 Model'!$B12)</f>
        <v>Parameter</v>
      </c>
      <c r="CP304" t="str">
        <f ca="1">SUBSTITUTE(CP303,'Formula Name Creation'!$V12,'HB11 Model'!$B12)</f>
        <v>Parameter</v>
      </c>
      <c r="CQ304" t="str">
        <f ca="1">SUBSTITUTE(CQ303,'Formula Name Creation'!$V12,'HB11 Model'!$B12)</f>
        <v>Parameter</v>
      </c>
      <c r="CR304" t="str">
        <f ca="1">SUBSTITUTE(CR303,'Formula Name Creation'!$V12,'HB11 Model'!$B12)</f>
        <v>Parameter</v>
      </c>
      <c r="CS304" t="str">
        <f ca="1">SUBSTITUTE(CS303,'Formula Name Creation'!$V12,'HB11 Model'!$B12)</f>
        <v>Parameter</v>
      </c>
      <c r="CT304" t="str">
        <f ca="1">SUBSTITUTE(CT303,'Formula Name Creation'!$V12,'HB11 Model'!$B12)</f>
        <v>Parameter</v>
      </c>
      <c r="CU304" t="str">
        <f ca="1">SUBSTITUTE(CU303,'Formula Name Creation'!$V12,'HB11 Model'!$B12)</f>
        <v>=PI()*Height of Vacuum Vessel*(Radius of Vacuum Vessel^2-(Radius of Vacuum Vessel-Wall Thickness of Vacuum Vessel)^2)*Density of Vacuum Vessel Material</v>
      </c>
      <c r="CV304" t="str">
        <f ca="1">SUBSTITUTE(CV303,'Formula Name Creation'!$V12,'HB11 Model'!$B12)</f>
        <v>Parameter</v>
      </c>
      <c r="CW304" t="str">
        <f ca="1">SUBSTITUTE(CW303,'Formula Name Creation'!$V12,'HB11 Model'!$B12)</f>
        <v>=(90.69*Mass of Vacuum Vessel + Shielding Material Costs for Vacuum Vessel + 13.04*Mass Flow Rate*112.32)/10^6</v>
      </c>
      <c r="CX304" t="str">
        <f ca="1">SUBSTITUTE(CX303,'Formula Name Creation'!$V12,'HB11 Model'!$B12)</f>
        <v>0</v>
      </c>
      <c r="CY304" t="str">
        <f ca="1">SUBSTITUTE(CY303,'Formula Name Creation'!$V12,'HB11 Model'!$B12)</f>
        <v>0</v>
      </c>
      <c r="CZ304" t="str">
        <f ca="1">SUBSTITUTE(CZ303,'Formula Name Creation'!$V12,'HB11 Model'!$B12)</f>
        <v>0</v>
      </c>
      <c r="DA304" t="str">
        <f ca="1">SUBSTITUTE(DA303,'Formula Name Creation'!$V12,'HB11 Model'!$B12)</f>
        <v>0</v>
      </c>
      <c r="DB304" t="str">
        <f ca="1">SUBSTITUTE(DB303,'Formula Name Creation'!$V12,'HB11 Model'!$B12)</f>
        <v>0</v>
      </c>
      <c r="DC304" t="str">
        <f ca="1">SUBSTITUTE(DC303,'Formula Name Creation'!$V12,'HB11 Model'!$B12)</f>
        <v>0</v>
      </c>
      <c r="DD304" t="str">
        <f ca="1">SUBSTITUTE(DD303,'Formula Name Creation'!$V12,'HB11 Model'!$B12)</f>
        <v>0</v>
      </c>
      <c r="DE304" t="str">
        <f ca="1">SUBSTITUTE(DE303,'Formula Name Creation'!$V12,'HB11 Model'!$B12)</f>
        <v>0</v>
      </c>
      <c r="DF304" t="str">
        <f ca="1">SUBSTITUTE(DF303,'Formula Name Creation'!$V12,'HB11 Model'!$B12)</f>
        <v>0</v>
      </c>
      <c r="DG304" t="str">
        <f ca="1">SUBSTITUTE(DG303,'Formula Name Creation'!$V12,'HB11 Model'!$B12)</f>
        <v>0</v>
      </c>
      <c r="DH304" t="str">
        <f ca="1">SUBSTITUTE(DH303,'Formula Name Creation'!$V12,'HB11 Model'!$B12)</f>
        <v>0</v>
      </c>
      <c r="DI304" t="str">
        <f ca="1">SUBSTITUTE(DI303,'Formula Name Creation'!$V12,'HB11 Model'!$B12)</f>
        <v>0</v>
      </c>
      <c r="DJ304" t="str">
        <f ca="1">SUBSTITUTE(DJ303,'Formula Name Creation'!$V12,'HB11 Model'!$B12)</f>
        <v>0</v>
      </c>
      <c r="DK304" t="str">
        <f ca="1">SUBSTITUTE(DK303,'Formula Name Creation'!$V12,'HB11 Model'!$B12)</f>
        <v>0</v>
      </c>
      <c r="DL304" t="str">
        <f ca="1">SUBSTITUTE(DL303,'Formula Name Creation'!$V12,'HB11 Model'!$B12)</f>
        <v>0</v>
      </c>
      <c r="DM304" t="str">
        <f ca="1">SUBSTITUTE(DM303,'Formula Name Creation'!$V12,'HB11 Model'!$B12)</f>
        <v>0</v>
      </c>
      <c r="DN304" t="str">
        <f ca="1">SUBSTITUTE(DN303,'Formula Name Creation'!$V12,'HB11 Model'!$B12)</f>
        <v>0</v>
      </c>
      <c r="DO304" t="str">
        <f ca="1">SUBSTITUTE(DO303,'Formula Name Creation'!$V12,'HB11 Model'!$B12)</f>
        <v>0</v>
      </c>
      <c r="DP304" t="str">
        <f ca="1">SUBSTITUTE(DP303,'Formula Name Creation'!$V12,'HB11 Model'!$B12)</f>
        <v>0</v>
      </c>
      <c r="DQ304" t="str">
        <f ca="1">SUBSTITUTE(DQ303,'Formula Name Creation'!$V12,'HB11 Model'!$B12)</f>
        <v>0</v>
      </c>
      <c r="DR304" t="str">
        <f ca="1">SUBSTITUTE(DR303,'Formula Name Creation'!$V12,'HB11 Model'!$B12)</f>
        <v>0</v>
      </c>
      <c r="DS304" t="str">
        <f ca="1">SUBSTITUTE(DS303,'Formula Name Creation'!$V12,'HB11 Model'!$B12)</f>
        <v>0</v>
      </c>
      <c r="DT304" t="str">
        <f ca="1">SUBSTITUTE(DT303,'Formula Name Creation'!$V12,'HB11 Model'!$B12)</f>
        <v>0</v>
      </c>
      <c r="DU304" t="str">
        <f ca="1">SUBSTITUTE(DU303,'Formula Name Creation'!$V12,'HB11 Model'!$B12)</f>
        <v>0</v>
      </c>
      <c r="DV304" t="str">
        <f ca="1">SUBSTITUTE(DV303,'Formula Name Creation'!$V12,'HB11 Model'!$B12)</f>
        <v>0</v>
      </c>
      <c r="DW304" t="str">
        <f ca="1">SUBSTITUTE(DW303,'Formula Name Creation'!$V12,'HB11 Model'!$B12)</f>
        <v>0</v>
      </c>
      <c r="DX304" t="str">
        <f ca="1">SUBSTITUTE(DX303,'Formula Name Creation'!$V12,'HB11 Model'!$B12)</f>
        <v>0</v>
      </c>
      <c r="DY304" t="str">
        <f ca="1">SUBSTITUTE(DY303,'Formula Name Creation'!$V12,'HB11 Model'!$B12)</f>
        <v>0</v>
      </c>
      <c r="DZ304" t="str">
        <f ca="1">SUBSTITUTE(DZ303,'Formula Name Creation'!$V12,'HB11 Model'!$B12)</f>
        <v>0</v>
      </c>
      <c r="EA304" t="str">
        <f ca="1">SUBSTITUTE(EA303,'Formula Name Creation'!$V12,'HB11 Model'!$B12)</f>
        <v>0</v>
      </c>
      <c r="EB304" t="str">
        <f ca="1">SUBSTITUTE(EB303,'Formula Name Creation'!$V12,'HB11 Model'!$B12)</f>
        <v>0</v>
      </c>
      <c r="EC304" t="str">
        <f ca="1">SUBSTITUTE(EC303,'Formula Name Creation'!$V12,'HB11 Model'!$B12)</f>
        <v>0</v>
      </c>
      <c r="ED304" t="str">
        <f ca="1">SUBSTITUTE(ED303,'Formula Name Creation'!$V12,'HB11 Model'!$B12)</f>
        <v>0</v>
      </c>
      <c r="EE304" t="str">
        <f ca="1">SUBSTITUTE(EE303,'Formula Name Creation'!$V12,'HB11 Model'!$B12)</f>
        <v>0</v>
      </c>
      <c r="EF304" t="str">
        <f ca="1">SUBSTITUTE(EF303,'Formula Name Creation'!$V12,'HB11 Model'!$B12)</f>
        <v>0</v>
      </c>
      <c r="EG304" t="str">
        <f ca="1">SUBSTITUTE(EG303,'Formula Name Creation'!$V12,'HB11 Model'!$B12)</f>
        <v>0</v>
      </c>
      <c r="EH304" t="str">
        <f ca="1">SUBSTITUTE(EH303,'Formula Name Creation'!$V12,'HB11 Model'!$B12)</f>
        <v>0</v>
      </c>
      <c r="EI304" t="str">
        <f ca="1">SUBSTITUTE(EI303,'Formula Name Creation'!$V12,'HB11 Model'!$B12)</f>
        <v>0</v>
      </c>
      <c r="EJ304" t="str">
        <f ca="1">SUBSTITUTE(EJ303,'Formula Name Creation'!$V12,'HB11 Model'!$B12)</f>
        <v>0</v>
      </c>
      <c r="EK304" t="str">
        <f ca="1">SUBSTITUTE(EK303,'Formula Name Creation'!$V12,'HB11 Model'!$B12)</f>
        <v>0</v>
      </c>
      <c r="EL304" t="str">
        <f ca="1">SUBSTITUTE(EL303,'Formula Name Creation'!$V12,'HB11 Model'!$B12)</f>
        <v>0</v>
      </c>
      <c r="EM304" t="str">
        <f ca="1">SUBSTITUTE(EM303,'Formula Name Creation'!$V12,'HB11 Model'!$B12)</f>
        <v>0</v>
      </c>
      <c r="EN304" t="str">
        <f ca="1">SUBSTITUTE(EN303,'Formula Name Creation'!$V12,'HB11 Model'!$B12)</f>
        <v>0</v>
      </c>
      <c r="EO304" t="str">
        <f ca="1">SUBSTITUTE(EO303,'Formula Name Creation'!$V12,'HB11 Model'!$B12)</f>
        <v>0</v>
      </c>
      <c r="EP304" t="str">
        <f ca="1">SUBSTITUTE(EP303,'Formula Name Creation'!$V12,'HB11 Model'!$B12)</f>
        <v>0</v>
      </c>
      <c r="EQ304" t="str">
        <f ca="1">SUBSTITUTE(EQ303,'Formula Name Creation'!$V12,'HB11 Model'!$B12)</f>
        <v>0</v>
      </c>
      <c r="ER304" t="str">
        <f ca="1">SUBSTITUTE(ER303,'Formula Name Creation'!$V12,'HB11 Model'!$B12)</f>
        <v>0</v>
      </c>
      <c r="ES304" t="str">
        <f ca="1">SUBSTITUTE(ES303,'Formula Name Creation'!$V12,'HB11 Model'!$B12)</f>
        <v>0</v>
      </c>
      <c r="ET304" t="str">
        <f ca="1">SUBSTITUTE(ET303,'Formula Name Creation'!$V12,'HB11 Model'!$B12)</f>
        <v>0</v>
      </c>
      <c r="EU304">
        <v>10</v>
      </c>
    </row>
    <row r="305" spans="1:151" x14ac:dyDescent="0.25">
      <c r="A305" t="str">
        <f ca="1">SUBSTITUTE(A304,'Formula Name Creation'!$V11,'HB11 Model'!$B11)</f>
        <v>Parameter</v>
      </c>
      <c r="B305" t="str">
        <f ca="1">SUBSTITUTE(B304,'Formula Name Creation'!$V11,'HB11 Model'!$B11)</f>
        <v>Parameter</v>
      </c>
      <c r="C305" t="str">
        <f ca="1">SUBSTITUTE(C304,'Formula Name Creation'!$V11,'HB11 Model'!$B11)</f>
        <v>=(1400*Net Energy Output*1000)/10^6</v>
      </c>
      <c r="D305" t="str">
        <f ca="1">SUBSTITUTE(D304,'Formula Name Creation'!$V11,'HB11 Model'!$B11)</f>
        <v>Parameter</v>
      </c>
      <c r="E305" t="str">
        <f ca="1">SUBSTITUTE(E304,'Formula Name Creation'!$V11,'HB11 Model'!$B11)</f>
        <v>=C3*C4</v>
      </c>
      <c r="F305" t="str">
        <f ca="1">SUBSTITUTE(F304,'Formula Name Creation'!$V11,'HB11 Model'!$B11)</f>
        <v>=C7/(C6)</v>
      </c>
      <c r="G305" t="str">
        <f ca="1">SUBSTITUTE(G304,'Formula Name Creation'!$V11,'HB11 Model'!$B11)</f>
        <v>=IF(X-factor=0,C7*C10,C7*C10*Increased Gain by X-factor)</v>
      </c>
      <c r="H305" t="str">
        <f ca="1">SUBSTITUTE(H304,'Formula Name Creation'!$V11,'HB11 Model'!$B11)</f>
        <v>Parameter</v>
      </c>
      <c r="I305" t="str">
        <f ca="1">SUBSTITUTE(I304,'Formula Name Creation'!$V11,'HB11 Model'!$B11)</f>
        <v>Parameter</v>
      </c>
      <c r="J305" t="str">
        <f ca="1">SUBSTITUTE(J304,'Formula Name Creation'!$V11,'HB11 Model'!$B11)</f>
        <v>Parameter</v>
      </c>
      <c r="K305" t="str">
        <f ca="1">SUBSTITUTE(K304,'Formula Name Creation'!$V11,'HB11 Model'!$B11)</f>
        <v>Parameter</v>
      </c>
      <c r="L305" t="str">
        <f ca="1">SUBSTITUTE(L304,'Formula Name Creation'!$V11,'HB11 Model'!$B11)</f>
        <v>Parameter</v>
      </c>
      <c r="M305" t="str">
        <f ca="1">SUBSTITUTE(M304,'Formula Name Creation'!$V11,'HB11 Model'!$B11)</f>
        <v>=Gross Energy Output /C8</v>
      </c>
      <c r="N305" t="str">
        <f ca="1">SUBSTITUTE(N304,'Formula Name Creation'!$V11,'HB11 Model'!$B11)</f>
        <v>=C9*Electricity Generator Efficiency</v>
      </c>
      <c r="O305" t="str">
        <f ca="1">SUBSTITUTE(O304,'Formula Name Creation'!$V11,'HB11 Model'!$B11)</f>
        <v>Parameter</v>
      </c>
      <c r="P305" t="str">
        <f ca="1">SUBSTITUTE(P304,'Formula Name Creation'!$V11,'HB11 Model'!$B11)</f>
        <v>Parameter</v>
      </c>
      <c r="Q305" t="str">
        <f ca="1">SUBSTITUTE(Q304,'Formula Name Creation'!$V11,'HB11 Model'!$B11)</f>
        <v>Parameter</v>
      </c>
      <c r="R305" t="str">
        <f ca="1">SUBSTITUTE(R304,'Formula Name Creation'!$V11,'HB11 Model'!$B11)</f>
        <v>=C8+Cooling System Energy Consumption+Vacuum System Power Usage</v>
      </c>
      <c r="S305" t="str">
        <f ca="1">SUBSTITUTE(S304,'Formula Name Creation'!$V11,'HB11 Model'!$B11)</f>
        <v>=Total Reactor Energy Consumption*Electricity Rate</v>
      </c>
      <c r="T305" t="str">
        <f ca="1">SUBSTITUTE(T304,'Formula Name Creation'!$V11,'HB11 Model'!$B11)</f>
        <v>=Gross Energy Output -Total Reactor Energy Consumption</v>
      </c>
      <c r="U305" t="str">
        <f ca="1">SUBSTITUTE(U304,'Formula Name Creation'!$V11,'HB11 Model'!$B11)</f>
        <v>=365*24*Duty Cycle (Uptime)</v>
      </c>
      <c r="V305" t="str">
        <f ca="1">SUBSTITUTE(V304,'Formula Name Creation'!$V11,'HB11 Model'!$B11)</f>
        <v>=Net Energy Output*Hours in Operation per Year</v>
      </c>
      <c r="W305" t="str">
        <f ca="1">SUBSTITUTE(W304,'Formula Name Creation'!$V11,'HB11 Model'!$B11)</f>
        <v>=Required Targets per Year/(1-Production Failure Rate )</v>
      </c>
      <c r="X305" t="str">
        <f ca="1">SUBSTITUTE(X304,'Formula Name Creation'!$V11,'HB11 Model'!$B11)</f>
        <v>=C4*Duty Cycle (Uptime)*365*24*3600</v>
      </c>
      <c r="Y305" t="str">
        <f ca="1">SUBSTITUTE(Y304,'Formula Name Creation'!$V11,'HB11 Model'!$B11)</f>
        <v>Parameter</v>
      </c>
      <c r="Z305" t="str">
        <f ca="1">SUBSTITUTE(Z304,'Formula Name Creation'!$V11,'HB11 Model'!$B11)</f>
        <v>=Total Cost per Pellet +Total Cost per Target with X-factor+Total Cost per Capacitive Coil and Hydrogen Cone+Final Assembly Cost per Target</v>
      </c>
      <c r="AA305" t="str">
        <f ca="1">SUBSTITUTE(AA304,'Formula Name Creation'!$V11,'HB11 Model'!$B11)</f>
        <v xml:space="preserve">=Fuel Pellet Mass*(Fuel Pellet Percentage Boron Nitride (h-BN)*Cost of Boron Nitride (h-BN))/(1000)+Cost of Manufacturing per Pellet </v>
      </c>
      <c r="AB305" t="str">
        <f ca="1">SUBSTITUTE(AB304,'Formula Name Creation'!$V11,'HB11 Model'!$B11)</f>
        <v>Parameter</v>
      </c>
      <c r="AC305" t="str">
        <f ca="1">SUBSTITUTE(AC304,'Formula Name Creation'!$V11,'HB11 Model'!$B11)</f>
        <v>Parameter</v>
      </c>
      <c r="AD305" t="str">
        <f ca="1">SUBSTITUTE(AD304,'Formula Name Creation'!$V11,'HB11 Model'!$B11)</f>
        <v>Parameter</v>
      </c>
      <c r="AE305" t="str">
        <f ca="1">SUBSTITUTE(AE304,'Formula Name Creation'!$V11,'HB11 Model'!$B11)</f>
        <v>Parameter</v>
      </c>
      <c r="AF305" t="str">
        <f ca="1">SUBSTITUTE(AF304,'Formula Name Creation'!$V11,'HB11 Model'!$B11)</f>
        <v>Parameter</v>
      </c>
      <c r="AG305" t="str">
        <f ca="1">SUBSTITUTE(AG304,'Formula Name Creation'!$V11,'HB11 Model'!$B11)</f>
        <v>Parameter</v>
      </c>
      <c r="AH305" t="str">
        <f ca="1">SUBSTITUTE(AH304,'Formula Name Creation'!$V11,'HB11 Model'!$B11)</f>
        <v>Parameter</v>
      </c>
      <c r="AI305" t="str">
        <f ca="1">SUBSTITUTE(AI304,'Formula Name Creation'!$V11,'HB11 Model'!$B11)</f>
        <v>=X-factor*(Total Cost of X-factor)</v>
      </c>
      <c r="AJ305" t="str">
        <f ca="1">SUBSTITUTE(AJ304,'Formula Name Creation'!$V11,'HB11 Model'!$B11)</f>
        <v>Parameter</v>
      </c>
      <c r="AK305" t="str">
        <f ca="1">SUBSTITUTE(AK304,'Formula Name Creation'!$V11,'HB11 Model'!$B11)</f>
        <v>Parameter</v>
      </c>
      <c r="AL305" t="str">
        <f ca="1">SUBSTITUTE(AL304,'Formula Name Creation'!$V11,'HB11 Model'!$B11)</f>
        <v>=Capacitive Coil and Hydrogen Cone*(Total Material Cost per Capacitive Coil and Hydrogen Cone+Cost of Manufacturing per Capacitive Coil and Hydrogen Cone)</v>
      </c>
      <c r="AM305" t="str">
        <f ca="1">SUBSTITUTE(AM304,'Formula Name Creation'!$V11,'HB11 Model'!$B11)</f>
        <v>=0.04+(Hydrogen Precursor Mass*Cost of Hydrogen)/(1000)</v>
      </c>
      <c r="AN305" t="str">
        <f ca="1">SUBSTITUTE(AN304,'Formula Name Creation'!$V11,'HB11 Model'!$B11)</f>
        <v>Parameter</v>
      </c>
      <c r="AO305" t="str">
        <f ca="1">SUBSTITUTE(AO304,'Formula Name Creation'!$V11,'HB11 Model'!$B11)</f>
        <v>Parameter</v>
      </c>
      <c r="AP305" t="str">
        <f ca="1">SUBSTITUTE(AP304,'Formula Name Creation'!$V11,'HB11 Model'!$B11)</f>
        <v>Parameter</v>
      </c>
      <c r="AQ305" t="str">
        <f ca="1">SUBSTITUTE(AQ304,'Formula Name Creation'!$V11,'HB11 Model'!$B11)</f>
        <v>Parameter</v>
      </c>
      <c r="AR305" t="e">
        <f ca="1">SUBSTITUTE(AR304,'Formula Name Creation'!$V11,'HB11 Model'!$B11)</f>
        <v>#N/A</v>
      </c>
      <c r="AS305" t="str">
        <f ca="1">SUBSTITUTE(AS304,'Formula Name Creation'!$V11,'HB11 Model'!$B11)</f>
        <v>=Manufacturing Overhead Costs+Fuel Target Production per Year*(Total Cost per Target )</v>
      </c>
      <c r="AT305" t="str">
        <f ca="1">SUBSTITUTE(AT304,'Formula Name Creation'!$V11,'HB11 Model'!$B11)</f>
        <v>Parameter</v>
      </c>
      <c r="AU305" t="str">
        <f ca="1">SUBSTITUTE(AU304,'Formula Name Creation'!$V11,'HB11 Model'!$B11)</f>
        <v>Parameter</v>
      </c>
      <c r="AV305" t="str">
        <f ca="1">SUBSTITUTE(AV304,'Formula Name Creation'!$V11,'HB11 Model'!$B11)</f>
        <v>Parameter</v>
      </c>
      <c r="AW305" t="str">
        <f ca="1">SUBSTITUTE(AW304,'Formula Name Creation'!$V11,'HB11 Model'!$B11)</f>
        <v>Parameter</v>
      </c>
      <c r="AX305" t="str">
        <f ca="1">SUBSTITUTE(AX304,'Formula Name Creation'!$V11,'HB11 Model'!$B11)</f>
        <v>Parameter</v>
      </c>
      <c r="AY305" t="str">
        <f ca="1">SUBSTITUTE(AY304,'Formula Name Creation'!$V11,'HB11 Model'!$B11)</f>
        <v>Parameter</v>
      </c>
      <c r="AZ305" t="str">
        <f ca="1">SUBSTITUTE(AZ304,'Formula Name Creation'!$V11,'HB11 Model'!$B11)</f>
        <v>Parameter</v>
      </c>
      <c r="BA305" t="str">
        <f ca="1">SUBSTITUTE(BA304,'Formula Name Creation'!$V11,'HB11 Model'!$B11)</f>
        <v>=(Total Cost of Fuel Storage+Cost of Fuel Delivery Robot)/10^6</v>
      </c>
      <c r="BB305" t="str">
        <f ca="1">SUBSTITUTE(BB304,'Formula Name Creation'!$V11,'HB11 Model'!$B11)</f>
        <v>=C4*((Duty Cycle (Uptime)*24)*3600)*Required Redundancy</v>
      </c>
      <c r="BC305" t="str">
        <f ca="1">SUBSTITUTE(BC304,'Formula Name Creation'!$V11,'HB11 Model'!$B11)</f>
        <v>Parameter</v>
      </c>
      <c r="BD305" t="str">
        <f ca="1">SUBSTITUTE(BD304,'Formula Name Creation'!$V11,'HB11 Model'!$B11)</f>
        <v>Parameter</v>
      </c>
      <c r="BE305" t="str">
        <f ca="1">SUBSTITUTE(BE304,'Formula Name Creation'!$V11,'HB11 Model'!$B11)</f>
        <v>Parameter</v>
      </c>
      <c r="BF305" t="str">
        <f ca="1">SUBSTITUTE(BF304,'Formula Name Creation'!$V11,'HB11 Model'!$B11)</f>
        <v>Parameter</v>
      </c>
      <c r="BG305" t="str">
        <f ca="1">SUBSTITUTE(BG304,'Formula Name Creation'!$V11,'HB11 Model'!$B11)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5" t="str">
        <f ca="1">SUBSTITUTE(BH304,'Formula Name Creation'!$V11,'HB11 Model'!$B11)</f>
        <v>Parameter</v>
      </c>
      <c r="BI305" t="str">
        <f ca="1">SUBSTITUTE(BI304,'Formula Name Creation'!$V11,'HB11 Model'!$B11)</f>
        <v>=Cost of Maintenance per kWh*1000*Yearly Net Energy Output</v>
      </c>
      <c r="BJ305" t="str">
        <f ca="1">SUBSTITUTE(BJ304,'Formula Name Creation'!$V11,'HB11 Model'!$B11)</f>
        <v>Parameter</v>
      </c>
      <c r="BK305" t="str">
        <f ca="1">SUBSTITUTE(BK304,'Formula Name Creation'!$V11,'HB11 Model'!$B11)</f>
        <v>Parameter</v>
      </c>
      <c r="BL305" t="str">
        <f ca="1">SUBSTITUTE(BL304,'Formula Name Creation'!$V11,'HB11 Model'!$B11)</f>
        <v>Parameter</v>
      </c>
      <c r="BM305" t="str">
        <f ca="1">SUBSTITUTE(BM304,'Formula Name Creation'!$V11,'HB11 Model'!$B11)</f>
        <v>Parameter</v>
      </c>
      <c r="BN305" t="str">
        <f ca="1">SUBSTITUTE(BN304,'Formula Name Creation'!$V11,'HB11 Model'!$B11)</f>
        <v>Parameter</v>
      </c>
      <c r="BO305" t="str">
        <f ca="1">SUBSTITUTE(BO304,'Formula Name Creation'!$V11,'HB11 Model'!$B11)</f>
        <v>Parameter</v>
      </c>
      <c r="BP305" t="str">
        <f ca="1">SUBSTITUTE(BP304,'Formula Name Creation'!$V11,'HB11 Model'!$B11)</f>
        <v>Parameter</v>
      </c>
      <c r="BQ305" t="str">
        <f ca="1">SUBSTITUTE(BQ304,'Formula Name Creation'!$V11,'HB11 Model'!$B11)</f>
        <v>Parameter</v>
      </c>
      <c r="BR305" t="str">
        <f ca="1">SUBSTITUTE(BR304,'Formula Name Creation'!$V11,'HB11 Model'!$B11)</f>
        <v>Parameter</v>
      </c>
      <c r="BS305" t="str">
        <f ca="1">SUBSTITUTE(BS304,'Formula Name Creation'!$V11,'HB11 Model'!$B11)</f>
        <v>Parameter</v>
      </c>
      <c r="BT305" t="str">
        <f ca="1">SUBSTITUTE(BT304,'Formula Name Creation'!$V11,'HB11 Model'!$B11)</f>
        <v>Parameter</v>
      </c>
      <c r="BU305" t="str">
        <f ca="1">SUBSTITUTE(BU304,'Formula Name Creation'!$V11,'HB11 Model'!$B11)</f>
        <v>=(Land Cost+Reactor Building Cost+Turbine Building Cost+Cooling Tower System Cost+Power Supply and Energy Storage Cost+Ventilation Stack Cost+Miscellaneous Buildings Cost+Laser Construction Cost)</v>
      </c>
      <c r="BV305" t="str">
        <f ca="1">SUBSTITUTE(BV304,'Formula Name Creation'!$V11,'HB11 Model'!$B11)</f>
        <v>Parameter</v>
      </c>
      <c r="BW305" t="str">
        <f ca="1">SUBSTITUTE(BW304,'Formula Name Creation'!$V11,'HB11 Model'!$B11)</f>
        <v>Parameter</v>
      </c>
      <c r="BX305" t="str">
        <f ca="1">SUBSTITUTE(BX304,'Formula Name Creation'!$V11,'HB11 Model'!$B11)</f>
        <v>=Indirect Construction Cost+Direct Construction Cost</v>
      </c>
      <c r="BY305" t="str">
        <f ca="1">SUBSTITUTE(BY304,'Formula Name Creation'!$V11,'HB11 Model'!$B11)</f>
        <v>Parameter</v>
      </c>
      <c r="BZ305" t="str">
        <f ca="1">SUBSTITUTE(BZ304,'Formula Name Creation'!$V11,'HB11 Model'!$B11)</f>
        <v>=Decommissioning Cost Coefficient*Direct Construction Cost</v>
      </c>
      <c r="CA305" t="str">
        <f ca="1">SUBSTITUTE(CA304,'Formula Name Creation'!$V11,'HB11 Model'!$B11)</f>
        <v>Parameter</v>
      </c>
      <c r="CB305" t="str">
        <f ca="1">SUBSTITUTE(CB304,'Formula Name Creation'!$V11,'HB11 Model'!$B11)</f>
        <v>Parameter</v>
      </c>
      <c r="CC305" t="str">
        <f ca="1">SUBSTITUTE(CC304,'Formula Name Creation'!$V11,'HB11 Model'!$B11)</f>
        <v>Parameter</v>
      </c>
      <c r="CD305" t="str">
        <f ca="1">SUBSTITUTE(CD304,'Formula Name Creation'!$V11,'HB11 Model'!$B11)</f>
        <v>=32*(C9/2605)</v>
      </c>
      <c r="CE305" t="str">
        <f ca="1">SUBSTITUTE(CE304,'Formula Name Creation'!$V11,'HB11 Model'!$B11)</f>
        <v>Parameter</v>
      </c>
      <c r="CF305" t="str">
        <f ca="1">SUBSTITUTE(CF304,'Formula Name Creation'!$V11,'HB11 Model'!$B11)</f>
        <v>Parameter</v>
      </c>
      <c r="CG305" t="str">
        <f ca="1">SUBSTITUTE(CG304,'Formula Name Creation'!$V11,'HB11 Model'!$B11)</f>
        <v>=(Coolant Volume*Coolant Density*Coolant Cost)/10^6</v>
      </c>
      <c r="CH305" t="str">
        <f ca="1">SUBSTITUTE(CH304,'Formula Name Creation'!$V11,'HB11 Model'!$B11)</f>
        <v>=C9*10^6/Mixed-mean Coolant Temperature Rise/Specific Heat of Coolant</v>
      </c>
      <c r="CI305" t="str">
        <f ca="1">SUBSTITUTE(CI304,'Formula Name Creation'!$V11,'HB11 Model'!$B11)</f>
        <v>Parameter</v>
      </c>
      <c r="CJ305" t="str">
        <f ca="1">SUBSTITUTE(CJ304,'Formula Name Creation'!$V11,'HB11 Model'!$B11)</f>
        <v>Parameter</v>
      </c>
      <c r="CK305" t="str">
        <f ca="1">SUBSTITUTE(CK304,'Formula Name Creation'!$V11,'HB11 Model'!$B11)</f>
        <v>Parameter</v>
      </c>
      <c r="CL305" t="str">
        <f ca="1">SUBSTITUTE(CL304,'Formula Name Creation'!$V11,'HB11 Model'!$B11)</f>
        <v>Parameter</v>
      </c>
      <c r="CM305" t="str">
        <f ca="1">SUBSTITUTE(CM304,'Formula Name Creation'!$V11,'HB11 Model'!$B11)</f>
        <v>=Number of Staff*Average Hourly Wage</v>
      </c>
      <c r="CN305" t="str">
        <f ca="1">SUBSTITUTE(CN304,'Formula Name Creation'!$V11,'HB11 Model'!$B11)</f>
        <v>=Hourly Personnel Cost*7.6*7*52.18</v>
      </c>
      <c r="CO305" t="str">
        <f ca="1">SUBSTITUTE(CO304,'Formula Name Creation'!$V11,'HB11 Model'!$B11)</f>
        <v>Parameter</v>
      </c>
      <c r="CP305" t="str">
        <f ca="1">SUBSTITUTE(CP304,'Formula Name Creation'!$V11,'HB11 Model'!$B11)</f>
        <v>Parameter</v>
      </c>
      <c r="CQ305" t="str">
        <f ca="1">SUBSTITUTE(CQ304,'Formula Name Creation'!$V11,'HB11 Model'!$B11)</f>
        <v>Parameter</v>
      </c>
      <c r="CR305" t="str">
        <f ca="1">SUBSTITUTE(CR304,'Formula Name Creation'!$V11,'HB11 Model'!$B11)</f>
        <v>Parameter</v>
      </c>
      <c r="CS305" t="str">
        <f ca="1">SUBSTITUTE(CS304,'Formula Name Creation'!$V11,'HB11 Model'!$B11)</f>
        <v>Parameter</v>
      </c>
      <c r="CT305" t="str">
        <f ca="1">SUBSTITUTE(CT304,'Formula Name Creation'!$V11,'HB11 Model'!$B11)</f>
        <v>Parameter</v>
      </c>
      <c r="CU305" t="str">
        <f ca="1">SUBSTITUTE(CU304,'Formula Name Creation'!$V11,'HB11 Model'!$B11)</f>
        <v>=PI()*Height of Vacuum Vessel*(Radius of Vacuum Vessel^2-(Radius of Vacuum Vessel-Wall Thickness of Vacuum Vessel)^2)*Density of Vacuum Vessel Material</v>
      </c>
      <c r="CV305" t="str">
        <f ca="1">SUBSTITUTE(CV304,'Formula Name Creation'!$V11,'HB11 Model'!$B11)</f>
        <v>Parameter</v>
      </c>
      <c r="CW305" t="str">
        <f ca="1">SUBSTITUTE(CW304,'Formula Name Creation'!$V11,'HB11 Model'!$B11)</f>
        <v>=(90.69*Mass of Vacuum Vessel + Shielding Material Costs for Vacuum Vessel + 13.04*Mass Flow Rate*112.32)/10^6</v>
      </c>
      <c r="CX305" t="str">
        <f ca="1">SUBSTITUTE(CX304,'Formula Name Creation'!$V11,'HB11 Model'!$B11)</f>
        <v>0</v>
      </c>
      <c r="CY305" t="str">
        <f ca="1">SUBSTITUTE(CY304,'Formula Name Creation'!$V11,'HB11 Model'!$B11)</f>
        <v>0</v>
      </c>
      <c r="CZ305" t="str">
        <f ca="1">SUBSTITUTE(CZ304,'Formula Name Creation'!$V11,'HB11 Model'!$B11)</f>
        <v>0</v>
      </c>
      <c r="DA305" t="str">
        <f ca="1">SUBSTITUTE(DA304,'Formula Name Creation'!$V11,'HB11 Model'!$B11)</f>
        <v>0</v>
      </c>
      <c r="DB305" t="str">
        <f ca="1">SUBSTITUTE(DB304,'Formula Name Creation'!$V11,'HB11 Model'!$B11)</f>
        <v>0</v>
      </c>
      <c r="DC305" t="str">
        <f ca="1">SUBSTITUTE(DC304,'Formula Name Creation'!$V11,'HB11 Model'!$B11)</f>
        <v>0</v>
      </c>
      <c r="DD305" t="str">
        <f ca="1">SUBSTITUTE(DD304,'Formula Name Creation'!$V11,'HB11 Model'!$B11)</f>
        <v>0</v>
      </c>
      <c r="DE305" t="str">
        <f ca="1">SUBSTITUTE(DE304,'Formula Name Creation'!$V11,'HB11 Model'!$B11)</f>
        <v>0</v>
      </c>
      <c r="DF305" t="str">
        <f ca="1">SUBSTITUTE(DF304,'Formula Name Creation'!$V11,'HB11 Model'!$B11)</f>
        <v>0</v>
      </c>
      <c r="DG305" t="str">
        <f ca="1">SUBSTITUTE(DG304,'Formula Name Creation'!$V11,'HB11 Model'!$B11)</f>
        <v>0</v>
      </c>
      <c r="DH305" t="str">
        <f ca="1">SUBSTITUTE(DH304,'Formula Name Creation'!$V11,'HB11 Model'!$B11)</f>
        <v>0</v>
      </c>
      <c r="DI305" t="str">
        <f ca="1">SUBSTITUTE(DI304,'Formula Name Creation'!$V11,'HB11 Model'!$B11)</f>
        <v>0</v>
      </c>
      <c r="DJ305" t="str">
        <f ca="1">SUBSTITUTE(DJ304,'Formula Name Creation'!$V11,'HB11 Model'!$B11)</f>
        <v>0</v>
      </c>
      <c r="DK305" t="str">
        <f ca="1">SUBSTITUTE(DK304,'Formula Name Creation'!$V11,'HB11 Model'!$B11)</f>
        <v>0</v>
      </c>
      <c r="DL305" t="str">
        <f ca="1">SUBSTITUTE(DL304,'Formula Name Creation'!$V11,'HB11 Model'!$B11)</f>
        <v>0</v>
      </c>
      <c r="DM305" t="str">
        <f ca="1">SUBSTITUTE(DM304,'Formula Name Creation'!$V11,'HB11 Model'!$B11)</f>
        <v>0</v>
      </c>
      <c r="DN305" t="str">
        <f ca="1">SUBSTITUTE(DN304,'Formula Name Creation'!$V11,'HB11 Model'!$B11)</f>
        <v>0</v>
      </c>
      <c r="DO305" t="str">
        <f ca="1">SUBSTITUTE(DO304,'Formula Name Creation'!$V11,'HB11 Model'!$B11)</f>
        <v>0</v>
      </c>
      <c r="DP305" t="str">
        <f ca="1">SUBSTITUTE(DP304,'Formula Name Creation'!$V11,'HB11 Model'!$B11)</f>
        <v>0</v>
      </c>
      <c r="DQ305" t="str">
        <f ca="1">SUBSTITUTE(DQ304,'Formula Name Creation'!$V11,'HB11 Model'!$B11)</f>
        <v>0</v>
      </c>
      <c r="DR305" t="str">
        <f ca="1">SUBSTITUTE(DR304,'Formula Name Creation'!$V11,'HB11 Model'!$B11)</f>
        <v>0</v>
      </c>
      <c r="DS305" t="str">
        <f ca="1">SUBSTITUTE(DS304,'Formula Name Creation'!$V11,'HB11 Model'!$B11)</f>
        <v>0</v>
      </c>
      <c r="DT305" t="str">
        <f ca="1">SUBSTITUTE(DT304,'Formula Name Creation'!$V11,'HB11 Model'!$B11)</f>
        <v>0</v>
      </c>
      <c r="DU305" t="str">
        <f ca="1">SUBSTITUTE(DU304,'Formula Name Creation'!$V11,'HB11 Model'!$B11)</f>
        <v>0</v>
      </c>
      <c r="DV305" t="str">
        <f ca="1">SUBSTITUTE(DV304,'Formula Name Creation'!$V11,'HB11 Model'!$B11)</f>
        <v>0</v>
      </c>
      <c r="DW305" t="str">
        <f ca="1">SUBSTITUTE(DW304,'Formula Name Creation'!$V11,'HB11 Model'!$B11)</f>
        <v>0</v>
      </c>
      <c r="DX305" t="str">
        <f ca="1">SUBSTITUTE(DX304,'Formula Name Creation'!$V11,'HB11 Model'!$B11)</f>
        <v>0</v>
      </c>
      <c r="DY305" t="str">
        <f ca="1">SUBSTITUTE(DY304,'Formula Name Creation'!$V11,'HB11 Model'!$B11)</f>
        <v>0</v>
      </c>
      <c r="DZ305" t="str">
        <f ca="1">SUBSTITUTE(DZ304,'Formula Name Creation'!$V11,'HB11 Model'!$B11)</f>
        <v>0</v>
      </c>
      <c r="EA305" t="str">
        <f ca="1">SUBSTITUTE(EA304,'Formula Name Creation'!$V11,'HB11 Model'!$B11)</f>
        <v>0</v>
      </c>
      <c r="EB305" t="str">
        <f ca="1">SUBSTITUTE(EB304,'Formula Name Creation'!$V11,'HB11 Model'!$B11)</f>
        <v>0</v>
      </c>
      <c r="EC305" t="str">
        <f ca="1">SUBSTITUTE(EC304,'Formula Name Creation'!$V11,'HB11 Model'!$B11)</f>
        <v>0</v>
      </c>
      <c r="ED305" t="str">
        <f ca="1">SUBSTITUTE(ED304,'Formula Name Creation'!$V11,'HB11 Model'!$B11)</f>
        <v>0</v>
      </c>
      <c r="EE305" t="str">
        <f ca="1">SUBSTITUTE(EE304,'Formula Name Creation'!$V11,'HB11 Model'!$B11)</f>
        <v>0</v>
      </c>
      <c r="EF305" t="str">
        <f ca="1">SUBSTITUTE(EF304,'Formula Name Creation'!$V11,'HB11 Model'!$B11)</f>
        <v>0</v>
      </c>
      <c r="EG305" t="str">
        <f ca="1">SUBSTITUTE(EG304,'Formula Name Creation'!$V11,'HB11 Model'!$B11)</f>
        <v>0</v>
      </c>
      <c r="EH305" t="str">
        <f ca="1">SUBSTITUTE(EH304,'Formula Name Creation'!$V11,'HB11 Model'!$B11)</f>
        <v>0</v>
      </c>
      <c r="EI305" t="str">
        <f ca="1">SUBSTITUTE(EI304,'Formula Name Creation'!$V11,'HB11 Model'!$B11)</f>
        <v>0</v>
      </c>
      <c r="EJ305" t="str">
        <f ca="1">SUBSTITUTE(EJ304,'Formula Name Creation'!$V11,'HB11 Model'!$B11)</f>
        <v>0</v>
      </c>
      <c r="EK305" t="str">
        <f ca="1">SUBSTITUTE(EK304,'Formula Name Creation'!$V11,'HB11 Model'!$B11)</f>
        <v>0</v>
      </c>
      <c r="EL305" t="str">
        <f ca="1">SUBSTITUTE(EL304,'Formula Name Creation'!$V11,'HB11 Model'!$B11)</f>
        <v>0</v>
      </c>
      <c r="EM305" t="str">
        <f ca="1">SUBSTITUTE(EM304,'Formula Name Creation'!$V11,'HB11 Model'!$B11)</f>
        <v>0</v>
      </c>
      <c r="EN305" t="str">
        <f ca="1">SUBSTITUTE(EN304,'Formula Name Creation'!$V11,'HB11 Model'!$B11)</f>
        <v>0</v>
      </c>
      <c r="EO305" t="str">
        <f ca="1">SUBSTITUTE(EO304,'Formula Name Creation'!$V11,'HB11 Model'!$B11)</f>
        <v>0</v>
      </c>
      <c r="EP305" t="str">
        <f ca="1">SUBSTITUTE(EP304,'Formula Name Creation'!$V11,'HB11 Model'!$B11)</f>
        <v>0</v>
      </c>
      <c r="EQ305" t="str">
        <f ca="1">SUBSTITUTE(EQ304,'Formula Name Creation'!$V11,'HB11 Model'!$B11)</f>
        <v>0</v>
      </c>
      <c r="ER305" t="str">
        <f ca="1">SUBSTITUTE(ER304,'Formula Name Creation'!$V11,'HB11 Model'!$B11)</f>
        <v>0</v>
      </c>
      <c r="ES305" t="str">
        <f ca="1">SUBSTITUTE(ES304,'Formula Name Creation'!$V11,'HB11 Model'!$B11)</f>
        <v>0</v>
      </c>
      <c r="ET305" t="str">
        <f ca="1">SUBSTITUTE(ET304,'Formula Name Creation'!$V11,'HB11 Model'!$B11)</f>
        <v>0</v>
      </c>
      <c r="EU305">
        <v>9</v>
      </c>
    </row>
    <row r="306" spans="1:151" x14ac:dyDescent="0.25">
      <c r="A306" t="str">
        <f ca="1">SUBSTITUTE(A305,'Formula Name Creation'!$V10,'HB11 Model'!$B10)</f>
        <v>Parameter</v>
      </c>
      <c r="B306" t="str">
        <f ca="1">SUBSTITUTE(B305,'Formula Name Creation'!$V10,'HB11 Model'!$B10)</f>
        <v>Parameter</v>
      </c>
      <c r="C306" t="str">
        <f ca="1">SUBSTITUTE(C305,'Formula Name Creation'!$V10,'HB11 Model'!$B10)</f>
        <v>=(1400*Net Energy Output*1000)/10^6</v>
      </c>
      <c r="D306" t="str">
        <f ca="1">SUBSTITUTE(D305,'Formula Name Creation'!$V10,'HB11 Model'!$B10)</f>
        <v>Parameter</v>
      </c>
      <c r="E306" t="str">
        <f ca="1">SUBSTITUTE(E305,'Formula Name Creation'!$V10,'HB11 Model'!$B10)</f>
        <v>=C3*C4</v>
      </c>
      <c r="F306" t="str">
        <f ca="1">SUBSTITUTE(F305,'Formula Name Creation'!$V10,'HB11 Model'!$B10)</f>
        <v>=C7/(C6)</v>
      </c>
      <c r="G306" t="str">
        <f ca="1">SUBSTITUTE(G305,'Formula Name Creation'!$V10,'HB11 Model'!$B10)</f>
        <v>=IF(X-factor=0,C7*Target Gain (Q),C7*Target Gain (Q)*Increased Gain by X-factor)</v>
      </c>
      <c r="H306" t="str">
        <f ca="1">SUBSTITUTE(H305,'Formula Name Creation'!$V10,'HB11 Model'!$B10)</f>
        <v>Parameter</v>
      </c>
      <c r="I306" t="str">
        <f ca="1">SUBSTITUTE(I305,'Formula Name Creation'!$V10,'HB11 Model'!$B10)</f>
        <v>Parameter</v>
      </c>
      <c r="J306" t="str">
        <f ca="1">SUBSTITUTE(J305,'Formula Name Creation'!$V10,'HB11 Model'!$B10)</f>
        <v>Parameter</v>
      </c>
      <c r="K306" t="str">
        <f ca="1">SUBSTITUTE(K305,'Formula Name Creation'!$V10,'HB11 Model'!$B10)</f>
        <v>Parameter</v>
      </c>
      <c r="L306" t="str">
        <f ca="1">SUBSTITUTE(L305,'Formula Name Creation'!$V10,'HB11 Model'!$B10)</f>
        <v>Parameter</v>
      </c>
      <c r="M306" t="str">
        <f ca="1">SUBSTITUTE(M305,'Formula Name Creation'!$V10,'HB11 Model'!$B10)</f>
        <v>=Gross Energy Output /C8</v>
      </c>
      <c r="N306" t="str">
        <f ca="1">SUBSTITUTE(N305,'Formula Name Creation'!$V10,'HB11 Model'!$B10)</f>
        <v>=C9*Electricity Generator Efficiency</v>
      </c>
      <c r="O306" t="str">
        <f ca="1">SUBSTITUTE(O305,'Formula Name Creation'!$V10,'HB11 Model'!$B10)</f>
        <v>Parameter</v>
      </c>
      <c r="P306" t="str">
        <f ca="1">SUBSTITUTE(P305,'Formula Name Creation'!$V10,'HB11 Model'!$B10)</f>
        <v>Parameter</v>
      </c>
      <c r="Q306" t="str">
        <f ca="1">SUBSTITUTE(Q305,'Formula Name Creation'!$V10,'HB11 Model'!$B10)</f>
        <v>Parameter</v>
      </c>
      <c r="R306" t="str">
        <f ca="1">SUBSTITUTE(R305,'Formula Name Creation'!$V10,'HB11 Model'!$B10)</f>
        <v>=C8+Cooling System Energy Consumption+Vacuum System Power Usage</v>
      </c>
      <c r="S306" t="str">
        <f ca="1">SUBSTITUTE(S305,'Formula Name Creation'!$V10,'HB11 Model'!$B10)</f>
        <v>=Total Reactor Energy Consumption*Electricity Rate</v>
      </c>
      <c r="T306" t="str">
        <f ca="1">SUBSTITUTE(T305,'Formula Name Creation'!$V10,'HB11 Model'!$B10)</f>
        <v>=Gross Energy Output -Total Reactor Energy Consumption</v>
      </c>
      <c r="U306" t="str">
        <f ca="1">SUBSTITUTE(U305,'Formula Name Creation'!$V10,'HB11 Model'!$B10)</f>
        <v>=365*24*Duty Cycle (Uptime)</v>
      </c>
      <c r="V306" t="str">
        <f ca="1">SUBSTITUTE(V305,'Formula Name Creation'!$V10,'HB11 Model'!$B10)</f>
        <v>=Net Energy Output*Hours in Operation per Year</v>
      </c>
      <c r="W306" t="str">
        <f ca="1">SUBSTITUTE(W305,'Formula Name Creation'!$V10,'HB11 Model'!$B10)</f>
        <v>=Required Targets per Year/(1-Production Failure Rate )</v>
      </c>
      <c r="X306" t="str">
        <f ca="1">SUBSTITUTE(X305,'Formula Name Creation'!$V10,'HB11 Model'!$B10)</f>
        <v>=C4*Duty Cycle (Uptime)*365*24*3600</v>
      </c>
      <c r="Y306" t="str">
        <f ca="1">SUBSTITUTE(Y305,'Formula Name Creation'!$V10,'HB11 Model'!$B10)</f>
        <v>Parameter</v>
      </c>
      <c r="Z306" t="str">
        <f ca="1">SUBSTITUTE(Z305,'Formula Name Creation'!$V10,'HB11 Model'!$B10)</f>
        <v>=Total Cost per Pellet +Total Cost per Target with X-factor+Total Cost per Capacitive Coil and Hydrogen Cone+Final Assembly Cost per Target</v>
      </c>
      <c r="AA306" t="str">
        <f ca="1">SUBSTITUTE(AA305,'Formula Name Creation'!$V10,'HB11 Model'!$B10)</f>
        <v xml:space="preserve">=Fuel Pellet Mass*(Fuel Pellet Percentage Boron Nitride (h-BN)*Cost of Boron Nitride (h-BN))/(1000)+Cost of Manufacturing per Pellet </v>
      </c>
      <c r="AB306" t="str">
        <f ca="1">SUBSTITUTE(AB305,'Formula Name Creation'!$V10,'HB11 Model'!$B10)</f>
        <v>Parameter</v>
      </c>
      <c r="AC306" t="str">
        <f ca="1">SUBSTITUTE(AC305,'Formula Name Creation'!$V10,'HB11 Model'!$B10)</f>
        <v>Parameter</v>
      </c>
      <c r="AD306" t="str">
        <f ca="1">SUBSTITUTE(AD305,'Formula Name Creation'!$V10,'HB11 Model'!$B10)</f>
        <v>Parameter</v>
      </c>
      <c r="AE306" t="str">
        <f ca="1">SUBSTITUTE(AE305,'Formula Name Creation'!$V10,'HB11 Model'!$B10)</f>
        <v>Parameter</v>
      </c>
      <c r="AF306" t="str">
        <f ca="1">SUBSTITUTE(AF305,'Formula Name Creation'!$V10,'HB11 Model'!$B10)</f>
        <v>Parameter</v>
      </c>
      <c r="AG306" t="str">
        <f ca="1">SUBSTITUTE(AG305,'Formula Name Creation'!$V10,'HB11 Model'!$B10)</f>
        <v>Parameter</v>
      </c>
      <c r="AH306" t="str">
        <f ca="1">SUBSTITUTE(AH305,'Formula Name Creation'!$V10,'HB11 Model'!$B10)</f>
        <v>Parameter</v>
      </c>
      <c r="AI306" t="str">
        <f ca="1">SUBSTITUTE(AI305,'Formula Name Creation'!$V10,'HB11 Model'!$B10)</f>
        <v>=X-factor*(Total Cost of X-factor)</v>
      </c>
      <c r="AJ306" t="str">
        <f ca="1">SUBSTITUTE(AJ305,'Formula Name Creation'!$V10,'HB11 Model'!$B10)</f>
        <v>Parameter</v>
      </c>
      <c r="AK306" t="str">
        <f ca="1">SUBSTITUTE(AK305,'Formula Name Creation'!$V10,'HB11 Model'!$B10)</f>
        <v>Parameter</v>
      </c>
      <c r="AL306" t="str">
        <f ca="1">SUBSTITUTE(AL305,'Formula Name Creation'!$V10,'HB11 Model'!$B10)</f>
        <v>=Capacitive Coil and Hydrogen Cone*(Total Material Cost per Capacitive Coil and Hydrogen Cone+Cost of Manufacturing per Capacitive Coil and Hydrogen Cone)</v>
      </c>
      <c r="AM306" t="str">
        <f ca="1">SUBSTITUTE(AM305,'Formula Name Creation'!$V10,'HB11 Model'!$B10)</f>
        <v>=0.04+(Hydrogen Precursor Mass*Cost of Hydrogen)/(1000)</v>
      </c>
      <c r="AN306" t="str">
        <f ca="1">SUBSTITUTE(AN305,'Formula Name Creation'!$V10,'HB11 Model'!$B10)</f>
        <v>Parameter</v>
      </c>
      <c r="AO306" t="str">
        <f ca="1">SUBSTITUTE(AO305,'Formula Name Creation'!$V10,'HB11 Model'!$B10)</f>
        <v>Parameter</v>
      </c>
      <c r="AP306" t="str">
        <f ca="1">SUBSTITUTE(AP305,'Formula Name Creation'!$V10,'HB11 Model'!$B10)</f>
        <v>Parameter</v>
      </c>
      <c r="AQ306" t="str">
        <f ca="1">SUBSTITUTE(AQ305,'Formula Name Creation'!$V10,'HB11 Model'!$B10)</f>
        <v>Parameter</v>
      </c>
      <c r="AR306" t="e">
        <f ca="1">SUBSTITUTE(AR305,'Formula Name Creation'!$V10,'HB11 Model'!$B10)</f>
        <v>#N/A</v>
      </c>
      <c r="AS306" t="str">
        <f ca="1">SUBSTITUTE(AS305,'Formula Name Creation'!$V10,'HB11 Model'!$B10)</f>
        <v>=Manufacturing Overhead Costs+Fuel Target Production per Year*(Total Cost per Target )</v>
      </c>
      <c r="AT306" t="str">
        <f ca="1">SUBSTITUTE(AT305,'Formula Name Creation'!$V10,'HB11 Model'!$B10)</f>
        <v>Parameter</v>
      </c>
      <c r="AU306" t="str">
        <f ca="1">SUBSTITUTE(AU305,'Formula Name Creation'!$V10,'HB11 Model'!$B10)</f>
        <v>Parameter</v>
      </c>
      <c r="AV306" t="str">
        <f ca="1">SUBSTITUTE(AV305,'Formula Name Creation'!$V10,'HB11 Model'!$B10)</f>
        <v>Parameter</v>
      </c>
      <c r="AW306" t="str">
        <f ca="1">SUBSTITUTE(AW305,'Formula Name Creation'!$V10,'HB11 Model'!$B10)</f>
        <v>Parameter</v>
      </c>
      <c r="AX306" t="str">
        <f ca="1">SUBSTITUTE(AX305,'Formula Name Creation'!$V10,'HB11 Model'!$B10)</f>
        <v>Parameter</v>
      </c>
      <c r="AY306" t="str">
        <f ca="1">SUBSTITUTE(AY305,'Formula Name Creation'!$V10,'HB11 Model'!$B10)</f>
        <v>Parameter</v>
      </c>
      <c r="AZ306" t="str">
        <f ca="1">SUBSTITUTE(AZ305,'Formula Name Creation'!$V10,'HB11 Model'!$B10)</f>
        <v>Parameter</v>
      </c>
      <c r="BA306" t="str">
        <f ca="1">SUBSTITUTE(BA305,'Formula Name Creation'!$V10,'HB11 Model'!$B10)</f>
        <v>=(Total Cost of Fuel Storage+Cost of Fuel Delivery Robot)/10^6</v>
      </c>
      <c r="BB306" t="str">
        <f ca="1">SUBSTITUTE(BB305,'Formula Name Creation'!$V10,'HB11 Model'!$B10)</f>
        <v>=C4*((Duty Cycle (Uptime)*24)*3600)*Required Redundancy</v>
      </c>
      <c r="BC306" t="str">
        <f ca="1">SUBSTITUTE(BC305,'Formula Name Creation'!$V10,'HB11 Model'!$B10)</f>
        <v>Parameter</v>
      </c>
      <c r="BD306" t="str">
        <f ca="1">SUBSTITUTE(BD305,'Formula Name Creation'!$V10,'HB11 Model'!$B10)</f>
        <v>Parameter</v>
      </c>
      <c r="BE306" t="str">
        <f ca="1">SUBSTITUTE(BE305,'Formula Name Creation'!$V10,'HB11 Model'!$B10)</f>
        <v>Parameter</v>
      </c>
      <c r="BF306" t="str">
        <f ca="1">SUBSTITUTE(BF305,'Formula Name Creation'!$V10,'HB11 Model'!$B10)</f>
        <v>Parameter</v>
      </c>
      <c r="BG306" t="str">
        <f ca="1">SUBSTITUTE(BG305,'Formula Name Creation'!$V10,'HB11 Model'!$B10)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6" t="str">
        <f ca="1">SUBSTITUTE(BH305,'Formula Name Creation'!$V10,'HB11 Model'!$B10)</f>
        <v>Parameter</v>
      </c>
      <c r="BI306" t="str">
        <f ca="1">SUBSTITUTE(BI305,'Formula Name Creation'!$V10,'HB11 Model'!$B10)</f>
        <v>=Cost of Maintenance per kWh*1000*Yearly Net Energy Output</v>
      </c>
      <c r="BJ306" t="str">
        <f ca="1">SUBSTITUTE(BJ305,'Formula Name Creation'!$V10,'HB11 Model'!$B10)</f>
        <v>Parameter</v>
      </c>
      <c r="BK306" t="str">
        <f ca="1">SUBSTITUTE(BK305,'Formula Name Creation'!$V10,'HB11 Model'!$B10)</f>
        <v>Parameter</v>
      </c>
      <c r="BL306" t="str">
        <f ca="1">SUBSTITUTE(BL305,'Formula Name Creation'!$V10,'HB11 Model'!$B10)</f>
        <v>Parameter</v>
      </c>
      <c r="BM306" t="str">
        <f ca="1">SUBSTITUTE(BM305,'Formula Name Creation'!$V10,'HB11 Model'!$B10)</f>
        <v>Parameter</v>
      </c>
      <c r="BN306" t="str">
        <f ca="1">SUBSTITUTE(BN305,'Formula Name Creation'!$V10,'HB11 Model'!$B10)</f>
        <v>Parameter</v>
      </c>
      <c r="BO306" t="str">
        <f ca="1">SUBSTITUTE(BO305,'Formula Name Creation'!$V10,'HB11 Model'!$B10)</f>
        <v>Parameter</v>
      </c>
      <c r="BP306" t="str">
        <f ca="1">SUBSTITUTE(BP305,'Formula Name Creation'!$V10,'HB11 Model'!$B10)</f>
        <v>Parameter</v>
      </c>
      <c r="BQ306" t="str">
        <f ca="1">SUBSTITUTE(BQ305,'Formula Name Creation'!$V10,'HB11 Model'!$B10)</f>
        <v>Parameter</v>
      </c>
      <c r="BR306" t="str">
        <f ca="1">SUBSTITUTE(BR305,'Formula Name Creation'!$V10,'HB11 Model'!$B10)</f>
        <v>Parameter</v>
      </c>
      <c r="BS306" t="str">
        <f ca="1">SUBSTITUTE(BS305,'Formula Name Creation'!$V10,'HB11 Model'!$B10)</f>
        <v>Parameter</v>
      </c>
      <c r="BT306" t="str">
        <f ca="1">SUBSTITUTE(BT305,'Formula Name Creation'!$V10,'HB11 Model'!$B10)</f>
        <v>Parameter</v>
      </c>
      <c r="BU306" t="str">
        <f ca="1">SUBSTITUTE(BU305,'Formula Name Creation'!$V10,'HB11 Model'!$B10)</f>
        <v>=(Land Cost+Reactor Building Cost+Turbine Building Cost+Cooling Tower System Cost+Power Supply and Energy Storage Cost+Ventilation Stack Cost+Miscellaneous Buildings Cost+Laser Construction Cost)</v>
      </c>
      <c r="BV306" t="str">
        <f ca="1">SUBSTITUTE(BV305,'Formula Name Creation'!$V10,'HB11 Model'!$B10)</f>
        <v>Parameter</v>
      </c>
      <c r="BW306" t="str">
        <f ca="1">SUBSTITUTE(BW305,'Formula Name Creation'!$V10,'HB11 Model'!$B10)</f>
        <v>Parameter</v>
      </c>
      <c r="BX306" t="str">
        <f ca="1">SUBSTITUTE(BX305,'Formula Name Creation'!$V10,'HB11 Model'!$B10)</f>
        <v>=Indirect Construction Cost+Direct Construction Cost</v>
      </c>
      <c r="BY306" t="str">
        <f ca="1">SUBSTITUTE(BY305,'Formula Name Creation'!$V10,'HB11 Model'!$B10)</f>
        <v>Parameter</v>
      </c>
      <c r="BZ306" t="str">
        <f ca="1">SUBSTITUTE(BZ305,'Formula Name Creation'!$V10,'HB11 Model'!$B10)</f>
        <v>=Decommissioning Cost Coefficient*Direct Construction Cost</v>
      </c>
      <c r="CA306" t="str">
        <f ca="1">SUBSTITUTE(CA305,'Formula Name Creation'!$V10,'HB11 Model'!$B10)</f>
        <v>Parameter</v>
      </c>
      <c r="CB306" t="str">
        <f ca="1">SUBSTITUTE(CB305,'Formula Name Creation'!$V10,'HB11 Model'!$B10)</f>
        <v>Parameter</v>
      </c>
      <c r="CC306" t="str">
        <f ca="1">SUBSTITUTE(CC305,'Formula Name Creation'!$V10,'HB11 Model'!$B10)</f>
        <v>Parameter</v>
      </c>
      <c r="CD306" t="str">
        <f ca="1">SUBSTITUTE(CD305,'Formula Name Creation'!$V10,'HB11 Model'!$B10)</f>
        <v>=32*(C9/2605)</v>
      </c>
      <c r="CE306" t="str">
        <f ca="1">SUBSTITUTE(CE305,'Formula Name Creation'!$V10,'HB11 Model'!$B10)</f>
        <v>Parameter</v>
      </c>
      <c r="CF306" t="str">
        <f ca="1">SUBSTITUTE(CF305,'Formula Name Creation'!$V10,'HB11 Model'!$B10)</f>
        <v>Parameter</v>
      </c>
      <c r="CG306" t="str">
        <f ca="1">SUBSTITUTE(CG305,'Formula Name Creation'!$V10,'HB11 Model'!$B10)</f>
        <v>=(Coolant Volume*Coolant Density*Coolant Cost)/10^6</v>
      </c>
      <c r="CH306" t="str">
        <f ca="1">SUBSTITUTE(CH305,'Formula Name Creation'!$V10,'HB11 Model'!$B10)</f>
        <v>=C9*10^6/Mixed-mean Coolant Temperature Rise/Specific Heat of Coolant</v>
      </c>
      <c r="CI306" t="str">
        <f ca="1">SUBSTITUTE(CI305,'Formula Name Creation'!$V10,'HB11 Model'!$B10)</f>
        <v>Parameter</v>
      </c>
      <c r="CJ306" t="str">
        <f ca="1">SUBSTITUTE(CJ305,'Formula Name Creation'!$V10,'HB11 Model'!$B10)</f>
        <v>Parameter</v>
      </c>
      <c r="CK306" t="str">
        <f ca="1">SUBSTITUTE(CK305,'Formula Name Creation'!$V10,'HB11 Model'!$B10)</f>
        <v>Parameter</v>
      </c>
      <c r="CL306" t="str">
        <f ca="1">SUBSTITUTE(CL305,'Formula Name Creation'!$V10,'HB11 Model'!$B10)</f>
        <v>Parameter</v>
      </c>
      <c r="CM306" t="str">
        <f ca="1">SUBSTITUTE(CM305,'Formula Name Creation'!$V10,'HB11 Model'!$B10)</f>
        <v>=Number of Staff*Average Hourly Wage</v>
      </c>
      <c r="CN306" t="str">
        <f ca="1">SUBSTITUTE(CN305,'Formula Name Creation'!$V10,'HB11 Model'!$B10)</f>
        <v>=Hourly Personnel Cost*7.6*7*52.18</v>
      </c>
      <c r="CO306" t="str">
        <f ca="1">SUBSTITUTE(CO305,'Formula Name Creation'!$V10,'HB11 Model'!$B10)</f>
        <v>Parameter</v>
      </c>
      <c r="CP306" t="str">
        <f ca="1">SUBSTITUTE(CP305,'Formula Name Creation'!$V10,'HB11 Model'!$B10)</f>
        <v>Parameter</v>
      </c>
      <c r="CQ306" t="str">
        <f ca="1">SUBSTITUTE(CQ305,'Formula Name Creation'!$V10,'HB11 Model'!$B10)</f>
        <v>Parameter</v>
      </c>
      <c r="CR306" t="str">
        <f ca="1">SUBSTITUTE(CR305,'Formula Name Creation'!$V10,'HB11 Model'!$B10)</f>
        <v>Parameter</v>
      </c>
      <c r="CS306" t="str">
        <f ca="1">SUBSTITUTE(CS305,'Formula Name Creation'!$V10,'HB11 Model'!$B10)</f>
        <v>Parameter</v>
      </c>
      <c r="CT306" t="str">
        <f ca="1">SUBSTITUTE(CT305,'Formula Name Creation'!$V10,'HB11 Model'!$B10)</f>
        <v>Parameter</v>
      </c>
      <c r="CU306" t="str">
        <f ca="1">SUBSTITUTE(CU305,'Formula Name Creation'!$V10,'HB11 Model'!$B10)</f>
        <v>=PI()*Height of Vacuum Vessel*(Radius of Vacuum Vessel^2-(Radius of Vacuum Vessel-Wall Thickness of Vacuum Vessel)^2)*Density of Vacuum Vessel Material</v>
      </c>
      <c r="CV306" t="str">
        <f ca="1">SUBSTITUTE(CV305,'Formula Name Creation'!$V10,'HB11 Model'!$B10)</f>
        <v>Parameter</v>
      </c>
      <c r="CW306" t="str">
        <f ca="1">SUBSTITUTE(CW305,'Formula Name Creation'!$V10,'HB11 Model'!$B10)</f>
        <v>=(90.69*Mass of Vacuum Vessel + Shielding Material Costs for Vacuum Vessel + 13.04*Mass Flow Rate*112.32)/10^6</v>
      </c>
      <c r="CX306" t="str">
        <f ca="1">SUBSTITUTE(CX305,'Formula Name Creation'!$V10,'HB11 Model'!$B10)</f>
        <v>0</v>
      </c>
      <c r="CY306" t="str">
        <f ca="1">SUBSTITUTE(CY305,'Formula Name Creation'!$V10,'HB11 Model'!$B10)</f>
        <v>0</v>
      </c>
      <c r="CZ306" t="str">
        <f ca="1">SUBSTITUTE(CZ305,'Formula Name Creation'!$V10,'HB11 Model'!$B10)</f>
        <v>0</v>
      </c>
      <c r="DA306" t="str">
        <f ca="1">SUBSTITUTE(DA305,'Formula Name Creation'!$V10,'HB11 Model'!$B10)</f>
        <v>0</v>
      </c>
      <c r="DB306" t="str">
        <f ca="1">SUBSTITUTE(DB305,'Formula Name Creation'!$V10,'HB11 Model'!$B10)</f>
        <v>0</v>
      </c>
      <c r="DC306" t="str">
        <f ca="1">SUBSTITUTE(DC305,'Formula Name Creation'!$V10,'HB11 Model'!$B10)</f>
        <v>0</v>
      </c>
      <c r="DD306" t="str">
        <f ca="1">SUBSTITUTE(DD305,'Formula Name Creation'!$V10,'HB11 Model'!$B10)</f>
        <v>0</v>
      </c>
      <c r="DE306" t="str">
        <f ca="1">SUBSTITUTE(DE305,'Formula Name Creation'!$V10,'HB11 Model'!$B10)</f>
        <v>0</v>
      </c>
      <c r="DF306" t="str">
        <f ca="1">SUBSTITUTE(DF305,'Formula Name Creation'!$V10,'HB11 Model'!$B10)</f>
        <v>0</v>
      </c>
      <c r="DG306" t="str">
        <f ca="1">SUBSTITUTE(DG305,'Formula Name Creation'!$V10,'HB11 Model'!$B10)</f>
        <v>0</v>
      </c>
      <c r="DH306" t="str">
        <f ca="1">SUBSTITUTE(DH305,'Formula Name Creation'!$V10,'HB11 Model'!$B10)</f>
        <v>0</v>
      </c>
      <c r="DI306" t="str">
        <f ca="1">SUBSTITUTE(DI305,'Formula Name Creation'!$V10,'HB11 Model'!$B10)</f>
        <v>0</v>
      </c>
      <c r="DJ306" t="str">
        <f ca="1">SUBSTITUTE(DJ305,'Formula Name Creation'!$V10,'HB11 Model'!$B10)</f>
        <v>0</v>
      </c>
      <c r="DK306" t="str">
        <f ca="1">SUBSTITUTE(DK305,'Formula Name Creation'!$V10,'HB11 Model'!$B10)</f>
        <v>0</v>
      </c>
      <c r="DL306" t="str">
        <f ca="1">SUBSTITUTE(DL305,'Formula Name Creation'!$V10,'HB11 Model'!$B10)</f>
        <v>0</v>
      </c>
      <c r="DM306" t="str">
        <f ca="1">SUBSTITUTE(DM305,'Formula Name Creation'!$V10,'HB11 Model'!$B10)</f>
        <v>0</v>
      </c>
      <c r="DN306" t="str">
        <f ca="1">SUBSTITUTE(DN305,'Formula Name Creation'!$V10,'HB11 Model'!$B10)</f>
        <v>0</v>
      </c>
      <c r="DO306" t="str">
        <f ca="1">SUBSTITUTE(DO305,'Formula Name Creation'!$V10,'HB11 Model'!$B10)</f>
        <v>0</v>
      </c>
      <c r="DP306" t="str">
        <f ca="1">SUBSTITUTE(DP305,'Formula Name Creation'!$V10,'HB11 Model'!$B10)</f>
        <v>0</v>
      </c>
      <c r="DQ306" t="str">
        <f ca="1">SUBSTITUTE(DQ305,'Formula Name Creation'!$V10,'HB11 Model'!$B10)</f>
        <v>0</v>
      </c>
      <c r="DR306" t="str">
        <f ca="1">SUBSTITUTE(DR305,'Formula Name Creation'!$V10,'HB11 Model'!$B10)</f>
        <v>0</v>
      </c>
      <c r="DS306" t="str">
        <f ca="1">SUBSTITUTE(DS305,'Formula Name Creation'!$V10,'HB11 Model'!$B10)</f>
        <v>0</v>
      </c>
      <c r="DT306" t="str">
        <f ca="1">SUBSTITUTE(DT305,'Formula Name Creation'!$V10,'HB11 Model'!$B10)</f>
        <v>0</v>
      </c>
      <c r="DU306" t="str">
        <f ca="1">SUBSTITUTE(DU305,'Formula Name Creation'!$V10,'HB11 Model'!$B10)</f>
        <v>0</v>
      </c>
      <c r="DV306" t="str">
        <f ca="1">SUBSTITUTE(DV305,'Formula Name Creation'!$V10,'HB11 Model'!$B10)</f>
        <v>0</v>
      </c>
      <c r="DW306" t="str">
        <f ca="1">SUBSTITUTE(DW305,'Formula Name Creation'!$V10,'HB11 Model'!$B10)</f>
        <v>0</v>
      </c>
      <c r="DX306" t="str">
        <f ca="1">SUBSTITUTE(DX305,'Formula Name Creation'!$V10,'HB11 Model'!$B10)</f>
        <v>0</v>
      </c>
      <c r="DY306" t="str">
        <f ca="1">SUBSTITUTE(DY305,'Formula Name Creation'!$V10,'HB11 Model'!$B10)</f>
        <v>0</v>
      </c>
      <c r="DZ306" t="str">
        <f ca="1">SUBSTITUTE(DZ305,'Formula Name Creation'!$V10,'HB11 Model'!$B10)</f>
        <v>0</v>
      </c>
      <c r="EA306" t="str">
        <f ca="1">SUBSTITUTE(EA305,'Formula Name Creation'!$V10,'HB11 Model'!$B10)</f>
        <v>0</v>
      </c>
      <c r="EB306" t="str">
        <f ca="1">SUBSTITUTE(EB305,'Formula Name Creation'!$V10,'HB11 Model'!$B10)</f>
        <v>0</v>
      </c>
      <c r="EC306" t="str">
        <f ca="1">SUBSTITUTE(EC305,'Formula Name Creation'!$V10,'HB11 Model'!$B10)</f>
        <v>0</v>
      </c>
      <c r="ED306" t="str">
        <f ca="1">SUBSTITUTE(ED305,'Formula Name Creation'!$V10,'HB11 Model'!$B10)</f>
        <v>0</v>
      </c>
      <c r="EE306" t="str">
        <f ca="1">SUBSTITUTE(EE305,'Formula Name Creation'!$V10,'HB11 Model'!$B10)</f>
        <v>0</v>
      </c>
      <c r="EF306" t="str">
        <f ca="1">SUBSTITUTE(EF305,'Formula Name Creation'!$V10,'HB11 Model'!$B10)</f>
        <v>0</v>
      </c>
      <c r="EG306" t="str">
        <f ca="1">SUBSTITUTE(EG305,'Formula Name Creation'!$V10,'HB11 Model'!$B10)</f>
        <v>0</v>
      </c>
      <c r="EH306" t="str">
        <f ca="1">SUBSTITUTE(EH305,'Formula Name Creation'!$V10,'HB11 Model'!$B10)</f>
        <v>0</v>
      </c>
      <c r="EI306" t="str">
        <f ca="1">SUBSTITUTE(EI305,'Formula Name Creation'!$V10,'HB11 Model'!$B10)</f>
        <v>0</v>
      </c>
      <c r="EJ306" t="str">
        <f ca="1">SUBSTITUTE(EJ305,'Formula Name Creation'!$V10,'HB11 Model'!$B10)</f>
        <v>0</v>
      </c>
      <c r="EK306" t="str">
        <f ca="1">SUBSTITUTE(EK305,'Formula Name Creation'!$V10,'HB11 Model'!$B10)</f>
        <v>0</v>
      </c>
      <c r="EL306" t="str">
        <f ca="1">SUBSTITUTE(EL305,'Formula Name Creation'!$V10,'HB11 Model'!$B10)</f>
        <v>0</v>
      </c>
      <c r="EM306" t="str">
        <f ca="1">SUBSTITUTE(EM305,'Formula Name Creation'!$V10,'HB11 Model'!$B10)</f>
        <v>0</v>
      </c>
      <c r="EN306" t="str">
        <f ca="1">SUBSTITUTE(EN305,'Formula Name Creation'!$V10,'HB11 Model'!$B10)</f>
        <v>0</v>
      </c>
      <c r="EO306" t="str">
        <f ca="1">SUBSTITUTE(EO305,'Formula Name Creation'!$V10,'HB11 Model'!$B10)</f>
        <v>0</v>
      </c>
      <c r="EP306" t="str">
        <f ca="1">SUBSTITUTE(EP305,'Formula Name Creation'!$V10,'HB11 Model'!$B10)</f>
        <v>0</v>
      </c>
      <c r="EQ306" t="str">
        <f ca="1">SUBSTITUTE(EQ305,'Formula Name Creation'!$V10,'HB11 Model'!$B10)</f>
        <v>0</v>
      </c>
      <c r="ER306" t="str">
        <f ca="1">SUBSTITUTE(ER305,'Formula Name Creation'!$V10,'HB11 Model'!$B10)</f>
        <v>0</v>
      </c>
      <c r="ES306" t="str">
        <f ca="1">SUBSTITUTE(ES305,'Formula Name Creation'!$V10,'HB11 Model'!$B10)</f>
        <v>0</v>
      </c>
      <c r="ET306" t="str">
        <f ca="1">SUBSTITUTE(ET305,'Formula Name Creation'!$V10,'HB11 Model'!$B10)</f>
        <v>0</v>
      </c>
      <c r="EU306">
        <v>8</v>
      </c>
    </row>
    <row r="307" spans="1:151" x14ac:dyDescent="0.25">
      <c r="A307" t="str">
        <f ca="1">SUBSTITUTE(A306,'Formula Name Creation'!$V9,'HB11 Model'!$B9)</f>
        <v>Parameter</v>
      </c>
      <c r="B307" t="str">
        <f ca="1">SUBSTITUTE(B306,'Formula Name Creation'!$V9,'HB11 Model'!$B9)</f>
        <v>Parameter</v>
      </c>
      <c r="C307" t="str">
        <f ca="1">SUBSTITUTE(C306,'Formula Name Creation'!$V9,'HB11 Model'!$B9)</f>
        <v>=(1400*Net Energy Output*1000)/10^6</v>
      </c>
      <c r="D307" t="str">
        <f ca="1">SUBSTITUTE(D306,'Formula Name Creation'!$V9,'HB11 Model'!$B9)</f>
        <v>Parameter</v>
      </c>
      <c r="E307" t="str">
        <f ca="1">SUBSTITUTE(E306,'Formula Name Creation'!$V9,'HB11 Model'!$B9)</f>
        <v>=C3*C4</v>
      </c>
      <c r="F307" t="str">
        <f ca="1">SUBSTITUTE(F306,'Formula Name Creation'!$V9,'HB11 Model'!$B9)</f>
        <v>=C7/(C6)</v>
      </c>
      <c r="G307" t="str">
        <f ca="1">SUBSTITUTE(G306,'Formula Name Creation'!$V9,'HB11 Model'!$B9)</f>
        <v>=IF(X-factor=0,C7*Target Gain (Q),C7*Target Gain (Q)*Increased Gain by X-factor)</v>
      </c>
      <c r="H307" t="str">
        <f ca="1">SUBSTITUTE(H306,'Formula Name Creation'!$V9,'HB11 Model'!$B9)</f>
        <v>Parameter</v>
      </c>
      <c r="I307" t="str">
        <f ca="1">SUBSTITUTE(I306,'Formula Name Creation'!$V9,'HB11 Model'!$B9)</f>
        <v>Parameter</v>
      </c>
      <c r="J307" t="str">
        <f ca="1">SUBSTITUTE(J306,'Formula Name Creation'!$V9,'HB11 Model'!$B9)</f>
        <v>Parameter</v>
      </c>
      <c r="K307" t="str">
        <f ca="1">SUBSTITUTE(K306,'Formula Name Creation'!$V9,'HB11 Model'!$B9)</f>
        <v>Parameter</v>
      </c>
      <c r="L307" t="str">
        <f ca="1">SUBSTITUTE(L306,'Formula Name Creation'!$V9,'HB11 Model'!$B9)</f>
        <v>Parameter</v>
      </c>
      <c r="M307" t="str">
        <f ca="1">SUBSTITUTE(M306,'Formula Name Creation'!$V9,'HB11 Model'!$B9)</f>
        <v>=Gross Energy Output /C8</v>
      </c>
      <c r="N307" t="str">
        <f ca="1">SUBSTITUTE(N306,'Formula Name Creation'!$V9,'HB11 Model'!$B9)</f>
        <v>=Thermal Reaction Energy Output*Electricity Generator Efficiency</v>
      </c>
      <c r="O307" t="str">
        <f ca="1">SUBSTITUTE(O306,'Formula Name Creation'!$V9,'HB11 Model'!$B9)</f>
        <v>Parameter</v>
      </c>
      <c r="P307" t="str">
        <f ca="1">SUBSTITUTE(P306,'Formula Name Creation'!$V9,'HB11 Model'!$B9)</f>
        <v>Parameter</v>
      </c>
      <c r="Q307" t="str">
        <f ca="1">SUBSTITUTE(Q306,'Formula Name Creation'!$V9,'HB11 Model'!$B9)</f>
        <v>Parameter</v>
      </c>
      <c r="R307" t="str">
        <f ca="1">SUBSTITUTE(R306,'Formula Name Creation'!$V9,'HB11 Model'!$B9)</f>
        <v>=C8+Cooling System Energy Consumption+Vacuum System Power Usage</v>
      </c>
      <c r="S307" t="str">
        <f ca="1">SUBSTITUTE(S306,'Formula Name Creation'!$V9,'HB11 Model'!$B9)</f>
        <v>=Total Reactor Energy Consumption*Electricity Rate</v>
      </c>
      <c r="T307" t="str">
        <f ca="1">SUBSTITUTE(T306,'Formula Name Creation'!$V9,'HB11 Model'!$B9)</f>
        <v>=Gross Energy Output -Total Reactor Energy Consumption</v>
      </c>
      <c r="U307" t="str">
        <f ca="1">SUBSTITUTE(U306,'Formula Name Creation'!$V9,'HB11 Model'!$B9)</f>
        <v>=365*24*Duty Cycle (Uptime)</v>
      </c>
      <c r="V307" t="str">
        <f ca="1">SUBSTITUTE(V306,'Formula Name Creation'!$V9,'HB11 Model'!$B9)</f>
        <v>=Net Energy Output*Hours in Operation per Year</v>
      </c>
      <c r="W307" t="str">
        <f ca="1">SUBSTITUTE(W306,'Formula Name Creation'!$V9,'HB11 Model'!$B9)</f>
        <v>=Required Targets per Year/(1-Production Failure Rate )</v>
      </c>
      <c r="X307" t="str">
        <f ca="1">SUBSTITUTE(X306,'Formula Name Creation'!$V9,'HB11 Model'!$B9)</f>
        <v>=C4*Duty Cycle (Uptime)*365*24*3600</v>
      </c>
      <c r="Y307" t="str">
        <f ca="1">SUBSTITUTE(Y306,'Formula Name Creation'!$V9,'HB11 Model'!$B9)</f>
        <v>Parameter</v>
      </c>
      <c r="Z307" t="str">
        <f ca="1">SUBSTITUTE(Z306,'Formula Name Creation'!$V9,'HB11 Model'!$B9)</f>
        <v>=Total Cost per Pellet +Total Cost per Target with X-factor+Total Cost per Capacitive Coil and Hydrogen Cone+Final Assembly Cost per Target</v>
      </c>
      <c r="AA307" t="str">
        <f ca="1">SUBSTITUTE(AA306,'Formula Name Creation'!$V9,'HB11 Model'!$B9)</f>
        <v xml:space="preserve">=Fuel Pellet Mass*(Fuel Pellet Percentage Boron Nitride (h-BN)*Cost of Boron Nitride (h-BN))/(1000)+Cost of Manufacturing per Pellet </v>
      </c>
      <c r="AB307" t="str">
        <f ca="1">SUBSTITUTE(AB306,'Formula Name Creation'!$V9,'HB11 Model'!$B9)</f>
        <v>Parameter</v>
      </c>
      <c r="AC307" t="str">
        <f ca="1">SUBSTITUTE(AC306,'Formula Name Creation'!$V9,'HB11 Model'!$B9)</f>
        <v>Parameter</v>
      </c>
      <c r="AD307" t="str">
        <f ca="1">SUBSTITUTE(AD306,'Formula Name Creation'!$V9,'HB11 Model'!$B9)</f>
        <v>Parameter</v>
      </c>
      <c r="AE307" t="str">
        <f ca="1">SUBSTITUTE(AE306,'Formula Name Creation'!$V9,'HB11 Model'!$B9)</f>
        <v>Parameter</v>
      </c>
      <c r="AF307" t="str">
        <f ca="1">SUBSTITUTE(AF306,'Formula Name Creation'!$V9,'HB11 Model'!$B9)</f>
        <v>Parameter</v>
      </c>
      <c r="AG307" t="str">
        <f ca="1">SUBSTITUTE(AG306,'Formula Name Creation'!$V9,'HB11 Model'!$B9)</f>
        <v>Parameter</v>
      </c>
      <c r="AH307" t="str">
        <f ca="1">SUBSTITUTE(AH306,'Formula Name Creation'!$V9,'HB11 Model'!$B9)</f>
        <v>Parameter</v>
      </c>
      <c r="AI307" t="str">
        <f ca="1">SUBSTITUTE(AI306,'Formula Name Creation'!$V9,'HB11 Model'!$B9)</f>
        <v>=X-factor*(Total Cost of X-factor)</v>
      </c>
      <c r="AJ307" t="str">
        <f ca="1">SUBSTITUTE(AJ306,'Formula Name Creation'!$V9,'HB11 Model'!$B9)</f>
        <v>Parameter</v>
      </c>
      <c r="AK307" t="str">
        <f ca="1">SUBSTITUTE(AK306,'Formula Name Creation'!$V9,'HB11 Model'!$B9)</f>
        <v>Parameter</v>
      </c>
      <c r="AL307" t="str">
        <f ca="1">SUBSTITUTE(AL306,'Formula Name Creation'!$V9,'HB11 Model'!$B9)</f>
        <v>=Capacitive Coil and Hydrogen Cone*(Total Material Cost per Capacitive Coil and Hydrogen Cone+Cost of Manufacturing per Capacitive Coil and Hydrogen Cone)</v>
      </c>
      <c r="AM307" t="str">
        <f ca="1">SUBSTITUTE(AM306,'Formula Name Creation'!$V9,'HB11 Model'!$B9)</f>
        <v>=0.04+(Hydrogen Precursor Mass*Cost of Hydrogen)/(1000)</v>
      </c>
      <c r="AN307" t="str">
        <f ca="1">SUBSTITUTE(AN306,'Formula Name Creation'!$V9,'HB11 Model'!$B9)</f>
        <v>Parameter</v>
      </c>
      <c r="AO307" t="str">
        <f ca="1">SUBSTITUTE(AO306,'Formula Name Creation'!$V9,'HB11 Model'!$B9)</f>
        <v>Parameter</v>
      </c>
      <c r="AP307" t="str">
        <f ca="1">SUBSTITUTE(AP306,'Formula Name Creation'!$V9,'HB11 Model'!$B9)</f>
        <v>Parameter</v>
      </c>
      <c r="AQ307" t="str">
        <f ca="1">SUBSTITUTE(AQ306,'Formula Name Creation'!$V9,'HB11 Model'!$B9)</f>
        <v>Parameter</v>
      </c>
      <c r="AR307" t="e">
        <f ca="1">SUBSTITUTE(AR306,'Formula Name Creation'!$V9,'HB11 Model'!$B9)</f>
        <v>#N/A</v>
      </c>
      <c r="AS307" t="str">
        <f ca="1">SUBSTITUTE(AS306,'Formula Name Creation'!$V9,'HB11 Model'!$B9)</f>
        <v>=Manufacturing Overhead Costs+Fuel Target Production per Year*(Total Cost per Target )</v>
      </c>
      <c r="AT307" t="str">
        <f ca="1">SUBSTITUTE(AT306,'Formula Name Creation'!$V9,'HB11 Model'!$B9)</f>
        <v>Parameter</v>
      </c>
      <c r="AU307" t="str">
        <f ca="1">SUBSTITUTE(AU306,'Formula Name Creation'!$V9,'HB11 Model'!$B9)</f>
        <v>Parameter</v>
      </c>
      <c r="AV307" t="str">
        <f ca="1">SUBSTITUTE(AV306,'Formula Name Creation'!$V9,'HB11 Model'!$B9)</f>
        <v>Parameter</v>
      </c>
      <c r="AW307" t="str">
        <f ca="1">SUBSTITUTE(AW306,'Formula Name Creation'!$V9,'HB11 Model'!$B9)</f>
        <v>Parameter</v>
      </c>
      <c r="AX307" t="str">
        <f ca="1">SUBSTITUTE(AX306,'Formula Name Creation'!$V9,'HB11 Model'!$B9)</f>
        <v>Parameter</v>
      </c>
      <c r="AY307" t="str">
        <f ca="1">SUBSTITUTE(AY306,'Formula Name Creation'!$V9,'HB11 Model'!$B9)</f>
        <v>Parameter</v>
      </c>
      <c r="AZ307" t="str">
        <f ca="1">SUBSTITUTE(AZ306,'Formula Name Creation'!$V9,'HB11 Model'!$B9)</f>
        <v>Parameter</v>
      </c>
      <c r="BA307" t="str">
        <f ca="1">SUBSTITUTE(BA306,'Formula Name Creation'!$V9,'HB11 Model'!$B9)</f>
        <v>=(Total Cost of Fuel Storage+Cost of Fuel Delivery Robot)/10^6</v>
      </c>
      <c r="BB307" t="str">
        <f ca="1">SUBSTITUTE(BB306,'Formula Name Creation'!$V9,'HB11 Model'!$B9)</f>
        <v>=C4*((Duty Cycle (Uptime)*24)*3600)*Required Redundancy</v>
      </c>
      <c r="BC307" t="str">
        <f ca="1">SUBSTITUTE(BC306,'Formula Name Creation'!$V9,'HB11 Model'!$B9)</f>
        <v>Parameter</v>
      </c>
      <c r="BD307" t="str">
        <f ca="1">SUBSTITUTE(BD306,'Formula Name Creation'!$V9,'HB11 Model'!$B9)</f>
        <v>Parameter</v>
      </c>
      <c r="BE307" t="str">
        <f ca="1">SUBSTITUTE(BE306,'Formula Name Creation'!$V9,'HB11 Model'!$B9)</f>
        <v>Parameter</v>
      </c>
      <c r="BF307" t="str">
        <f ca="1">SUBSTITUTE(BF306,'Formula Name Creation'!$V9,'HB11 Model'!$B9)</f>
        <v>Parameter</v>
      </c>
      <c r="BG307" t="str">
        <f ca="1">SUBSTITUTE(BG306,'Formula Name Creation'!$V9,'HB11 Model'!$B9)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7" t="str">
        <f ca="1">SUBSTITUTE(BH306,'Formula Name Creation'!$V9,'HB11 Model'!$B9)</f>
        <v>Parameter</v>
      </c>
      <c r="BI307" t="str">
        <f ca="1">SUBSTITUTE(BI306,'Formula Name Creation'!$V9,'HB11 Model'!$B9)</f>
        <v>=Cost of Maintenance per kWh*1000*Yearly Net Energy Output</v>
      </c>
      <c r="BJ307" t="str">
        <f ca="1">SUBSTITUTE(BJ306,'Formula Name Creation'!$V9,'HB11 Model'!$B9)</f>
        <v>Parameter</v>
      </c>
      <c r="BK307" t="str">
        <f ca="1">SUBSTITUTE(BK306,'Formula Name Creation'!$V9,'HB11 Model'!$B9)</f>
        <v>Parameter</v>
      </c>
      <c r="BL307" t="str">
        <f ca="1">SUBSTITUTE(BL306,'Formula Name Creation'!$V9,'HB11 Model'!$B9)</f>
        <v>Parameter</v>
      </c>
      <c r="BM307" t="str">
        <f ca="1">SUBSTITUTE(BM306,'Formula Name Creation'!$V9,'HB11 Model'!$B9)</f>
        <v>Parameter</v>
      </c>
      <c r="BN307" t="str">
        <f ca="1">SUBSTITUTE(BN306,'Formula Name Creation'!$V9,'HB11 Model'!$B9)</f>
        <v>Parameter</v>
      </c>
      <c r="BO307" t="str">
        <f ca="1">SUBSTITUTE(BO306,'Formula Name Creation'!$V9,'HB11 Model'!$B9)</f>
        <v>Parameter</v>
      </c>
      <c r="BP307" t="str">
        <f ca="1">SUBSTITUTE(BP306,'Formula Name Creation'!$V9,'HB11 Model'!$B9)</f>
        <v>Parameter</v>
      </c>
      <c r="BQ307" t="str">
        <f ca="1">SUBSTITUTE(BQ306,'Formula Name Creation'!$V9,'HB11 Model'!$B9)</f>
        <v>Parameter</v>
      </c>
      <c r="BR307" t="str">
        <f ca="1">SUBSTITUTE(BR306,'Formula Name Creation'!$V9,'HB11 Model'!$B9)</f>
        <v>Parameter</v>
      </c>
      <c r="BS307" t="str">
        <f ca="1">SUBSTITUTE(BS306,'Formula Name Creation'!$V9,'HB11 Model'!$B9)</f>
        <v>Parameter</v>
      </c>
      <c r="BT307" t="str">
        <f ca="1">SUBSTITUTE(BT306,'Formula Name Creation'!$V9,'HB11 Model'!$B9)</f>
        <v>Parameter</v>
      </c>
      <c r="BU307" t="str">
        <f ca="1">SUBSTITUTE(BU306,'Formula Name Creation'!$V9,'HB11 Model'!$B9)</f>
        <v>=(Land Cost+Reactor Building Cost+Turbine Building Cost+Cooling Tower System Cost+Power Supply and Energy Storage Cost+Ventilation Stack Cost+Miscellaneous Buildings Cost+Laser Construction Cost)</v>
      </c>
      <c r="BV307" t="str">
        <f ca="1">SUBSTITUTE(BV306,'Formula Name Creation'!$V9,'HB11 Model'!$B9)</f>
        <v>Parameter</v>
      </c>
      <c r="BW307" t="str">
        <f ca="1">SUBSTITUTE(BW306,'Formula Name Creation'!$V9,'HB11 Model'!$B9)</f>
        <v>Parameter</v>
      </c>
      <c r="BX307" t="str">
        <f ca="1">SUBSTITUTE(BX306,'Formula Name Creation'!$V9,'HB11 Model'!$B9)</f>
        <v>=Indirect Construction Cost+Direct Construction Cost</v>
      </c>
      <c r="BY307" t="str">
        <f ca="1">SUBSTITUTE(BY306,'Formula Name Creation'!$V9,'HB11 Model'!$B9)</f>
        <v>Parameter</v>
      </c>
      <c r="BZ307" t="str">
        <f ca="1">SUBSTITUTE(BZ306,'Formula Name Creation'!$V9,'HB11 Model'!$B9)</f>
        <v>=Decommissioning Cost Coefficient*Direct Construction Cost</v>
      </c>
      <c r="CA307" t="str">
        <f ca="1">SUBSTITUTE(CA306,'Formula Name Creation'!$V9,'HB11 Model'!$B9)</f>
        <v>Parameter</v>
      </c>
      <c r="CB307" t="str">
        <f ca="1">SUBSTITUTE(CB306,'Formula Name Creation'!$V9,'HB11 Model'!$B9)</f>
        <v>Parameter</v>
      </c>
      <c r="CC307" t="str">
        <f ca="1">SUBSTITUTE(CC306,'Formula Name Creation'!$V9,'HB11 Model'!$B9)</f>
        <v>Parameter</v>
      </c>
      <c r="CD307" t="str">
        <f ca="1">SUBSTITUTE(CD306,'Formula Name Creation'!$V9,'HB11 Model'!$B9)</f>
        <v>=32*(Thermal Reaction Energy Output/2605)</v>
      </c>
      <c r="CE307" t="str">
        <f ca="1">SUBSTITUTE(CE306,'Formula Name Creation'!$V9,'HB11 Model'!$B9)</f>
        <v>Parameter</v>
      </c>
      <c r="CF307" t="str">
        <f ca="1">SUBSTITUTE(CF306,'Formula Name Creation'!$V9,'HB11 Model'!$B9)</f>
        <v>Parameter</v>
      </c>
      <c r="CG307" t="str">
        <f ca="1">SUBSTITUTE(CG306,'Formula Name Creation'!$V9,'HB11 Model'!$B9)</f>
        <v>=(Coolant Volume*Coolant Density*Coolant Cost)/10^6</v>
      </c>
      <c r="CH307" t="str">
        <f ca="1">SUBSTITUTE(CH306,'Formula Name Creation'!$V9,'HB11 Model'!$B9)</f>
        <v>=Thermal Reaction Energy Output*10^6/Mixed-mean Coolant Temperature Rise/Specific Heat of Coolant</v>
      </c>
      <c r="CI307" t="str">
        <f ca="1">SUBSTITUTE(CI306,'Formula Name Creation'!$V9,'HB11 Model'!$B9)</f>
        <v>Parameter</v>
      </c>
      <c r="CJ307" t="str">
        <f ca="1">SUBSTITUTE(CJ306,'Formula Name Creation'!$V9,'HB11 Model'!$B9)</f>
        <v>Parameter</v>
      </c>
      <c r="CK307" t="str">
        <f ca="1">SUBSTITUTE(CK306,'Formula Name Creation'!$V9,'HB11 Model'!$B9)</f>
        <v>Parameter</v>
      </c>
      <c r="CL307" t="str">
        <f ca="1">SUBSTITUTE(CL306,'Formula Name Creation'!$V9,'HB11 Model'!$B9)</f>
        <v>Parameter</v>
      </c>
      <c r="CM307" t="str">
        <f ca="1">SUBSTITUTE(CM306,'Formula Name Creation'!$V9,'HB11 Model'!$B9)</f>
        <v>=Number of Staff*Average Hourly Wage</v>
      </c>
      <c r="CN307" t="str">
        <f ca="1">SUBSTITUTE(CN306,'Formula Name Creation'!$V9,'HB11 Model'!$B9)</f>
        <v>=Hourly Personnel Cost*7.6*7*52.18</v>
      </c>
      <c r="CO307" t="str">
        <f ca="1">SUBSTITUTE(CO306,'Formula Name Creation'!$V9,'HB11 Model'!$B9)</f>
        <v>Parameter</v>
      </c>
      <c r="CP307" t="str">
        <f ca="1">SUBSTITUTE(CP306,'Formula Name Creation'!$V9,'HB11 Model'!$B9)</f>
        <v>Parameter</v>
      </c>
      <c r="CQ307" t="str">
        <f ca="1">SUBSTITUTE(CQ306,'Formula Name Creation'!$V9,'HB11 Model'!$B9)</f>
        <v>Parameter</v>
      </c>
      <c r="CR307" t="str">
        <f ca="1">SUBSTITUTE(CR306,'Formula Name Creation'!$V9,'HB11 Model'!$B9)</f>
        <v>Parameter</v>
      </c>
      <c r="CS307" t="str">
        <f ca="1">SUBSTITUTE(CS306,'Formula Name Creation'!$V9,'HB11 Model'!$B9)</f>
        <v>Parameter</v>
      </c>
      <c r="CT307" t="str">
        <f ca="1">SUBSTITUTE(CT306,'Formula Name Creation'!$V9,'HB11 Model'!$B9)</f>
        <v>Parameter</v>
      </c>
      <c r="CU307" t="str">
        <f ca="1">SUBSTITUTE(CU306,'Formula Name Creation'!$V9,'HB11 Model'!$B9)</f>
        <v>=PI()*Height of Vacuum Vessel*(Radius of Vacuum Vessel^2-(Radius of Vacuum Vessel-Wall Thickness of Vacuum Vessel)^2)*Density of Vacuum Vessel Material</v>
      </c>
      <c r="CV307" t="str">
        <f ca="1">SUBSTITUTE(CV306,'Formula Name Creation'!$V9,'HB11 Model'!$B9)</f>
        <v>Parameter</v>
      </c>
      <c r="CW307" t="str">
        <f ca="1">SUBSTITUTE(CW306,'Formula Name Creation'!$V9,'HB11 Model'!$B9)</f>
        <v>=(90.69*Mass of Vacuum Vessel + Shielding Material Costs for Vacuum Vessel + 13.04*Mass Flow Rate*112.32)/10^6</v>
      </c>
      <c r="CX307" t="str">
        <f ca="1">SUBSTITUTE(CX306,'Formula Name Creation'!$V9,'HB11 Model'!$B9)</f>
        <v>0</v>
      </c>
      <c r="CY307" t="str">
        <f ca="1">SUBSTITUTE(CY306,'Formula Name Creation'!$V9,'HB11 Model'!$B9)</f>
        <v>0</v>
      </c>
      <c r="CZ307" t="str">
        <f ca="1">SUBSTITUTE(CZ306,'Formula Name Creation'!$V9,'HB11 Model'!$B9)</f>
        <v>0</v>
      </c>
      <c r="DA307" t="str">
        <f ca="1">SUBSTITUTE(DA306,'Formula Name Creation'!$V9,'HB11 Model'!$B9)</f>
        <v>0</v>
      </c>
      <c r="DB307" t="str">
        <f ca="1">SUBSTITUTE(DB306,'Formula Name Creation'!$V9,'HB11 Model'!$B9)</f>
        <v>0</v>
      </c>
      <c r="DC307" t="str">
        <f ca="1">SUBSTITUTE(DC306,'Formula Name Creation'!$V9,'HB11 Model'!$B9)</f>
        <v>0</v>
      </c>
      <c r="DD307" t="str">
        <f ca="1">SUBSTITUTE(DD306,'Formula Name Creation'!$V9,'HB11 Model'!$B9)</f>
        <v>0</v>
      </c>
      <c r="DE307" t="str">
        <f ca="1">SUBSTITUTE(DE306,'Formula Name Creation'!$V9,'HB11 Model'!$B9)</f>
        <v>0</v>
      </c>
      <c r="DF307" t="str">
        <f ca="1">SUBSTITUTE(DF306,'Formula Name Creation'!$V9,'HB11 Model'!$B9)</f>
        <v>0</v>
      </c>
      <c r="DG307" t="str">
        <f ca="1">SUBSTITUTE(DG306,'Formula Name Creation'!$V9,'HB11 Model'!$B9)</f>
        <v>0</v>
      </c>
      <c r="DH307" t="str">
        <f ca="1">SUBSTITUTE(DH306,'Formula Name Creation'!$V9,'HB11 Model'!$B9)</f>
        <v>0</v>
      </c>
      <c r="DI307" t="str">
        <f ca="1">SUBSTITUTE(DI306,'Formula Name Creation'!$V9,'HB11 Model'!$B9)</f>
        <v>0</v>
      </c>
      <c r="DJ307" t="str">
        <f ca="1">SUBSTITUTE(DJ306,'Formula Name Creation'!$V9,'HB11 Model'!$B9)</f>
        <v>0</v>
      </c>
      <c r="DK307" t="str">
        <f ca="1">SUBSTITUTE(DK306,'Formula Name Creation'!$V9,'HB11 Model'!$B9)</f>
        <v>0</v>
      </c>
      <c r="DL307" t="str">
        <f ca="1">SUBSTITUTE(DL306,'Formula Name Creation'!$V9,'HB11 Model'!$B9)</f>
        <v>0</v>
      </c>
      <c r="DM307" t="str">
        <f ca="1">SUBSTITUTE(DM306,'Formula Name Creation'!$V9,'HB11 Model'!$B9)</f>
        <v>0</v>
      </c>
      <c r="DN307" t="str">
        <f ca="1">SUBSTITUTE(DN306,'Formula Name Creation'!$V9,'HB11 Model'!$B9)</f>
        <v>0</v>
      </c>
      <c r="DO307" t="str">
        <f ca="1">SUBSTITUTE(DO306,'Formula Name Creation'!$V9,'HB11 Model'!$B9)</f>
        <v>0</v>
      </c>
      <c r="DP307" t="str">
        <f ca="1">SUBSTITUTE(DP306,'Formula Name Creation'!$V9,'HB11 Model'!$B9)</f>
        <v>0</v>
      </c>
      <c r="DQ307" t="str">
        <f ca="1">SUBSTITUTE(DQ306,'Formula Name Creation'!$V9,'HB11 Model'!$B9)</f>
        <v>0</v>
      </c>
      <c r="DR307" t="str">
        <f ca="1">SUBSTITUTE(DR306,'Formula Name Creation'!$V9,'HB11 Model'!$B9)</f>
        <v>0</v>
      </c>
      <c r="DS307" t="str">
        <f ca="1">SUBSTITUTE(DS306,'Formula Name Creation'!$V9,'HB11 Model'!$B9)</f>
        <v>0</v>
      </c>
      <c r="DT307" t="str">
        <f ca="1">SUBSTITUTE(DT306,'Formula Name Creation'!$V9,'HB11 Model'!$B9)</f>
        <v>0</v>
      </c>
      <c r="DU307" t="str">
        <f ca="1">SUBSTITUTE(DU306,'Formula Name Creation'!$V9,'HB11 Model'!$B9)</f>
        <v>0</v>
      </c>
      <c r="DV307" t="str">
        <f ca="1">SUBSTITUTE(DV306,'Formula Name Creation'!$V9,'HB11 Model'!$B9)</f>
        <v>0</v>
      </c>
      <c r="DW307" t="str">
        <f ca="1">SUBSTITUTE(DW306,'Formula Name Creation'!$V9,'HB11 Model'!$B9)</f>
        <v>0</v>
      </c>
      <c r="DX307" t="str">
        <f ca="1">SUBSTITUTE(DX306,'Formula Name Creation'!$V9,'HB11 Model'!$B9)</f>
        <v>0</v>
      </c>
      <c r="DY307" t="str">
        <f ca="1">SUBSTITUTE(DY306,'Formula Name Creation'!$V9,'HB11 Model'!$B9)</f>
        <v>0</v>
      </c>
      <c r="DZ307" t="str">
        <f ca="1">SUBSTITUTE(DZ306,'Formula Name Creation'!$V9,'HB11 Model'!$B9)</f>
        <v>0</v>
      </c>
      <c r="EA307" t="str">
        <f ca="1">SUBSTITUTE(EA306,'Formula Name Creation'!$V9,'HB11 Model'!$B9)</f>
        <v>0</v>
      </c>
      <c r="EB307" t="str">
        <f ca="1">SUBSTITUTE(EB306,'Formula Name Creation'!$V9,'HB11 Model'!$B9)</f>
        <v>0</v>
      </c>
      <c r="EC307" t="str">
        <f ca="1">SUBSTITUTE(EC306,'Formula Name Creation'!$V9,'HB11 Model'!$B9)</f>
        <v>0</v>
      </c>
      <c r="ED307" t="str">
        <f ca="1">SUBSTITUTE(ED306,'Formula Name Creation'!$V9,'HB11 Model'!$B9)</f>
        <v>0</v>
      </c>
      <c r="EE307" t="str">
        <f ca="1">SUBSTITUTE(EE306,'Formula Name Creation'!$V9,'HB11 Model'!$B9)</f>
        <v>0</v>
      </c>
      <c r="EF307" t="str">
        <f ca="1">SUBSTITUTE(EF306,'Formula Name Creation'!$V9,'HB11 Model'!$B9)</f>
        <v>0</v>
      </c>
      <c r="EG307" t="str">
        <f ca="1">SUBSTITUTE(EG306,'Formula Name Creation'!$V9,'HB11 Model'!$B9)</f>
        <v>0</v>
      </c>
      <c r="EH307" t="str">
        <f ca="1">SUBSTITUTE(EH306,'Formula Name Creation'!$V9,'HB11 Model'!$B9)</f>
        <v>0</v>
      </c>
      <c r="EI307" t="str">
        <f ca="1">SUBSTITUTE(EI306,'Formula Name Creation'!$V9,'HB11 Model'!$B9)</f>
        <v>0</v>
      </c>
      <c r="EJ307" t="str">
        <f ca="1">SUBSTITUTE(EJ306,'Formula Name Creation'!$V9,'HB11 Model'!$B9)</f>
        <v>0</v>
      </c>
      <c r="EK307" t="str">
        <f ca="1">SUBSTITUTE(EK306,'Formula Name Creation'!$V9,'HB11 Model'!$B9)</f>
        <v>0</v>
      </c>
      <c r="EL307" t="str">
        <f ca="1">SUBSTITUTE(EL306,'Formula Name Creation'!$V9,'HB11 Model'!$B9)</f>
        <v>0</v>
      </c>
      <c r="EM307" t="str">
        <f ca="1">SUBSTITUTE(EM306,'Formula Name Creation'!$V9,'HB11 Model'!$B9)</f>
        <v>0</v>
      </c>
      <c r="EN307" t="str">
        <f ca="1">SUBSTITUTE(EN306,'Formula Name Creation'!$V9,'HB11 Model'!$B9)</f>
        <v>0</v>
      </c>
      <c r="EO307" t="str">
        <f ca="1">SUBSTITUTE(EO306,'Formula Name Creation'!$V9,'HB11 Model'!$B9)</f>
        <v>0</v>
      </c>
      <c r="EP307" t="str">
        <f ca="1">SUBSTITUTE(EP306,'Formula Name Creation'!$V9,'HB11 Model'!$B9)</f>
        <v>0</v>
      </c>
      <c r="EQ307" t="str">
        <f ca="1">SUBSTITUTE(EQ306,'Formula Name Creation'!$V9,'HB11 Model'!$B9)</f>
        <v>0</v>
      </c>
      <c r="ER307" t="str">
        <f ca="1">SUBSTITUTE(ER306,'Formula Name Creation'!$V9,'HB11 Model'!$B9)</f>
        <v>0</v>
      </c>
      <c r="ES307" t="str">
        <f ca="1">SUBSTITUTE(ES306,'Formula Name Creation'!$V9,'HB11 Model'!$B9)</f>
        <v>0</v>
      </c>
      <c r="ET307" t="str">
        <f ca="1">SUBSTITUTE(ET306,'Formula Name Creation'!$V9,'HB11 Model'!$B9)</f>
        <v>0</v>
      </c>
      <c r="EU307">
        <v>7</v>
      </c>
    </row>
    <row r="308" spans="1:151" x14ac:dyDescent="0.25">
      <c r="A308" t="str">
        <f ca="1">SUBSTITUTE(A307,'Formula Name Creation'!$V8,'HB11 Model'!$B8)</f>
        <v>Parameter</v>
      </c>
      <c r="B308" t="str">
        <f ca="1">SUBSTITUTE(B307,'Formula Name Creation'!$V8,'HB11 Model'!$B8)</f>
        <v>Parameter</v>
      </c>
      <c r="C308" t="str">
        <f ca="1">SUBSTITUTE(C307,'Formula Name Creation'!$V8,'HB11 Model'!$B8)</f>
        <v>=(1400*Net Energy Output*1000)/10^6</v>
      </c>
      <c r="D308" t="str">
        <f ca="1">SUBSTITUTE(D307,'Formula Name Creation'!$V8,'HB11 Model'!$B8)</f>
        <v>Parameter</v>
      </c>
      <c r="E308" t="str">
        <f ca="1">SUBSTITUTE(E307,'Formula Name Creation'!$V8,'HB11 Model'!$B8)</f>
        <v>=C3*C4</v>
      </c>
      <c r="F308" t="str">
        <f ca="1">SUBSTITUTE(F307,'Formula Name Creation'!$V8,'HB11 Model'!$B8)</f>
        <v>=C7/(C6)</v>
      </c>
      <c r="G308" t="str">
        <f ca="1">SUBSTITUTE(G307,'Formula Name Creation'!$V8,'HB11 Model'!$B8)</f>
        <v>=IF(X-factor=0,C7*Target Gain (Q),C7*Target Gain (Q)*Increased Gain by X-factor)</v>
      </c>
      <c r="H308" t="str">
        <f ca="1">SUBSTITUTE(H307,'Formula Name Creation'!$V8,'HB11 Model'!$B8)</f>
        <v>Parameter</v>
      </c>
      <c r="I308" t="str">
        <f ca="1">SUBSTITUTE(I307,'Formula Name Creation'!$V8,'HB11 Model'!$B8)</f>
        <v>Parameter</v>
      </c>
      <c r="J308" t="str">
        <f ca="1">SUBSTITUTE(J307,'Formula Name Creation'!$V8,'HB11 Model'!$B8)</f>
        <v>Parameter</v>
      </c>
      <c r="K308" t="str">
        <f ca="1">SUBSTITUTE(K307,'Formula Name Creation'!$V8,'HB11 Model'!$B8)</f>
        <v>Parameter</v>
      </c>
      <c r="L308" t="str">
        <f ca="1">SUBSTITUTE(L307,'Formula Name Creation'!$V8,'HB11 Model'!$B8)</f>
        <v>Parameter</v>
      </c>
      <c r="M308" t="str">
        <f ca="1">SUBSTITUTE(M307,'Formula Name Creation'!$V8,'HB11 Model'!$B8)</f>
        <v>=Gross Energy Output /Laser Energy Input</v>
      </c>
      <c r="N308" t="str">
        <f ca="1">SUBSTITUTE(N307,'Formula Name Creation'!$V8,'HB11 Model'!$B8)</f>
        <v>=Thermal Reaction Energy Output*Electricity Generator Efficiency</v>
      </c>
      <c r="O308" t="str">
        <f ca="1">SUBSTITUTE(O307,'Formula Name Creation'!$V8,'HB11 Model'!$B8)</f>
        <v>Parameter</v>
      </c>
      <c r="P308" t="str">
        <f ca="1">SUBSTITUTE(P307,'Formula Name Creation'!$V8,'HB11 Model'!$B8)</f>
        <v>Parameter</v>
      </c>
      <c r="Q308" t="str">
        <f ca="1">SUBSTITUTE(Q307,'Formula Name Creation'!$V8,'HB11 Model'!$B8)</f>
        <v>Parameter</v>
      </c>
      <c r="R308" t="str">
        <f ca="1">SUBSTITUTE(R307,'Formula Name Creation'!$V8,'HB11 Model'!$B8)</f>
        <v>=Laser Energy Input+Cooling System Energy Consumption+Vacuum System Power Usage</v>
      </c>
      <c r="S308" t="str">
        <f ca="1">SUBSTITUTE(S307,'Formula Name Creation'!$V8,'HB11 Model'!$B8)</f>
        <v>=Total Reactor Energy Consumption*Electricity Rate</v>
      </c>
      <c r="T308" t="str">
        <f ca="1">SUBSTITUTE(T307,'Formula Name Creation'!$V8,'HB11 Model'!$B8)</f>
        <v>=Gross Energy Output -Total Reactor Energy Consumption</v>
      </c>
      <c r="U308" t="str">
        <f ca="1">SUBSTITUTE(U307,'Formula Name Creation'!$V8,'HB11 Model'!$B8)</f>
        <v>=365*24*Duty Cycle (Uptime)</v>
      </c>
      <c r="V308" t="str">
        <f ca="1">SUBSTITUTE(V307,'Formula Name Creation'!$V8,'HB11 Model'!$B8)</f>
        <v>=Net Energy Output*Hours in Operation per Year</v>
      </c>
      <c r="W308" t="str">
        <f ca="1">SUBSTITUTE(W307,'Formula Name Creation'!$V8,'HB11 Model'!$B8)</f>
        <v>=Required Targets per Year/(1-Production Failure Rate )</v>
      </c>
      <c r="X308" t="str">
        <f ca="1">SUBSTITUTE(X307,'Formula Name Creation'!$V8,'HB11 Model'!$B8)</f>
        <v>=C4*Duty Cycle (Uptime)*365*24*3600</v>
      </c>
      <c r="Y308" t="str">
        <f ca="1">SUBSTITUTE(Y307,'Formula Name Creation'!$V8,'HB11 Model'!$B8)</f>
        <v>Parameter</v>
      </c>
      <c r="Z308" t="str">
        <f ca="1">SUBSTITUTE(Z307,'Formula Name Creation'!$V8,'HB11 Model'!$B8)</f>
        <v>=Total Cost per Pellet +Total Cost per Target with X-factor+Total Cost per Capacitive Coil and Hydrogen Cone+Final Assembly Cost per Target</v>
      </c>
      <c r="AA308" t="str">
        <f ca="1">SUBSTITUTE(AA307,'Formula Name Creation'!$V8,'HB11 Model'!$B8)</f>
        <v xml:space="preserve">=Fuel Pellet Mass*(Fuel Pellet Percentage Boron Nitride (h-BN)*Cost of Boron Nitride (h-BN))/(1000)+Cost of Manufacturing per Pellet </v>
      </c>
      <c r="AB308" t="str">
        <f ca="1">SUBSTITUTE(AB307,'Formula Name Creation'!$V8,'HB11 Model'!$B8)</f>
        <v>Parameter</v>
      </c>
      <c r="AC308" t="str">
        <f ca="1">SUBSTITUTE(AC307,'Formula Name Creation'!$V8,'HB11 Model'!$B8)</f>
        <v>Parameter</v>
      </c>
      <c r="AD308" t="str">
        <f ca="1">SUBSTITUTE(AD307,'Formula Name Creation'!$V8,'HB11 Model'!$B8)</f>
        <v>Parameter</v>
      </c>
      <c r="AE308" t="str">
        <f ca="1">SUBSTITUTE(AE307,'Formula Name Creation'!$V8,'HB11 Model'!$B8)</f>
        <v>Parameter</v>
      </c>
      <c r="AF308" t="str">
        <f ca="1">SUBSTITUTE(AF307,'Formula Name Creation'!$V8,'HB11 Model'!$B8)</f>
        <v>Parameter</v>
      </c>
      <c r="AG308" t="str">
        <f ca="1">SUBSTITUTE(AG307,'Formula Name Creation'!$V8,'HB11 Model'!$B8)</f>
        <v>Parameter</v>
      </c>
      <c r="AH308" t="str">
        <f ca="1">SUBSTITUTE(AH307,'Formula Name Creation'!$V8,'HB11 Model'!$B8)</f>
        <v>Parameter</v>
      </c>
      <c r="AI308" t="str">
        <f ca="1">SUBSTITUTE(AI307,'Formula Name Creation'!$V8,'HB11 Model'!$B8)</f>
        <v>=X-factor*(Total Cost of X-factor)</v>
      </c>
      <c r="AJ308" t="str">
        <f ca="1">SUBSTITUTE(AJ307,'Formula Name Creation'!$V8,'HB11 Model'!$B8)</f>
        <v>Parameter</v>
      </c>
      <c r="AK308" t="str">
        <f ca="1">SUBSTITUTE(AK307,'Formula Name Creation'!$V8,'HB11 Model'!$B8)</f>
        <v>Parameter</v>
      </c>
      <c r="AL308" t="str">
        <f ca="1">SUBSTITUTE(AL307,'Formula Name Creation'!$V8,'HB11 Model'!$B8)</f>
        <v>=Capacitive Coil and Hydrogen Cone*(Total Material Cost per Capacitive Coil and Hydrogen Cone+Cost of Manufacturing per Capacitive Coil and Hydrogen Cone)</v>
      </c>
      <c r="AM308" t="str">
        <f ca="1">SUBSTITUTE(AM307,'Formula Name Creation'!$V8,'HB11 Model'!$B8)</f>
        <v>=0.04+(Hydrogen Precursor Mass*Cost of Hydrogen)/(1000)</v>
      </c>
      <c r="AN308" t="str">
        <f ca="1">SUBSTITUTE(AN307,'Formula Name Creation'!$V8,'HB11 Model'!$B8)</f>
        <v>Parameter</v>
      </c>
      <c r="AO308" t="str">
        <f ca="1">SUBSTITUTE(AO307,'Formula Name Creation'!$V8,'HB11 Model'!$B8)</f>
        <v>Parameter</v>
      </c>
      <c r="AP308" t="str">
        <f ca="1">SUBSTITUTE(AP307,'Formula Name Creation'!$V8,'HB11 Model'!$B8)</f>
        <v>Parameter</v>
      </c>
      <c r="AQ308" t="str">
        <f ca="1">SUBSTITUTE(AQ307,'Formula Name Creation'!$V8,'HB11 Model'!$B8)</f>
        <v>Parameter</v>
      </c>
      <c r="AR308" t="e">
        <f ca="1">SUBSTITUTE(AR307,'Formula Name Creation'!$V8,'HB11 Model'!$B8)</f>
        <v>#N/A</v>
      </c>
      <c r="AS308" t="str">
        <f ca="1">SUBSTITUTE(AS307,'Formula Name Creation'!$V8,'HB11 Model'!$B8)</f>
        <v>=Manufacturing Overhead Costs+Fuel Target Production per Year*(Total Cost per Target )</v>
      </c>
      <c r="AT308" t="str">
        <f ca="1">SUBSTITUTE(AT307,'Formula Name Creation'!$V8,'HB11 Model'!$B8)</f>
        <v>Parameter</v>
      </c>
      <c r="AU308" t="str">
        <f ca="1">SUBSTITUTE(AU307,'Formula Name Creation'!$V8,'HB11 Model'!$B8)</f>
        <v>Parameter</v>
      </c>
      <c r="AV308" t="str">
        <f ca="1">SUBSTITUTE(AV307,'Formula Name Creation'!$V8,'HB11 Model'!$B8)</f>
        <v>Parameter</v>
      </c>
      <c r="AW308" t="str">
        <f ca="1">SUBSTITUTE(AW307,'Formula Name Creation'!$V8,'HB11 Model'!$B8)</f>
        <v>Parameter</v>
      </c>
      <c r="AX308" t="str">
        <f ca="1">SUBSTITUTE(AX307,'Formula Name Creation'!$V8,'HB11 Model'!$B8)</f>
        <v>Parameter</v>
      </c>
      <c r="AY308" t="str">
        <f ca="1">SUBSTITUTE(AY307,'Formula Name Creation'!$V8,'HB11 Model'!$B8)</f>
        <v>Parameter</v>
      </c>
      <c r="AZ308" t="str">
        <f ca="1">SUBSTITUTE(AZ307,'Formula Name Creation'!$V8,'HB11 Model'!$B8)</f>
        <v>Parameter</v>
      </c>
      <c r="BA308" t="str">
        <f ca="1">SUBSTITUTE(BA307,'Formula Name Creation'!$V8,'HB11 Model'!$B8)</f>
        <v>=(Total Cost of Fuel Storage+Cost of Fuel Delivery Robot)/10^6</v>
      </c>
      <c r="BB308" t="str">
        <f ca="1">SUBSTITUTE(BB307,'Formula Name Creation'!$V8,'HB11 Model'!$B8)</f>
        <v>=C4*((Duty Cycle (Uptime)*24)*3600)*Required Redundancy</v>
      </c>
      <c r="BC308" t="str">
        <f ca="1">SUBSTITUTE(BC307,'Formula Name Creation'!$V8,'HB11 Model'!$B8)</f>
        <v>Parameter</v>
      </c>
      <c r="BD308" t="str">
        <f ca="1">SUBSTITUTE(BD307,'Formula Name Creation'!$V8,'HB11 Model'!$B8)</f>
        <v>Parameter</v>
      </c>
      <c r="BE308" t="str">
        <f ca="1">SUBSTITUTE(BE307,'Formula Name Creation'!$V8,'HB11 Model'!$B8)</f>
        <v>Parameter</v>
      </c>
      <c r="BF308" t="str">
        <f ca="1">SUBSTITUTE(BF307,'Formula Name Creation'!$V8,'HB11 Model'!$B8)</f>
        <v>Parameter</v>
      </c>
      <c r="BG308" t="str">
        <f ca="1">SUBSTITUTE(BG307,'Formula Name Creation'!$V8,'HB11 Model'!$B8)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8" t="str">
        <f ca="1">SUBSTITUTE(BH307,'Formula Name Creation'!$V8,'HB11 Model'!$B8)</f>
        <v>Parameter</v>
      </c>
      <c r="BI308" t="str">
        <f ca="1">SUBSTITUTE(BI307,'Formula Name Creation'!$V8,'HB11 Model'!$B8)</f>
        <v>=Cost of Maintenance per kWh*1000*Yearly Net Energy Output</v>
      </c>
      <c r="BJ308" t="str">
        <f ca="1">SUBSTITUTE(BJ307,'Formula Name Creation'!$V8,'HB11 Model'!$B8)</f>
        <v>Parameter</v>
      </c>
      <c r="BK308" t="str">
        <f ca="1">SUBSTITUTE(BK307,'Formula Name Creation'!$V8,'HB11 Model'!$B8)</f>
        <v>Parameter</v>
      </c>
      <c r="BL308" t="str">
        <f ca="1">SUBSTITUTE(BL307,'Formula Name Creation'!$V8,'HB11 Model'!$B8)</f>
        <v>Parameter</v>
      </c>
      <c r="BM308" t="str">
        <f ca="1">SUBSTITUTE(BM307,'Formula Name Creation'!$V8,'HB11 Model'!$B8)</f>
        <v>Parameter</v>
      </c>
      <c r="BN308" t="str">
        <f ca="1">SUBSTITUTE(BN307,'Formula Name Creation'!$V8,'HB11 Model'!$B8)</f>
        <v>Parameter</v>
      </c>
      <c r="BO308" t="str">
        <f ca="1">SUBSTITUTE(BO307,'Formula Name Creation'!$V8,'HB11 Model'!$B8)</f>
        <v>Parameter</v>
      </c>
      <c r="BP308" t="str">
        <f ca="1">SUBSTITUTE(BP307,'Formula Name Creation'!$V8,'HB11 Model'!$B8)</f>
        <v>Parameter</v>
      </c>
      <c r="BQ308" t="str">
        <f ca="1">SUBSTITUTE(BQ307,'Formula Name Creation'!$V8,'HB11 Model'!$B8)</f>
        <v>Parameter</v>
      </c>
      <c r="BR308" t="str">
        <f ca="1">SUBSTITUTE(BR307,'Formula Name Creation'!$V8,'HB11 Model'!$B8)</f>
        <v>Parameter</v>
      </c>
      <c r="BS308" t="str">
        <f ca="1">SUBSTITUTE(BS307,'Formula Name Creation'!$V8,'HB11 Model'!$B8)</f>
        <v>Parameter</v>
      </c>
      <c r="BT308" t="str">
        <f ca="1">SUBSTITUTE(BT307,'Formula Name Creation'!$V8,'HB11 Model'!$B8)</f>
        <v>Parameter</v>
      </c>
      <c r="BU308" t="str">
        <f ca="1">SUBSTITUTE(BU307,'Formula Name Creation'!$V8,'HB11 Model'!$B8)</f>
        <v>=(Land Cost+Reactor Building Cost+Turbine Building Cost+Cooling Tower System Cost+Power Supply and Energy Storage Cost+Ventilation Stack Cost+Miscellaneous Buildings Cost+Laser Construction Cost)</v>
      </c>
      <c r="BV308" t="str">
        <f ca="1">SUBSTITUTE(BV307,'Formula Name Creation'!$V8,'HB11 Model'!$B8)</f>
        <v>Parameter</v>
      </c>
      <c r="BW308" t="str">
        <f ca="1">SUBSTITUTE(BW307,'Formula Name Creation'!$V8,'HB11 Model'!$B8)</f>
        <v>Parameter</v>
      </c>
      <c r="BX308" t="str">
        <f ca="1">SUBSTITUTE(BX307,'Formula Name Creation'!$V8,'HB11 Model'!$B8)</f>
        <v>=Indirect Construction Cost+Direct Construction Cost</v>
      </c>
      <c r="BY308" t="str">
        <f ca="1">SUBSTITUTE(BY307,'Formula Name Creation'!$V8,'HB11 Model'!$B8)</f>
        <v>Parameter</v>
      </c>
      <c r="BZ308" t="str">
        <f ca="1">SUBSTITUTE(BZ307,'Formula Name Creation'!$V8,'HB11 Model'!$B8)</f>
        <v>=Decommissioning Cost Coefficient*Direct Construction Cost</v>
      </c>
      <c r="CA308" t="str">
        <f ca="1">SUBSTITUTE(CA307,'Formula Name Creation'!$V8,'HB11 Model'!$B8)</f>
        <v>Parameter</v>
      </c>
      <c r="CB308" t="str">
        <f ca="1">SUBSTITUTE(CB307,'Formula Name Creation'!$V8,'HB11 Model'!$B8)</f>
        <v>Parameter</v>
      </c>
      <c r="CC308" t="str">
        <f ca="1">SUBSTITUTE(CC307,'Formula Name Creation'!$V8,'HB11 Model'!$B8)</f>
        <v>Parameter</v>
      </c>
      <c r="CD308" t="str">
        <f ca="1">SUBSTITUTE(CD307,'Formula Name Creation'!$V8,'HB11 Model'!$B8)</f>
        <v>=32*(Thermal Reaction Energy Output/2605)</v>
      </c>
      <c r="CE308" t="str">
        <f ca="1">SUBSTITUTE(CE307,'Formula Name Creation'!$V8,'HB11 Model'!$B8)</f>
        <v>Parameter</v>
      </c>
      <c r="CF308" t="str">
        <f ca="1">SUBSTITUTE(CF307,'Formula Name Creation'!$V8,'HB11 Model'!$B8)</f>
        <v>Parameter</v>
      </c>
      <c r="CG308" t="str">
        <f ca="1">SUBSTITUTE(CG307,'Formula Name Creation'!$V8,'HB11 Model'!$B8)</f>
        <v>=(Coolant Volume*Coolant Density*Coolant Cost)/10^6</v>
      </c>
      <c r="CH308" t="str">
        <f ca="1">SUBSTITUTE(CH307,'Formula Name Creation'!$V8,'HB11 Model'!$B8)</f>
        <v>=Thermal Reaction Energy Output*10^6/Mixed-mean Coolant Temperature Rise/Specific Heat of Coolant</v>
      </c>
      <c r="CI308" t="str">
        <f ca="1">SUBSTITUTE(CI307,'Formula Name Creation'!$V8,'HB11 Model'!$B8)</f>
        <v>Parameter</v>
      </c>
      <c r="CJ308" t="str">
        <f ca="1">SUBSTITUTE(CJ307,'Formula Name Creation'!$V8,'HB11 Model'!$B8)</f>
        <v>Parameter</v>
      </c>
      <c r="CK308" t="str">
        <f ca="1">SUBSTITUTE(CK307,'Formula Name Creation'!$V8,'HB11 Model'!$B8)</f>
        <v>Parameter</v>
      </c>
      <c r="CL308" t="str">
        <f ca="1">SUBSTITUTE(CL307,'Formula Name Creation'!$V8,'HB11 Model'!$B8)</f>
        <v>Parameter</v>
      </c>
      <c r="CM308" t="str">
        <f ca="1">SUBSTITUTE(CM307,'Formula Name Creation'!$V8,'HB11 Model'!$B8)</f>
        <v>=Number of Staff*Average Hourly Wage</v>
      </c>
      <c r="CN308" t="str">
        <f ca="1">SUBSTITUTE(CN307,'Formula Name Creation'!$V8,'HB11 Model'!$B8)</f>
        <v>=Hourly Personnel Cost*7.6*7*52.18</v>
      </c>
      <c r="CO308" t="str">
        <f ca="1">SUBSTITUTE(CO307,'Formula Name Creation'!$V8,'HB11 Model'!$B8)</f>
        <v>Parameter</v>
      </c>
      <c r="CP308" t="str">
        <f ca="1">SUBSTITUTE(CP307,'Formula Name Creation'!$V8,'HB11 Model'!$B8)</f>
        <v>Parameter</v>
      </c>
      <c r="CQ308" t="str">
        <f ca="1">SUBSTITUTE(CQ307,'Formula Name Creation'!$V8,'HB11 Model'!$B8)</f>
        <v>Parameter</v>
      </c>
      <c r="CR308" t="str">
        <f ca="1">SUBSTITUTE(CR307,'Formula Name Creation'!$V8,'HB11 Model'!$B8)</f>
        <v>Parameter</v>
      </c>
      <c r="CS308" t="str">
        <f ca="1">SUBSTITUTE(CS307,'Formula Name Creation'!$V8,'HB11 Model'!$B8)</f>
        <v>Parameter</v>
      </c>
      <c r="CT308" t="str">
        <f ca="1">SUBSTITUTE(CT307,'Formula Name Creation'!$V8,'HB11 Model'!$B8)</f>
        <v>Parameter</v>
      </c>
      <c r="CU308" t="str">
        <f ca="1">SUBSTITUTE(CU307,'Formula Name Creation'!$V8,'HB11 Model'!$B8)</f>
        <v>=PI()*Height of Vacuum Vessel*(Radius of Vacuum Vessel^2-(Radius of Vacuum Vessel-Wall Thickness of Vacuum Vessel)^2)*Density of Vacuum Vessel Material</v>
      </c>
      <c r="CV308" t="str">
        <f ca="1">SUBSTITUTE(CV307,'Formula Name Creation'!$V8,'HB11 Model'!$B8)</f>
        <v>Parameter</v>
      </c>
      <c r="CW308" t="str">
        <f ca="1">SUBSTITUTE(CW307,'Formula Name Creation'!$V8,'HB11 Model'!$B8)</f>
        <v>=(90.69*Mass of Vacuum Vessel + Shielding Material Costs for Vacuum Vessel + 13.04*Mass Flow Rate*112.32)/10^6</v>
      </c>
      <c r="CX308" t="str">
        <f ca="1">SUBSTITUTE(CX307,'Formula Name Creation'!$V8,'HB11 Model'!$B8)</f>
        <v>0</v>
      </c>
      <c r="CY308" t="str">
        <f ca="1">SUBSTITUTE(CY307,'Formula Name Creation'!$V8,'HB11 Model'!$B8)</f>
        <v>0</v>
      </c>
      <c r="CZ308" t="str">
        <f ca="1">SUBSTITUTE(CZ307,'Formula Name Creation'!$V8,'HB11 Model'!$B8)</f>
        <v>0</v>
      </c>
      <c r="DA308" t="str">
        <f ca="1">SUBSTITUTE(DA307,'Formula Name Creation'!$V8,'HB11 Model'!$B8)</f>
        <v>0</v>
      </c>
      <c r="DB308" t="str">
        <f ca="1">SUBSTITUTE(DB307,'Formula Name Creation'!$V8,'HB11 Model'!$B8)</f>
        <v>0</v>
      </c>
      <c r="DC308" t="str">
        <f ca="1">SUBSTITUTE(DC307,'Formula Name Creation'!$V8,'HB11 Model'!$B8)</f>
        <v>0</v>
      </c>
      <c r="DD308" t="str">
        <f ca="1">SUBSTITUTE(DD307,'Formula Name Creation'!$V8,'HB11 Model'!$B8)</f>
        <v>0</v>
      </c>
      <c r="DE308" t="str">
        <f ca="1">SUBSTITUTE(DE307,'Formula Name Creation'!$V8,'HB11 Model'!$B8)</f>
        <v>0</v>
      </c>
      <c r="DF308" t="str">
        <f ca="1">SUBSTITUTE(DF307,'Formula Name Creation'!$V8,'HB11 Model'!$B8)</f>
        <v>0</v>
      </c>
      <c r="DG308" t="str">
        <f ca="1">SUBSTITUTE(DG307,'Formula Name Creation'!$V8,'HB11 Model'!$B8)</f>
        <v>0</v>
      </c>
      <c r="DH308" t="str">
        <f ca="1">SUBSTITUTE(DH307,'Formula Name Creation'!$V8,'HB11 Model'!$B8)</f>
        <v>0</v>
      </c>
      <c r="DI308" t="str">
        <f ca="1">SUBSTITUTE(DI307,'Formula Name Creation'!$V8,'HB11 Model'!$B8)</f>
        <v>0</v>
      </c>
      <c r="DJ308" t="str">
        <f ca="1">SUBSTITUTE(DJ307,'Formula Name Creation'!$V8,'HB11 Model'!$B8)</f>
        <v>0</v>
      </c>
      <c r="DK308" t="str">
        <f ca="1">SUBSTITUTE(DK307,'Formula Name Creation'!$V8,'HB11 Model'!$B8)</f>
        <v>0</v>
      </c>
      <c r="DL308" t="str">
        <f ca="1">SUBSTITUTE(DL307,'Formula Name Creation'!$V8,'HB11 Model'!$B8)</f>
        <v>0</v>
      </c>
      <c r="DM308" t="str">
        <f ca="1">SUBSTITUTE(DM307,'Formula Name Creation'!$V8,'HB11 Model'!$B8)</f>
        <v>0</v>
      </c>
      <c r="DN308" t="str">
        <f ca="1">SUBSTITUTE(DN307,'Formula Name Creation'!$V8,'HB11 Model'!$B8)</f>
        <v>0</v>
      </c>
      <c r="DO308" t="str">
        <f ca="1">SUBSTITUTE(DO307,'Formula Name Creation'!$V8,'HB11 Model'!$B8)</f>
        <v>0</v>
      </c>
      <c r="DP308" t="str">
        <f ca="1">SUBSTITUTE(DP307,'Formula Name Creation'!$V8,'HB11 Model'!$B8)</f>
        <v>0</v>
      </c>
      <c r="DQ308" t="str">
        <f ca="1">SUBSTITUTE(DQ307,'Formula Name Creation'!$V8,'HB11 Model'!$B8)</f>
        <v>0</v>
      </c>
      <c r="DR308" t="str">
        <f ca="1">SUBSTITUTE(DR307,'Formula Name Creation'!$V8,'HB11 Model'!$B8)</f>
        <v>0</v>
      </c>
      <c r="DS308" t="str">
        <f ca="1">SUBSTITUTE(DS307,'Formula Name Creation'!$V8,'HB11 Model'!$B8)</f>
        <v>0</v>
      </c>
      <c r="DT308" t="str">
        <f ca="1">SUBSTITUTE(DT307,'Formula Name Creation'!$V8,'HB11 Model'!$B8)</f>
        <v>0</v>
      </c>
      <c r="DU308" t="str">
        <f ca="1">SUBSTITUTE(DU307,'Formula Name Creation'!$V8,'HB11 Model'!$B8)</f>
        <v>0</v>
      </c>
      <c r="DV308" t="str">
        <f ca="1">SUBSTITUTE(DV307,'Formula Name Creation'!$V8,'HB11 Model'!$B8)</f>
        <v>0</v>
      </c>
      <c r="DW308" t="str">
        <f ca="1">SUBSTITUTE(DW307,'Formula Name Creation'!$V8,'HB11 Model'!$B8)</f>
        <v>0</v>
      </c>
      <c r="DX308" t="str">
        <f ca="1">SUBSTITUTE(DX307,'Formula Name Creation'!$V8,'HB11 Model'!$B8)</f>
        <v>0</v>
      </c>
      <c r="DY308" t="str">
        <f ca="1">SUBSTITUTE(DY307,'Formula Name Creation'!$V8,'HB11 Model'!$B8)</f>
        <v>0</v>
      </c>
      <c r="DZ308" t="str">
        <f ca="1">SUBSTITUTE(DZ307,'Formula Name Creation'!$V8,'HB11 Model'!$B8)</f>
        <v>0</v>
      </c>
      <c r="EA308" t="str">
        <f ca="1">SUBSTITUTE(EA307,'Formula Name Creation'!$V8,'HB11 Model'!$B8)</f>
        <v>0</v>
      </c>
      <c r="EB308" t="str">
        <f ca="1">SUBSTITUTE(EB307,'Formula Name Creation'!$V8,'HB11 Model'!$B8)</f>
        <v>0</v>
      </c>
      <c r="EC308" t="str">
        <f ca="1">SUBSTITUTE(EC307,'Formula Name Creation'!$V8,'HB11 Model'!$B8)</f>
        <v>0</v>
      </c>
      <c r="ED308" t="str">
        <f ca="1">SUBSTITUTE(ED307,'Formula Name Creation'!$V8,'HB11 Model'!$B8)</f>
        <v>0</v>
      </c>
      <c r="EE308" t="str">
        <f ca="1">SUBSTITUTE(EE307,'Formula Name Creation'!$V8,'HB11 Model'!$B8)</f>
        <v>0</v>
      </c>
      <c r="EF308" t="str">
        <f ca="1">SUBSTITUTE(EF307,'Formula Name Creation'!$V8,'HB11 Model'!$B8)</f>
        <v>0</v>
      </c>
      <c r="EG308" t="str">
        <f ca="1">SUBSTITUTE(EG307,'Formula Name Creation'!$V8,'HB11 Model'!$B8)</f>
        <v>0</v>
      </c>
      <c r="EH308" t="str">
        <f ca="1">SUBSTITUTE(EH307,'Formula Name Creation'!$V8,'HB11 Model'!$B8)</f>
        <v>0</v>
      </c>
      <c r="EI308" t="str">
        <f ca="1">SUBSTITUTE(EI307,'Formula Name Creation'!$V8,'HB11 Model'!$B8)</f>
        <v>0</v>
      </c>
      <c r="EJ308" t="str">
        <f ca="1">SUBSTITUTE(EJ307,'Formula Name Creation'!$V8,'HB11 Model'!$B8)</f>
        <v>0</v>
      </c>
      <c r="EK308" t="str">
        <f ca="1">SUBSTITUTE(EK307,'Formula Name Creation'!$V8,'HB11 Model'!$B8)</f>
        <v>0</v>
      </c>
      <c r="EL308" t="str">
        <f ca="1">SUBSTITUTE(EL307,'Formula Name Creation'!$V8,'HB11 Model'!$B8)</f>
        <v>0</v>
      </c>
      <c r="EM308" t="str">
        <f ca="1">SUBSTITUTE(EM307,'Formula Name Creation'!$V8,'HB11 Model'!$B8)</f>
        <v>0</v>
      </c>
      <c r="EN308" t="str">
        <f ca="1">SUBSTITUTE(EN307,'Formula Name Creation'!$V8,'HB11 Model'!$B8)</f>
        <v>0</v>
      </c>
      <c r="EO308" t="str">
        <f ca="1">SUBSTITUTE(EO307,'Formula Name Creation'!$V8,'HB11 Model'!$B8)</f>
        <v>0</v>
      </c>
      <c r="EP308" t="str">
        <f ca="1">SUBSTITUTE(EP307,'Formula Name Creation'!$V8,'HB11 Model'!$B8)</f>
        <v>0</v>
      </c>
      <c r="EQ308" t="str">
        <f ca="1">SUBSTITUTE(EQ307,'Formula Name Creation'!$V8,'HB11 Model'!$B8)</f>
        <v>0</v>
      </c>
      <c r="ER308" t="str">
        <f ca="1">SUBSTITUTE(ER307,'Formula Name Creation'!$V8,'HB11 Model'!$B8)</f>
        <v>0</v>
      </c>
      <c r="ES308" t="str">
        <f ca="1">SUBSTITUTE(ES307,'Formula Name Creation'!$V8,'HB11 Model'!$B8)</f>
        <v>0</v>
      </c>
      <c r="ET308" t="str">
        <f ca="1">SUBSTITUTE(ET307,'Formula Name Creation'!$V8,'HB11 Model'!$B8)</f>
        <v>0</v>
      </c>
      <c r="EU308">
        <v>6</v>
      </c>
    </row>
    <row r="309" spans="1:151" x14ac:dyDescent="0.25">
      <c r="A309" t="str">
        <f ca="1">SUBSTITUTE(A308,'Formula Name Creation'!$V7,'HB11 Model'!$B7)</f>
        <v>Parameter</v>
      </c>
      <c r="B309" t="str">
        <f ca="1">SUBSTITUTE(B308,'Formula Name Creation'!$V7,'HB11 Model'!$B7)</f>
        <v>Parameter</v>
      </c>
      <c r="C309" t="str">
        <f ca="1">SUBSTITUTE(C308,'Formula Name Creation'!$V7,'HB11 Model'!$B7)</f>
        <v>=(1400*Net Energy Output*1000)/10^6</v>
      </c>
      <c r="D309" t="str">
        <f ca="1">SUBSTITUTE(D308,'Formula Name Creation'!$V7,'HB11 Model'!$B7)</f>
        <v>Parameter</v>
      </c>
      <c r="E309" t="str">
        <f ca="1">SUBSTITUTE(E308,'Formula Name Creation'!$V7,'HB11 Model'!$B7)</f>
        <v>=C3*C4</v>
      </c>
      <c r="F309" t="str">
        <f ca="1">SUBSTITUTE(F308,'Formula Name Creation'!$V7,'HB11 Model'!$B7)</f>
        <v>=Laser Energy Output/(C6)</v>
      </c>
      <c r="G309" t="str">
        <f ca="1">SUBSTITUTE(G308,'Formula Name Creation'!$V7,'HB11 Model'!$B7)</f>
        <v>=IF(X-factor=0,Laser Energy Output*Target Gain (Q),Laser Energy Output*Target Gain (Q)*Increased Gain by X-factor)</v>
      </c>
      <c r="H309" t="str">
        <f ca="1">SUBSTITUTE(H308,'Formula Name Creation'!$V7,'HB11 Model'!$B7)</f>
        <v>Parameter</v>
      </c>
      <c r="I309" t="str">
        <f ca="1">SUBSTITUTE(I308,'Formula Name Creation'!$V7,'HB11 Model'!$B7)</f>
        <v>Parameter</v>
      </c>
      <c r="J309" t="str">
        <f ca="1">SUBSTITUTE(J308,'Formula Name Creation'!$V7,'HB11 Model'!$B7)</f>
        <v>Parameter</v>
      </c>
      <c r="K309" t="str">
        <f ca="1">SUBSTITUTE(K308,'Formula Name Creation'!$V7,'HB11 Model'!$B7)</f>
        <v>Parameter</v>
      </c>
      <c r="L309" t="str">
        <f ca="1">SUBSTITUTE(L308,'Formula Name Creation'!$V7,'HB11 Model'!$B7)</f>
        <v>Parameter</v>
      </c>
      <c r="M309" t="str">
        <f ca="1">SUBSTITUTE(M308,'Formula Name Creation'!$V7,'HB11 Model'!$B7)</f>
        <v>=Gross Energy Output /Laser Energy Input</v>
      </c>
      <c r="N309" t="str">
        <f ca="1">SUBSTITUTE(N308,'Formula Name Creation'!$V7,'HB11 Model'!$B7)</f>
        <v>=Thermal Reaction Energy Output*Electricity Generator Efficiency</v>
      </c>
      <c r="O309" t="str">
        <f ca="1">SUBSTITUTE(O308,'Formula Name Creation'!$V7,'HB11 Model'!$B7)</f>
        <v>Parameter</v>
      </c>
      <c r="P309" t="str">
        <f ca="1">SUBSTITUTE(P308,'Formula Name Creation'!$V7,'HB11 Model'!$B7)</f>
        <v>Parameter</v>
      </c>
      <c r="Q309" t="str">
        <f ca="1">SUBSTITUTE(Q308,'Formula Name Creation'!$V7,'HB11 Model'!$B7)</f>
        <v>Parameter</v>
      </c>
      <c r="R309" t="str">
        <f ca="1">SUBSTITUTE(R308,'Formula Name Creation'!$V7,'HB11 Model'!$B7)</f>
        <v>=Laser Energy Input+Cooling System Energy Consumption+Vacuum System Power Usage</v>
      </c>
      <c r="S309" t="str">
        <f ca="1">SUBSTITUTE(S308,'Formula Name Creation'!$V7,'HB11 Model'!$B7)</f>
        <v>=Total Reactor Energy Consumption*Electricity Rate</v>
      </c>
      <c r="T309" t="str">
        <f ca="1">SUBSTITUTE(T308,'Formula Name Creation'!$V7,'HB11 Model'!$B7)</f>
        <v>=Gross Energy Output -Total Reactor Energy Consumption</v>
      </c>
      <c r="U309" t="str">
        <f ca="1">SUBSTITUTE(U308,'Formula Name Creation'!$V7,'HB11 Model'!$B7)</f>
        <v>=365*24*Duty Cycle (Uptime)</v>
      </c>
      <c r="V309" t="str">
        <f ca="1">SUBSTITUTE(V308,'Formula Name Creation'!$V7,'HB11 Model'!$B7)</f>
        <v>=Net Energy Output*Hours in Operation per Year</v>
      </c>
      <c r="W309" t="str">
        <f ca="1">SUBSTITUTE(W308,'Formula Name Creation'!$V7,'HB11 Model'!$B7)</f>
        <v>=Required Targets per Year/(1-Production Failure Rate )</v>
      </c>
      <c r="X309" t="str">
        <f ca="1">SUBSTITUTE(X308,'Formula Name Creation'!$V7,'HB11 Model'!$B7)</f>
        <v>=C4*Duty Cycle (Uptime)*365*24*3600</v>
      </c>
      <c r="Y309" t="str">
        <f ca="1">SUBSTITUTE(Y308,'Formula Name Creation'!$V7,'HB11 Model'!$B7)</f>
        <v>Parameter</v>
      </c>
      <c r="Z309" t="str">
        <f ca="1">SUBSTITUTE(Z308,'Formula Name Creation'!$V7,'HB11 Model'!$B7)</f>
        <v>=Total Cost per Pellet +Total Cost per Target with X-factor+Total Cost per Capacitive Coil and Hydrogen Cone+Final Assembly Cost per Target</v>
      </c>
      <c r="AA309" t="str">
        <f ca="1">SUBSTITUTE(AA308,'Formula Name Creation'!$V7,'HB11 Model'!$B7)</f>
        <v xml:space="preserve">=Fuel Pellet Mass*(Fuel Pellet Percentage Boron Nitride (h-BN)*Cost of Boron Nitride (h-BN))/(1000)+Cost of Manufacturing per Pellet </v>
      </c>
      <c r="AB309" t="str">
        <f ca="1">SUBSTITUTE(AB308,'Formula Name Creation'!$V7,'HB11 Model'!$B7)</f>
        <v>Parameter</v>
      </c>
      <c r="AC309" t="str">
        <f ca="1">SUBSTITUTE(AC308,'Formula Name Creation'!$V7,'HB11 Model'!$B7)</f>
        <v>Parameter</v>
      </c>
      <c r="AD309" t="str">
        <f ca="1">SUBSTITUTE(AD308,'Formula Name Creation'!$V7,'HB11 Model'!$B7)</f>
        <v>Parameter</v>
      </c>
      <c r="AE309" t="str">
        <f ca="1">SUBSTITUTE(AE308,'Formula Name Creation'!$V7,'HB11 Model'!$B7)</f>
        <v>Parameter</v>
      </c>
      <c r="AF309" t="str">
        <f ca="1">SUBSTITUTE(AF308,'Formula Name Creation'!$V7,'HB11 Model'!$B7)</f>
        <v>Parameter</v>
      </c>
      <c r="AG309" t="str">
        <f ca="1">SUBSTITUTE(AG308,'Formula Name Creation'!$V7,'HB11 Model'!$B7)</f>
        <v>Parameter</v>
      </c>
      <c r="AH309" t="str">
        <f ca="1">SUBSTITUTE(AH308,'Formula Name Creation'!$V7,'HB11 Model'!$B7)</f>
        <v>Parameter</v>
      </c>
      <c r="AI309" t="str">
        <f ca="1">SUBSTITUTE(AI308,'Formula Name Creation'!$V7,'HB11 Model'!$B7)</f>
        <v>=X-factor*(Total Cost of X-factor)</v>
      </c>
      <c r="AJ309" t="str">
        <f ca="1">SUBSTITUTE(AJ308,'Formula Name Creation'!$V7,'HB11 Model'!$B7)</f>
        <v>Parameter</v>
      </c>
      <c r="AK309" t="str">
        <f ca="1">SUBSTITUTE(AK308,'Formula Name Creation'!$V7,'HB11 Model'!$B7)</f>
        <v>Parameter</v>
      </c>
      <c r="AL309" t="str">
        <f ca="1">SUBSTITUTE(AL308,'Formula Name Creation'!$V7,'HB11 Model'!$B7)</f>
        <v>=Capacitive Coil and Hydrogen Cone*(Total Material Cost per Capacitive Coil and Hydrogen Cone+Cost of Manufacturing per Capacitive Coil and Hydrogen Cone)</v>
      </c>
      <c r="AM309" t="str">
        <f ca="1">SUBSTITUTE(AM308,'Formula Name Creation'!$V7,'HB11 Model'!$B7)</f>
        <v>=0.04+(Hydrogen Precursor Mass*Cost of Hydrogen)/(1000)</v>
      </c>
      <c r="AN309" t="str">
        <f ca="1">SUBSTITUTE(AN308,'Formula Name Creation'!$V7,'HB11 Model'!$B7)</f>
        <v>Parameter</v>
      </c>
      <c r="AO309" t="str">
        <f ca="1">SUBSTITUTE(AO308,'Formula Name Creation'!$V7,'HB11 Model'!$B7)</f>
        <v>Parameter</v>
      </c>
      <c r="AP309" t="str">
        <f ca="1">SUBSTITUTE(AP308,'Formula Name Creation'!$V7,'HB11 Model'!$B7)</f>
        <v>Parameter</v>
      </c>
      <c r="AQ309" t="str">
        <f ca="1">SUBSTITUTE(AQ308,'Formula Name Creation'!$V7,'HB11 Model'!$B7)</f>
        <v>Parameter</v>
      </c>
      <c r="AR309" t="e">
        <f ca="1">SUBSTITUTE(AR308,'Formula Name Creation'!$V7,'HB11 Model'!$B7)</f>
        <v>#N/A</v>
      </c>
      <c r="AS309" t="str">
        <f ca="1">SUBSTITUTE(AS308,'Formula Name Creation'!$V7,'HB11 Model'!$B7)</f>
        <v>=Manufacturing Overhead Costs+Fuel Target Production per Year*(Total Cost per Target )</v>
      </c>
      <c r="AT309" t="str">
        <f ca="1">SUBSTITUTE(AT308,'Formula Name Creation'!$V7,'HB11 Model'!$B7)</f>
        <v>Parameter</v>
      </c>
      <c r="AU309" t="str">
        <f ca="1">SUBSTITUTE(AU308,'Formula Name Creation'!$V7,'HB11 Model'!$B7)</f>
        <v>Parameter</v>
      </c>
      <c r="AV309" t="str">
        <f ca="1">SUBSTITUTE(AV308,'Formula Name Creation'!$V7,'HB11 Model'!$B7)</f>
        <v>Parameter</v>
      </c>
      <c r="AW309" t="str">
        <f ca="1">SUBSTITUTE(AW308,'Formula Name Creation'!$V7,'HB11 Model'!$B7)</f>
        <v>Parameter</v>
      </c>
      <c r="AX309" t="str">
        <f ca="1">SUBSTITUTE(AX308,'Formula Name Creation'!$V7,'HB11 Model'!$B7)</f>
        <v>Parameter</v>
      </c>
      <c r="AY309" t="str">
        <f ca="1">SUBSTITUTE(AY308,'Formula Name Creation'!$V7,'HB11 Model'!$B7)</f>
        <v>Parameter</v>
      </c>
      <c r="AZ309" t="str">
        <f ca="1">SUBSTITUTE(AZ308,'Formula Name Creation'!$V7,'HB11 Model'!$B7)</f>
        <v>Parameter</v>
      </c>
      <c r="BA309" t="str">
        <f ca="1">SUBSTITUTE(BA308,'Formula Name Creation'!$V7,'HB11 Model'!$B7)</f>
        <v>=(Total Cost of Fuel Storage+Cost of Fuel Delivery Robot)/10^6</v>
      </c>
      <c r="BB309" t="str">
        <f ca="1">SUBSTITUTE(BB308,'Formula Name Creation'!$V7,'HB11 Model'!$B7)</f>
        <v>=C4*((Duty Cycle (Uptime)*24)*3600)*Required Redundancy</v>
      </c>
      <c r="BC309" t="str">
        <f ca="1">SUBSTITUTE(BC308,'Formula Name Creation'!$V7,'HB11 Model'!$B7)</f>
        <v>Parameter</v>
      </c>
      <c r="BD309" t="str">
        <f ca="1">SUBSTITUTE(BD308,'Formula Name Creation'!$V7,'HB11 Model'!$B7)</f>
        <v>Parameter</v>
      </c>
      <c r="BE309" t="str">
        <f ca="1">SUBSTITUTE(BE308,'Formula Name Creation'!$V7,'HB11 Model'!$B7)</f>
        <v>Parameter</v>
      </c>
      <c r="BF309" t="str">
        <f ca="1">SUBSTITUTE(BF308,'Formula Name Creation'!$V7,'HB11 Model'!$B7)</f>
        <v>Parameter</v>
      </c>
      <c r="BG309" t="str">
        <f ca="1">SUBSTITUTE(BG308,'Formula Name Creation'!$V7,'HB11 Model'!$B7)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09" t="str">
        <f ca="1">SUBSTITUTE(BH308,'Formula Name Creation'!$V7,'HB11 Model'!$B7)</f>
        <v>Parameter</v>
      </c>
      <c r="BI309" t="str">
        <f ca="1">SUBSTITUTE(BI308,'Formula Name Creation'!$V7,'HB11 Model'!$B7)</f>
        <v>=Cost of Maintenance per kWh*1000*Yearly Net Energy Output</v>
      </c>
      <c r="BJ309" t="str">
        <f ca="1">SUBSTITUTE(BJ308,'Formula Name Creation'!$V7,'HB11 Model'!$B7)</f>
        <v>Parameter</v>
      </c>
      <c r="BK309" t="str">
        <f ca="1">SUBSTITUTE(BK308,'Formula Name Creation'!$V7,'HB11 Model'!$B7)</f>
        <v>Parameter</v>
      </c>
      <c r="BL309" t="str">
        <f ca="1">SUBSTITUTE(BL308,'Formula Name Creation'!$V7,'HB11 Model'!$B7)</f>
        <v>Parameter</v>
      </c>
      <c r="BM309" t="str">
        <f ca="1">SUBSTITUTE(BM308,'Formula Name Creation'!$V7,'HB11 Model'!$B7)</f>
        <v>Parameter</v>
      </c>
      <c r="BN309" t="str">
        <f ca="1">SUBSTITUTE(BN308,'Formula Name Creation'!$V7,'HB11 Model'!$B7)</f>
        <v>Parameter</v>
      </c>
      <c r="BO309" t="str">
        <f ca="1">SUBSTITUTE(BO308,'Formula Name Creation'!$V7,'HB11 Model'!$B7)</f>
        <v>Parameter</v>
      </c>
      <c r="BP309" t="str">
        <f ca="1">SUBSTITUTE(BP308,'Formula Name Creation'!$V7,'HB11 Model'!$B7)</f>
        <v>Parameter</v>
      </c>
      <c r="BQ309" t="str">
        <f ca="1">SUBSTITUTE(BQ308,'Formula Name Creation'!$V7,'HB11 Model'!$B7)</f>
        <v>Parameter</v>
      </c>
      <c r="BR309" t="str">
        <f ca="1">SUBSTITUTE(BR308,'Formula Name Creation'!$V7,'HB11 Model'!$B7)</f>
        <v>Parameter</v>
      </c>
      <c r="BS309" t="str">
        <f ca="1">SUBSTITUTE(BS308,'Formula Name Creation'!$V7,'HB11 Model'!$B7)</f>
        <v>Parameter</v>
      </c>
      <c r="BT309" t="str">
        <f ca="1">SUBSTITUTE(BT308,'Formula Name Creation'!$V7,'HB11 Model'!$B7)</f>
        <v>Parameter</v>
      </c>
      <c r="BU309" t="str">
        <f ca="1">SUBSTITUTE(BU308,'Formula Name Creation'!$V7,'HB11 Model'!$B7)</f>
        <v>=(Land Cost+Reactor Building Cost+Turbine Building Cost+Cooling Tower System Cost+Power Supply and Energy Storage Cost+Ventilation Stack Cost+Miscellaneous Buildings Cost+Laser Construction Cost)</v>
      </c>
      <c r="BV309" t="str">
        <f ca="1">SUBSTITUTE(BV308,'Formula Name Creation'!$V7,'HB11 Model'!$B7)</f>
        <v>Parameter</v>
      </c>
      <c r="BW309" t="str">
        <f ca="1">SUBSTITUTE(BW308,'Formula Name Creation'!$V7,'HB11 Model'!$B7)</f>
        <v>Parameter</v>
      </c>
      <c r="BX309" t="str">
        <f ca="1">SUBSTITUTE(BX308,'Formula Name Creation'!$V7,'HB11 Model'!$B7)</f>
        <v>=Indirect Construction Cost+Direct Construction Cost</v>
      </c>
      <c r="BY309" t="str">
        <f ca="1">SUBSTITUTE(BY308,'Formula Name Creation'!$V7,'HB11 Model'!$B7)</f>
        <v>Parameter</v>
      </c>
      <c r="BZ309" t="str">
        <f ca="1">SUBSTITUTE(BZ308,'Formula Name Creation'!$V7,'HB11 Model'!$B7)</f>
        <v>=Decommissioning Cost Coefficient*Direct Construction Cost</v>
      </c>
      <c r="CA309" t="str">
        <f ca="1">SUBSTITUTE(CA308,'Formula Name Creation'!$V7,'HB11 Model'!$B7)</f>
        <v>Parameter</v>
      </c>
      <c r="CB309" t="str">
        <f ca="1">SUBSTITUTE(CB308,'Formula Name Creation'!$V7,'HB11 Model'!$B7)</f>
        <v>Parameter</v>
      </c>
      <c r="CC309" t="str">
        <f ca="1">SUBSTITUTE(CC308,'Formula Name Creation'!$V7,'HB11 Model'!$B7)</f>
        <v>Parameter</v>
      </c>
      <c r="CD309" t="str">
        <f ca="1">SUBSTITUTE(CD308,'Formula Name Creation'!$V7,'HB11 Model'!$B7)</f>
        <v>=32*(Thermal Reaction Energy Output/2605)</v>
      </c>
      <c r="CE309" t="str">
        <f ca="1">SUBSTITUTE(CE308,'Formula Name Creation'!$V7,'HB11 Model'!$B7)</f>
        <v>Parameter</v>
      </c>
      <c r="CF309" t="str">
        <f ca="1">SUBSTITUTE(CF308,'Formula Name Creation'!$V7,'HB11 Model'!$B7)</f>
        <v>Parameter</v>
      </c>
      <c r="CG309" t="str">
        <f ca="1">SUBSTITUTE(CG308,'Formula Name Creation'!$V7,'HB11 Model'!$B7)</f>
        <v>=(Coolant Volume*Coolant Density*Coolant Cost)/10^6</v>
      </c>
      <c r="CH309" t="str">
        <f ca="1">SUBSTITUTE(CH308,'Formula Name Creation'!$V7,'HB11 Model'!$B7)</f>
        <v>=Thermal Reaction Energy Output*10^6/Mixed-mean Coolant Temperature Rise/Specific Heat of Coolant</v>
      </c>
      <c r="CI309" t="str">
        <f ca="1">SUBSTITUTE(CI308,'Formula Name Creation'!$V7,'HB11 Model'!$B7)</f>
        <v>Parameter</v>
      </c>
      <c r="CJ309" t="str">
        <f ca="1">SUBSTITUTE(CJ308,'Formula Name Creation'!$V7,'HB11 Model'!$B7)</f>
        <v>Parameter</v>
      </c>
      <c r="CK309" t="str">
        <f ca="1">SUBSTITUTE(CK308,'Formula Name Creation'!$V7,'HB11 Model'!$B7)</f>
        <v>Parameter</v>
      </c>
      <c r="CL309" t="str">
        <f ca="1">SUBSTITUTE(CL308,'Formula Name Creation'!$V7,'HB11 Model'!$B7)</f>
        <v>Parameter</v>
      </c>
      <c r="CM309" t="str">
        <f ca="1">SUBSTITUTE(CM308,'Formula Name Creation'!$V7,'HB11 Model'!$B7)</f>
        <v>=Number of Staff*Average Hourly Wage</v>
      </c>
      <c r="CN309" t="str">
        <f ca="1">SUBSTITUTE(CN308,'Formula Name Creation'!$V7,'HB11 Model'!$B7)</f>
        <v>=Hourly Personnel Cost*7.6*7*52.18</v>
      </c>
      <c r="CO309" t="str">
        <f ca="1">SUBSTITUTE(CO308,'Formula Name Creation'!$V7,'HB11 Model'!$B7)</f>
        <v>Parameter</v>
      </c>
      <c r="CP309" t="str">
        <f ca="1">SUBSTITUTE(CP308,'Formula Name Creation'!$V7,'HB11 Model'!$B7)</f>
        <v>Parameter</v>
      </c>
      <c r="CQ309" t="str">
        <f ca="1">SUBSTITUTE(CQ308,'Formula Name Creation'!$V7,'HB11 Model'!$B7)</f>
        <v>Parameter</v>
      </c>
      <c r="CR309" t="str">
        <f ca="1">SUBSTITUTE(CR308,'Formula Name Creation'!$V7,'HB11 Model'!$B7)</f>
        <v>Parameter</v>
      </c>
      <c r="CS309" t="str">
        <f ca="1">SUBSTITUTE(CS308,'Formula Name Creation'!$V7,'HB11 Model'!$B7)</f>
        <v>Parameter</v>
      </c>
      <c r="CT309" t="str">
        <f ca="1">SUBSTITUTE(CT308,'Formula Name Creation'!$V7,'HB11 Model'!$B7)</f>
        <v>Parameter</v>
      </c>
      <c r="CU309" t="str">
        <f ca="1">SUBSTITUTE(CU308,'Formula Name Creation'!$V7,'HB11 Model'!$B7)</f>
        <v>=PI()*Height of Vacuum Vessel*(Radius of Vacuum Vessel^2-(Radius of Vacuum Vessel-Wall Thickness of Vacuum Vessel)^2)*Density of Vacuum Vessel Material</v>
      </c>
      <c r="CV309" t="str">
        <f ca="1">SUBSTITUTE(CV308,'Formula Name Creation'!$V7,'HB11 Model'!$B7)</f>
        <v>Parameter</v>
      </c>
      <c r="CW309" t="str">
        <f ca="1">SUBSTITUTE(CW308,'Formula Name Creation'!$V7,'HB11 Model'!$B7)</f>
        <v>=(90.69*Mass of Vacuum Vessel + Shielding Material Costs for Vacuum Vessel + 13.04*Mass Flow Rate*112.32)/10^6</v>
      </c>
      <c r="CX309" t="str">
        <f ca="1">SUBSTITUTE(CX308,'Formula Name Creation'!$V7,'HB11 Model'!$B7)</f>
        <v>0</v>
      </c>
      <c r="CY309" t="str">
        <f ca="1">SUBSTITUTE(CY308,'Formula Name Creation'!$V7,'HB11 Model'!$B7)</f>
        <v>0</v>
      </c>
      <c r="CZ309" t="str">
        <f ca="1">SUBSTITUTE(CZ308,'Formula Name Creation'!$V7,'HB11 Model'!$B7)</f>
        <v>0</v>
      </c>
      <c r="DA309" t="str">
        <f ca="1">SUBSTITUTE(DA308,'Formula Name Creation'!$V7,'HB11 Model'!$B7)</f>
        <v>0</v>
      </c>
      <c r="DB309" t="str">
        <f ca="1">SUBSTITUTE(DB308,'Formula Name Creation'!$V7,'HB11 Model'!$B7)</f>
        <v>0</v>
      </c>
      <c r="DC309" t="str">
        <f ca="1">SUBSTITUTE(DC308,'Formula Name Creation'!$V7,'HB11 Model'!$B7)</f>
        <v>0</v>
      </c>
      <c r="DD309" t="str">
        <f ca="1">SUBSTITUTE(DD308,'Formula Name Creation'!$V7,'HB11 Model'!$B7)</f>
        <v>0</v>
      </c>
      <c r="DE309" t="str">
        <f ca="1">SUBSTITUTE(DE308,'Formula Name Creation'!$V7,'HB11 Model'!$B7)</f>
        <v>0</v>
      </c>
      <c r="DF309" t="str">
        <f ca="1">SUBSTITUTE(DF308,'Formula Name Creation'!$V7,'HB11 Model'!$B7)</f>
        <v>0</v>
      </c>
      <c r="DG309" t="str">
        <f ca="1">SUBSTITUTE(DG308,'Formula Name Creation'!$V7,'HB11 Model'!$B7)</f>
        <v>0</v>
      </c>
      <c r="DH309" t="str">
        <f ca="1">SUBSTITUTE(DH308,'Formula Name Creation'!$V7,'HB11 Model'!$B7)</f>
        <v>0</v>
      </c>
      <c r="DI309" t="str">
        <f ca="1">SUBSTITUTE(DI308,'Formula Name Creation'!$V7,'HB11 Model'!$B7)</f>
        <v>0</v>
      </c>
      <c r="DJ309" t="str">
        <f ca="1">SUBSTITUTE(DJ308,'Formula Name Creation'!$V7,'HB11 Model'!$B7)</f>
        <v>0</v>
      </c>
      <c r="DK309" t="str">
        <f ca="1">SUBSTITUTE(DK308,'Formula Name Creation'!$V7,'HB11 Model'!$B7)</f>
        <v>0</v>
      </c>
      <c r="DL309" t="str">
        <f ca="1">SUBSTITUTE(DL308,'Formula Name Creation'!$V7,'HB11 Model'!$B7)</f>
        <v>0</v>
      </c>
      <c r="DM309" t="str">
        <f ca="1">SUBSTITUTE(DM308,'Formula Name Creation'!$V7,'HB11 Model'!$B7)</f>
        <v>0</v>
      </c>
      <c r="DN309" t="str">
        <f ca="1">SUBSTITUTE(DN308,'Formula Name Creation'!$V7,'HB11 Model'!$B7)</f>
        <v>0</v>
      </c>
      <c r="DO309" t="str">
        <f ca="1">SUBSTITUTE(DO308,'Formula Name Creation'!$V7,'HB11 Model'!$B7)</f>
        <v>0</v>
      </c>
      <c r="DP309" t="str">
        <f ca="1">SUBSTITUTE(DP308,'Formula Name Creation'!$V7,'HB11 Model'!$B7)</f>
        <v>0</v>
      </c>
      <c r="DQ309" t="str">
        <f ca="1">SUBSTITUTE(DQ308,'Formula Name Creation'!$V7,'HB11 Model'!$B7)</f>
        <v>0</v>
      </c>
      <c r="DR309" t="str">
        <f ca="1">SUBSTITUTE(DR308,'Formula Name Creation'!$V7,'HB11 Model'!$B7)</f>
        <v>0</v>
      </c>
      <c r="DS309" t="str">
        <f ca="1">SUBSTITUTE(DS308,'Formula Name Creation'!$V7,'HB11 Model'!$B7)</f>
        <v>0</v>
      </c>
      <c r="DT309" t="str">
        <f ca="1">SUBSTITUTE(DT308,'Formula Name Creation'!$V7,'HB11 Model'!$B7)</f>
        <v>0</v>
      </c>
      <c r="DU309" t="str">
        <f ca="1">SUBSTITUTE(DU308,'Formula Name Creation'!$V7,'HB11 Model'!$B7)</f>
        <v>0</v>
      </c>
      <c r="DV309" t="str">
        <f ca="1">SUBSTITUTE(DV308,'Formula Name Creation'!$V7,'HB11 Model'!$B7)</f>
        <v>0</v>
      </c>
      <c r="DW309" t="str">
        <f ca="1">SUBSTITUTE(DW308,'Formula Name Creation'!$V7,'HB11 Model'!$B7)</f>
        <v>0</v>
      </c>
      <c r="DX309" t="str">
        <f ca="1">SUBSTITUTE(DX308,'Formula Name Creation'!$V7,'HB11 Model'!$B7)</f>
        <v>0</v>
      </c>
      <c r="DY309" t="str">
        <f ca="1">SUBSTITUTE(DY308,'Formula Name Creation'!$V7,'HB11 Model'!$B7)</f>
        <v>0</v>
      </c>
      <c r="DZ309" t="str">
        <f ca="1">SUBSTITUTE(DZ308,'Formula Name Creation'!$V7,'HB11 Model'!$B7)</f>
        <v>0</v>
      </c>
      <c r="EA309" t="str">
        <f ca="1">SUBSTITUTE(EA308,'Formula Name Creation'!$V7,'HB11 Model'!$B7)</f>
        <v>0</v>
      </c>
      <c r="EB309" t="str">
        <f ca="1">SUBSTITUTE(EB308,'Formula Name Creation'!$V7,'HB11 Model'!$B7)</f>
        <v>0</v>
      </c>
      <c r="EC309" t="str">
        <f ca="1">SUBSTITUTE(EC308,'Formula Name Creation'!$V7,'HB11 Model'!$B7)</f>
        <v>0</v>
      </c>
      <c r="ED309" t="str">
        <f ca="1">SUBSTITUTE(ED308,'Formula Name Creation'!$V7,'HB11 Model'!$B7)</f>
        <v>0</v>
      </c>
      <c r="EE309" t="str">
        <f ca="1">SUBSTITUTE(EE308,'Formula Name Creation'!$V7,'HB11 Model'!$B7)</f>
        <v>0</v>
      </c>
      <c r="EF309" t="str">
        <f ca="1">SUBSTITUTE(EF308,'Formula Name Creation'!$V7,'HB11 Model'!$B7)</f>
        <v>0</v>
      </c>
      <c r="EG309" t="str">
        <f ca="1">SUBSTITUTE(EG308,'Formula Name Creation'!$V7,'HB11 Model'!$B7)</f>
        <v>0</v>
      </c>
      <c r="EH309" t="str">
        <f ca="1">SUBSTITUTE(EH308,'Formula Name Creation'!$V7,'HB11 Model'!$B7)</f>
        <v>0</v>
      </c>
      <c r="EI309" t="str">
        <f ca="1">SUBSTITUTE(EI308,'Formula Name Creation'!$V7,'HB11 Model'!$B7)</f>
        <v>0</v>
      </c>
      <c r="EJ309" t="str">
        <f ca="1">SUBSTITUTE(EJ308,'Formula Name Creation'!$V7,'HB11 Model'!$B7)</f>
        <v>0</v>
      </c>
      <c r="EK309" t="str">
        <f ca="1">SUBSTITUTE(EK308,'Formula Name Creation'!$V7,'HB11 Model'!$B7)</f>
        <v>0</v>
      </c>
      <c r="EL309" t="str">
        <f ca="1">SUBSTITUTE(EL308,'Formula Name Creation'!$V7,'HB11 Model'!$B7)</f>
        <v>0</v>
      </c>
      <c r="EM309" t="str">
        <f ca="1">SUBSTITUTE(EM308,'Formula Name Creation'!$V7,'HB11 Model'!$B7)</f>
        <v>0</v>
      </c>
      <c r="EN309" t="str">
        <f ca="1">SUBSTITUTE(EN308,'Formula Name Creation'!$V7,'HB11 Model'!$B7)</f>
        <v>0</v>
      </c>
      <c r="EO309" t="str">
        <f ca="1">SUBSTITUTE(EO308,'Formula Name Creation'!$V7,'HB11 Model'!$B7)</f>
        <v>0</v>
      </c>
      <c r="EP309" t="str">
        <f ca="1">SUBSTITUTE(EP308,'Formula Name Creation'!$V7,'HB11 Model'!$B7)</f>
        <v>0</v>
      </c>
      <c r="EQ309" t="str">
        <f ca="1">SUBSTITUTE(EQ308,'Formula Name Creation'!$V7,'HB11 Model'!$B7)</f>
        <v>0</v>
      </c>
      <c r="ER309" t="str">
        <f ca="1">SUBSTITUTE(ER308,'Formula Name Creation'!$V7,'HB11 Model'!$B7)</f>
        <v>0</v>
      </c>
      <c r="ES309" t="str">
        <f ca="1">SUBSTITUTE(ES308,'Formula Name Creation'!$V7,'HB11 Model'!$B7)</f>
        <v>0</v>
      </c>
      <c r="ET309" t="str">
        <f ca="1">SUBSTITUTE(ET308,'Formula Name Creation'!$V7,'HB11 Model'!$B7)</f>
        <v>0</v>
      </c>
      <c r="EU309">
        <v>5</v>
      </c>
    </row>
    <row r="310" spans="1:151" x14ac:dyDescent="0.25">
      <c r="A310" t="str">
        <f ca="1">SUBSTITUTE(A309,'Formula Name Creation'!$V6,'HB11 Model'!$B6)</f>
        <v>Parameter</v>
      </c>
      <c r="B310" t="str">
        <f ca="1">SUBSTITUTE(B309,'Formula Name Creation'!$V6,'HB11 Model'!$B6)</f>
        <v>Parameter</v>
      </c>
      <c r="C310" t="str">
        <f ca="1">SUBSTITUTE(C309,'Formula Name Creation'!$V6,'HB11 Model'!$B6)</f>
        <v>=(1400*Net Energy Output*1000)/10^6</v>
      </c>
      <c r="D310" t="str">
        <f ca="1">SUBSTITUTE(D309,'Formula Name Creation'!$V6,'HB11 Model'!$B6)</f>
        <v>Parameter</v>
      </c>
      <c r="E310" t="str">
        <f ca="1">SUBSTITUTE(E309,'Formula Name Creation'!$V6,'HB11 Model'!$B6)</f>
        <v>=C3*C4</v>
      </c>
      <c r="F310" t="str">
        <f ca="1">SUBSTITUTE(F309,'Formula Name Creation'!$V6,'HB11 Model'!$B6)</f>
        <v>=Laser Energy Output/(Laser Efficiency)</v>
      </c>
      <c r="G310" t="str">
        <f ca="1">SUBSTITUTE(G309,'Formula Name Creation'!$V6,'HB11 Model'!$B6)</f>
        <v>=IF(X-factor=0,Laser Energy Output*Target Gain (Q),Laser Energy Output*Target Gain (Q)*Increased Gain by X-factor)</v>
      </c>
      <c r="H310" t="str">
        <f ca="1">SUBSTITUTE(H309,'Formula Name Creation'!$V6,'HB11 Model'!$B6)</f>
        <v>Parameter</v>
      </c>
      <c r="I310" t="str">
        <f ca="1">SUBSTITUTE(I309,'Formula Name Creation'!$V6,'HB11 Model'!$B6)</f>
        <v>Parameter</v>
      </c>
      <c r="J310" t="str">
        <f ca="1">SUBSTITUTE(J309,'Formula Name Creation'!$V6,'HB11 Model'!$B6)</f>
        <v>Parameter</v>
      </c>
      <c r="K310" t="str">
        <f ca="1">SUBSTITUTE(K309,'Formula Name Creation'!$V6,'HB11 Model'!$B6)</f>
        <v>Parameter</v>
      </c>
      <c r="L310" t="str">
        <f ca="1">SUBSTITUTE(L309,'Formula Name Creation'!$V6,'HB11 Model'!$B6)</f>
        <v>Parameter</v>
      </c>
      <c r="M310" t="str">
        <f ca="1">SUBSTITUTE(M309,'Formula Name Creation'!$V6,'HB11 Model'!$B6)</f>
        <v>=Gross Energy Output /Laser Energy Input</v>
      </c>
      <c r="N310" t="str">
        <f ca="1">SUBSTITUTE(N309,'Formula Name Creation'!$V6,'HB11 Model'!$B6)</f>
        <v>=Thermal Reaction Energy Output*Electricity Generator Efficiency</v>
      </c>
      <c r="O310" t="str">
        <f ca="1">SUBSTITUTE(O309,'Formula Name Creation'!$V6,'HB11 Model'!$B6)</f>
        <v>Parameter</v>
      </c>
      <c r="P310" t="str">
        <f ca="1">SUBSTITUTE(P309,'Formula Name Creation'!$V6,'HB11 Model'!$B6)</f>
        <v>Parameter</v>
      </c>
      <c r="Q310" t="str">
        <f ca="1">SUBSTITUTE(Q309,'Formula Name Creation'!$V6,'HB11 Model'!$B6)</f>
        <v>Parameter</v>
      </c>
      <c r="R310" t="str">
        <f ca="1">SUBSTITUTE(R309,'Formula Name Creation'!$V6,'HB11 Model'!$B6)</f>
        <v>=Laser Energy Input+Cooling System Energy Consumption+Vacuum System Power Usage</v>
      </c>
      <c r="S310" t="str">
        <f ca="1">SUBSTITUTE(S309,'Formula Name Creation'!$V6,'HB11 Model'!$B6)</f>
        <v>=Total Reactor Energy Consumption*Electricity Rate</v>
      </c>
      <c r="T310" t="str">
        <f ca="1">SUBSTITUTE(T309,'Formula Name Creation'!$V6,'HB11 Model'!$B6)</f>
        <v>=Gross Energy Output -Total Reactor Energy Consumption</v>
      </c>
      <c r="U310" t="str">
        <f ca="1">SUBSTITUTE(U309,'Formula Name Creation'!$V6,'HB11 Model'!$B6)</f>
        <v>=365*24*Duty Cycle (Uptime)</v>
      </c>
      <c r="V310" t="str">
        <f ca="1">SUBSTITUTE(V309,'Formula Name Creation'!$V6,'HB11 Model'!$B6)</f>
        <v>=Net Energy Output*Hours in Operation per Year</v>
      </c>
      <c r="W310" t="str">
        <f ca="1">SUBSTITUTE(W309,'Formula Name Creation'!$V6,'HB11 Model'!$B6)</f>
        <v>=Required Targets per Year/(1-Production Failure Rate )</v>
      </c>
      <c r="X310" t="str">
        <f ca="1">SUBSTITUTE(X309,'Formula Name Creation'!$V6,'HB11 Model'!$B6)</f>
        <v>=C4*Duty Cycle (Uptime)*365*24*3600</v>
      </c>
      <c r="Y310" t="str">
        <f ca="1">SUBSTITUTE(Y309,'Formula Name Creation'!$V6,'HB11 Model'!$B6)</f>
        <v>Parameter</v>
      </c>
      <c r="Z310" t="str">
        <f ca="1">SUBSTITUTE(Z309,'Formula Name Creation'!$V6,'HB11 Model'!$B6)</f>
        <v>=Total Cost per Pellet +Total Cost per Target with X-factor+Total Cost per Capacitive Coil and Hydrogen Cone+Final Assembly Cost per Target</v>
      </c>
      <c r="AA310" t="str">
        <f ca="1">SUBSTITUTE(AA309,'Formula Name Creation'!$V6,'HB11 Model'!$B6)</f>
        <v xml:space="preserve">=Fuel Pellet Mass*(Fuel Pellet Percentage Boron Nitride (h-BN)*Cost of Boron Nitride (h-BN))/(1000)+Cost of Manufacturing per Pellet </v>
      </c>
      <c r="AB310" t="str">
        <f ca="1">SUBSTITUTE(AB309,'Formula Name Creation'!$V6,'HB11 Model'!$B6)</f>
        <v>Parameter</v>
      </c>
      <c r="AC310" t="str">
        <f ca="1">SUBSTITUTE(AC309,'Formula Name Creation'!$V6,'HB11 Model'!$B6)</f>
        <v>Parameter</v>
      </c>
      <c r="AD310" t="str">
        <f ca="1">SUBSTITUTE(AD309,'Formula Name Creation'!$V6,'HB11 Model'!$B6)</f>
        <v>Parameter</v>
      </c>
      <c r="AE310" t="str">
        <f ca="1">SUBSTITUTE(AE309,'Formula Name Creation'!$V6,'HB11 Model'!$B6)</f>
        <v>Parameter</v>
      </c>
      <c r="AF310" t="str">
        <f ca="1">SUBSTITUTE(AF309,'Formula Name Creation'!$V6,'HB11 Model'!$B6)</f>
        <v>Parameter</v>
      </c>
      <c r="AG310" t="str">
        <f ca="1">SUBSTITUTE(AG309,'Formula Name Creation'!$V6,'HB11 Model'!$B6)</f>
        <v>Parameter</v>
      </c>
      <c r="AH310" t="str">
        <f ca="1">SUBSTITUTE(AH309,'Formula Name Creation'!$V6,'HB11 Model'!$B6)</f>
        <v>Parameter</v>
      </c>
      <c r="AI310" t="str">
        <f ca="1">SUBSTITUTE(AI309,'Formula Name Creation'!$V6,'HB11 Model'!$B6)</f>
        <v>=X-factor*(Total Cost of X-factor)</v>
      </c>
      <c r="AJ310" t="str">
        <f ca="1">SUBSTITUTE(AJ309,'Formula Name Creation'!$V6,'HB11 Model'!$B6)</f>
        <v>Parameter</v>
      </c>
      <c r="AK310" t="str">
        <f ca="1">SUBSTITUTE(AK309,'Formula Name Creation'!$V6,'HB11 Model'!$B6)</f>
        <v>Parameter</v>
      </c>
      <c r="AL310" t="str">
        <f ca="1">SUBSTITUTE(AL309,'Formula Name Creation'!$V6,'HB11 Model'!$B6)</f>
        <v>=Capacitive Coil and Hydrogen Cone*(Total Material Cost per Capacitive Coil and Hydrogen Cone+Cost of Manufacturing per Capacitive Coil and Hydrogen Cone)</v>
      </c>
      <c r="AM310" t="str">
        <f ca="1">SUBSTITUTE(AM309,'Formula Name Creation'!$V6,'HB11 Model'!$B6)</f>
        <v>=0.04+(Hydrogen Precursor Mass*Cost of Hydrogen)/(1000)</v>
      </c>
      <c r="AN310" t="str">
        <f ca="1">SUBSTITUTE(AN309,'Formula Name Creation'!$V6,'HB11 Model'!$B6)</f>
        <v>Parameter</v>
      </c>
      <c r="AO310" t="str">
        <f ca="1">SUBSTITUTE(AO309,'Formula Name Creation'!$V6,'HB11 Model'!$B6)</f>
        <v>Parameter</v>
      </c>
      <c r="AP310" t="str">
        <f ca="1">SUBSTITUTE(AP309,'Formula Name Creation'!$V6,'HB11 Model'!$B6)</f>
        <v>Parameter</v>
      </c>
      <c r="AQ310" t="str">
        <f ca="1">SUBSTITUTE(AQ309,'Formula Name Creation'!$V6,'HB11 Model'!$B6)</f>
        <v>Parameter</v>
      </c>
      <c r="AR310" t="e">
        <f ca="1">SUBSTITUTE(AR309,'Formula Name Creation'!$V6,'HB11 Model'!$B6)</f>
        <v>#N/A</v>
      </c>
      <c r="AS310" t="str">
        <f ca="1">SUBSTITUTE(AS309,'Formula Name Creation'!$V6,'HB11 Model'!$B6)</f>
        <v>=Manufacturing Overhead Costs+Fuel Target Production per Year*(Total Cost per Target )</v>
      </c>
      <c r="AT310" t="str">
        <f ca="1">SUBSTITUTE(AT309,'Formula Name Creation'!$V6,'HB11 Model'!$B6)</f>
        <v>Parameter</v>
      </c>
      <c r="AU310" t="str">
        <f ca="1">SUBSTITUTE(AU309,'Formula Name Creation'!$V6,'HB11 Model'!$B6)</f>
        <v>Parameter</v>
      </c>
      <c r="AV310" t="str">
        <f ca="1">SUBSTITUTE(AV309,'Formula Name Creation'!$V6,'HB11 Model'!$B6)</f>
        <v>Parameter</v>
      </c>
      <c r="AW310" t="str">
        <f ca="1">SUBSTITUTE(AW309,'Formula Name Creation'!$V6,'HB11 Model'!$B6)</f>
        <v>Parameter</v>
      </c>
      <c r="AX310" t="str">
        <f ca="1">SUBSTITUTE(AX309,'Formula Name Creation'!$V6,'HB11 Model'!$B6)</f>
        <v>Parameter</v>
      </c>
      <c r="AY310" t="str">
        <f ca="1">SUBSTITUTE(AY309,'Formula Name Creation'!$V6,'HB11 Model'!$B6)</f>
        <v>Parameter</v>
      </c>
      <c r="AZ310" t="str">
        <f ca="1">SUBSTITUTE(AZ309,'Formula Name Creation'!$V6,'HB11 Model'!$B6)</f>
        <v>Parameter</v>
      </c>
      <c r="BA310" t="str">
        <f ca="1">SUBSTITUTE(BA309,'Formula Name Creation'!$V6,'HB11 Model'!$B6)</f>
        <v>=(Total Cost of Fuel Storage+Cost of Fuel Delivery Robot)/10^6</v>
      </c>
      <c r="BB310" t="str">
        <f ca="1">SUBSTITUTE(BB309,'Formula Name Creation'!$V6,'HB11 Model'!$B6)</f>
        <v>=C4*((Duty Cycle (Uptime)*24)*3600)*Required Redundancy</v>
      </c>
      <c r="BC310" t="str">
        <f ca="1">SUBSTITUTE(BC309,'Formula Name Creation'!$V6,'HB11 Model'!$B6)</f>
        <v>Parameter</v>
      </c>
      <c r="BD310" t="str">
        <f ca="1">SUBSTITUTE(BD309,'Formula Name Creation'!$V6,'HB11 Model'!$B6)</f>
        <v>Parameter</v>
      </c>
      <c r="BE310" t="str">
        <f ca="1">SUBSTITUTE(BE309,'Formula Name Creation'!$V6,'HB11 Model'!$B6)</f>
        <v>Parameter</v>
      </c>
      <c r="BF310" t="str">
        <f ca="1">SUBSTITUTE(BF309,'Formula Name Creation'!$V6,'HB11 Model'!$B6)</f>
        <v>Parameter</v>
      </c>
      <c r="BG310" t="str">
        <f ca="1">SUBSTITUTE(BG309,'Formula Name Creation'!$V6,'HB11 Model'!$B6)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10" t="str">
        <f ca="1">SUBSTITUTE(BH309,'Formula Name Creation'!$V6,'HB11 Model'!$B6)</f>
        <v>Parameter</v>
      </c>
      <c r="BI310" t="str">
        <f ca="1">SUBSTITUTE(BI309,'Formula Name Creation'!$V6,'HB11 Model'!$B6)</f>
        <v>=Cost of Maintenance per kWh*1000*Yearly Net Energy Output</v>
      </c>
      <c r="BJ310" t="str">
        <f ca="1">SUBSTITUTE(BJ309,'Formula Name Creation'!$V6,'HB11 Model'!$B6)</f>
        <v>Parameter</v>
      </c>
      <c r="BK310" t="str">
        <f ca="1">SUBSTITUTE(BK309,'Formula Name Creation'!$V6,'HB11 Model'!$B6)</f>
        <v>Parameter</v>
      </c>
      <c r="BL310" t="str">
        <f ca="1">SUBSTITUTE(BL309,'Formula Name Creation'!$V6,'HB11 Model'!$B6)</f>
        <v>Parameter</v>
      </c>
      <c r="BM310" t="str">
        <f ca="1">SUBSTITUTE(BM309,'Formula Name Creation'!$V6,'HB11 Model'!$B6)</f>
        <v>Parameter</v>
      </c>
      <c r="BN310" t="str">
        <f ca="1">SUBSTITUTE(BN309,'Formula Name Creation'!$V6,'HB11 Model'!$B6)</f>
        <v>Parameter</v>
      </c>
      <c r="BO310" t="str">
        <f ca="1">SUBSTITUTE(BO309,'Formula Name Creation'!$V6,'HB11 Model'!$B6)</f>
        <v>Parameter</v>
      </c>
      <c r="BP310" t="str">
        <f ca="1">SUBSTITUTE(BP309,'Formula Name Creation'!$V6,'HB11 Model'!$B6)</f>
        <v>Parameter</v>
      </c>
      <c r="BQ310" t="str">
        <f ca="1">SUBSTITUTE(BQ309,'Formula Name Creation'!$V6,'HB11 Model'!$B6)</f>
        <v>Parameter</v>
      </c>
      <c r="BR310" t="str">
        <f ca="1">SUBSTITUTE(BR309,'Formula Name Creation'!$V6,'HB11 Model'!$B6)</f>
        <v>Parameter</v>
      </c>
      <c r="BS310" t="str">
        <f ca="1">SUBSTITUTE(BS309,'Formula Name Creation'!$V6,'HB11 Model'!$B6)</f>
        <v>Parameter</v>
      </c>
      <c r="BT310" t="str">
        <f ca="1">SUBSTITUTE(BT309,'Formula Name Creation'!$V6,'HB11 Model'!$B6)</f>
        <v>Parameter</v>
      </c>
      <c r="BU310" t="str">
        <f ca="1">SUBSTITUTE(BU309,'Formula Name Creation'!$V6,'HB11 Model'!$B6)</f>
        <v>=(Land Cost+Reactor Building Cost+Turbine Building Cost+Cooling Tower System Cost+Power Supply and Energy Storage Cost+Ventilation Stack Cost+Miscellaneous Buildings Cost+Laser Construction Cost)</v>
      </c>
      <c r="BV310" t="str">
        <f ca="1">SUBSTITUTE(BV309,'Formula Name Creation'!$V6,'HB11 Model'!$B6)</f>
        <v>Parameter</v>
      </c>
      <c r="BW310" t="str">
        <f ca="1">SUBSTITUTE(BW309,'Formula Name Creation'!$V6,'HB11 Model'!$B6)</f>
        <v>Parameter</v>
      </c>
      <c r="BX310" t="str">
        <f ca="1">SUBSTITUTE(BX309,'Formula Name Creation'!$V6,'HB11 Model'!$B6)</f>
        <v>=Indirect Construction Cost+Direct Construction Cost</v>
      </c>
      <c r="BY310" t="str">
        <f ca="1">SUBSTITUTE(BY309,'Formula Name Creation'!$V6,'HB11 Model'!$B6)</f>
        <v>Parameter</v>
      </c>
      <c r="BZ310" t="str">
        <f ca="1">SUBSTITUTE(BZ309,'Formula Name Creation'!$V6,'HB11 Model'!$B6)</f>
        <v>=Decommissioning Cost Coefficient*Direct Construction Cost</v>
      </c>
      <c r="CA310" t="str">
        <f ca="1">SUBSTITUTE(CA309,'Formula Name Creation'!$V6,'HB11 Model'!$B6)</f>
        <v>Parameter</v>
      </c>
      <c r="CB310" t="str">
        <f ca="1">SUBSTITUTE(CB309,'Formula Name Creation'!$V6,'HB11 Model'!$B6)</f>
        <v>Parameter</v>
      </c>
      <c r="CC310" t="str">
        <f ca="1">SUBSTITUTE(CC309,'Formula Name Creation'!$V6,'HB11 Model'!$B6)</f>
        <v>Parameter</v>
      </c>
      <c r="CD310" t="str">
        <f ca="1">SUBSTITUTE(CD309,'Formula Name Creation'!$V6,'HB11 Model'!$B6)</f>
        <v>=32*(Thermal Reaction Energy Output/2605)</v>
      </c>
      <c r="CE310" t="str">
        <f ca="1">SUBSTITUTE(CE309,'Formula Name Creation'!$V6,'HB11 Model'!$B6)</f>
        <v>Parameter</v>
      </c>
      <c r="CF310" t="str">
        <f ca="1">SUBSTITUTE(CF309,'Formula Name Creation'!$V6,'HB11 Model'!$B6)</f>
        <v>Parameter</v>
      </c>
      <c r="CG310" t="str">
        <f ca="1">SUBSTITUTE(CG309,'Formula Name Creation'!$V6,'HB11 Model'!$B6)</f>
        <v>=(Coolant Volume*Coolant Density*Coolant Cost)/10^6</v>
      </c>
      <c r="CH310" t="str">
        <f ca="1">SUBSTITUTE(CH309,'Formula Name Creation'!$V6,'HB11 Model'!$B6)</f>
        <v>=Thermal Reaction Energy Output*10^6/Mixed-mean Coolant Temperature Rise/Specific Heat of Coolant</v>
      </c>
      <c r="CI310" t="str">
        <f ca="1">SUBSTITUTE(CI309,'Formula Name Creation'!$V6,'HB11 Model'!$B6)</f>
        <v>Parameter</v>
      </c>
      <c r="CJ310" t="str">
        <f ca="1">SUBSTITUTE(CJ309,'Formula Name Creation'!$V6,'HB11 Model'!$B6)</f>
        <v>Parameter</v>
      </c>
      <c r="CK310" t="str">
        <f ca="1">SUBSTITUTE(CK309,'Formula Name Creation'!$V6,'HB11 Model'!$B6)</f>
        <v>Parameter</v>
      </c>
      <c r="CL310" t="str">
        <f ca="1">SUBSTITUTE(CL309,'Formula Name Creation'!$V6,'HB11 Model'!$B6)</f>
        <v>Parameter</v>
      </c>
      <c r="CM310" t="str">
        <f ca="1">SUBSTITUTE(CM309,'Formula Name Creation'!$V6,'HB11 Model'!$B6)</f>
        <v>=Number of Staff*Average Hourly Wage</v>
      </c>
      <c r="CN310" t="str">
        <f ca="1">SUBSTITUTE(CN309,'Formula Name Creation'!$V6,'HB11 Model'!$B6)</f>
        <v>=Hourly Personnel Cost*7.6*7*52.18</v>
      </c>
      <c r="CO310" t="str">
        <f ca="1">SUBSTITUTE(CO309,'Formula Name Creation'!$V6,'HB11 Model'!$B6)</f>
        <v>Parameter</v>
      </c>
      <c r="CP310" t="str">
        <f ca="1">SUBSTITUTE(CP309,'Formula Name Creation'!$V6,'HB11 Model'!$B6)</f>
        <v>Parameter</v>
      </c>
      <c r="CQ310" t="str">
        <f ca="1">SUBSTITUTE(CQ309,'Formula Name Creation'!$V6,'HB11 Model'!$B6)</f>
        <v>Parameter</v>
      </c>
      <c r="CR310" t="str">
        <f ca="1">SUBSTITUTE(CR309,'Formula Name Creation'!$V6,'HB11 Model'!$B6)</f>
        <v>Parameter</v>
      </c>
      <c r="CS310" t="str">
        <f ca="1">SUBSTITUTE(CS309,'Formula Name Creation'!$V6,'HB11 Model'!$B6)</f>
        <v>Parameter</v>
      </c>
      <c r="CT310" t="str">
        <f ca="1">SUBSTITUTE(CT309,'Formula Name Creation'!$V6,'HB11 Model'!$B6)</f>
        <v>Parameter</v>
      </c>
      <c r="CU310" t="str">
        <f ca="1">SUBSTITUTE(CU309,'Formula Name Creation'!$V6,'HB11 Model'!$B6)</f>
        <v>=PI()*Height of Vacuum Vessel*(Radius of Vacuum Vessel^2-(Radius of Vacuum Vessel-Wall Thickness of Vacuum Vessel)^2)*Density of Vacuum Vessel Material</v>
      </c>
      <c r="CV310" t="str">
        <f ca="1">SUBSTITUTE(CV309,'Formula Name Creation'!$V6,'HB11 Model'!$B6)</f>
        <v>Parameter</v>
      </c>
      <c r="CW310" t="str">
        <f ca="1">SUBSTITUTE(CW309,'Formula Name Creation'!$V6,'HB11 Model'!$B6)</f>
        <v>=(90.69*Mass of Vacuum Vessel + Shielding Material Costs for Vacuum Vessel + 13.04*Mass Flow Rate*112.32)/10^6</v>
      </c>
      <c r="CX310" t="str">
        <f ca="1">SUBSTITUTE(CX309,'Formula Name Creation'!$V6,'HB11 Model'!$B6)</f>
        <v>0</v>
      </c>
      <c r="CY310" t="str">
        <f ca="1">SUBSTITUTE(CY309,'Formula Name Creation'!$V6,'HB11 Model'!$B6)</f>
        <v>0</v>
      </c>
      <c r="CZ310" t="str">
        <f ca="1">SUBSTITUTE(CZ309,'Formula Name Creation'!$V6,'HB11 Model'!$B6)</f>
        <v>0</v>
      </c>
      <c r="DA310" t="str">
        <f ca="1">SUBSTITUTE(DA309,'Formula Name Creation'!$V6,'HB11 Model'!$B6)</f>
        <v>0</v>
      </c>
      <c r="DB310" t="str">
        <f ca="1">SUBSTITUTE(DB309,'Formula Name Creation'!$V6,'HB11 Model'!$B6)</f>
        <v>0</v>
      </c>
      <c r="DC310" t="str">
        <f ca="1">SUBSTITUTE(DC309,'Formula Name Creation'!$V6,'HB11 Model'!$B6)</f>
        <v>0</v>
      </c>
      <c r="DD310" t="str">
        <f ca="1">SUBSTITUTE(DD309,'Formula Name Creation'!$V6,'HB11 Model'!$B6)</f>
        <v>0</v>
      </c>
      <c r="DE310" t="str">
        <f ca="1">SUBSTITUTE(DE309,'Formula Name Creation'!$V6,'HB11 Model'!$B6)</f>
        <v>0</v>
      </c>
      <c r="DF310" t="str">
        <f ca="1">SUBSTITUTE(DF309,'Formula Name Creation'!$V6,'HB11 Model'!$B6)</f>
        <v>0</v>
      </c>
      <c r="DG310" t="str">
        <f ca="1">SUBSTITUTE(DG309,'Formula Name Creation'!$V6,'HB11 Model'!$B6)</f>
        <v>0</v>
      </c>
      <c r="DH310" t="str">
        <f ca="1">SUBSTITUTE(DH309,'Formula Name Creation'!$V6,'HB11 Model'!$B6)</f>
        <v>0</v>
      </c>
      <c r="DI310" t="str">
        <f ca="1">SUBSTITUTE(DI309,'Formula Name Creation'!$V6,'HB11 Model'!$B6)</f>
        <v>0</v>
      </c>
      <c r="DJ310" t="str">
        <f ca="1">SUBSTITUTE(DJ309,'Formula Name Creation'!$V6,'HB11 Model'!$B6)</f>
        <v>0</v>
      </c>
      <c r="DK310" t="str">
        <f ca="1">SUBSTITUTE(DK309,'Formula Name Creation'!$V6,'HB11 Model'!$B6)</f>
        <v>0</v>
      </c>
      <c r="DL310" t="str">
        <f ca="1">SUBSTITUTE(DL309,'Formula Name Creation'!$V6,'HB11 Model'!$B6)</f>
        <v>0</v>
      </c>
      <c r="DM310" t="str">
        <f ca="1">SUBSTITUTE(DM309,'Formula Name Creation'!$V6,'HB11 Model'!$B6)</f>
        <v>0</v>
      </c>
      <c r="DN310" t="str">
        <f ca="1">SUBSTITUTE(DN309,'Formula Name Creation'!$V6,'HB11 Model'!$B6)</f>
        <v>0</v>
      </c>
      <c r="DO310" t="str">
        <f ca="1">SUBSTITUTE(DO309,'Formula Name Creation'!$V6,'HB11 Model'!$B6)</f>
        <v>0</v>
      </c>
      <c r="DP310" t="str">
        <f ca="1">SUBSTITUTE(DP309,'Formula Name Creation'!$V6,'HB11 Model'!$B6)</f>
        <v>0</v>
      </c>
      <c r="DQ310" t="str">
        <f ca="1">SUBSTITUTE(DQ309,'Formula Name Creation'!$V6,'HB11 Model'!$B6)</f>
        <v>0</v>
      </c>
      <c r="DR310" t="str">
        <f ca="1">SUBSTITUTE(DR309,'Formula Name Creation'!$V6,'HB11 Model'!$B6)</f>
        <v>0</v>
      </c>
      <c r="DS310" t="str">
        <f ca="1">SUBSTITUTE(DS309,'Formula Name Creation'!$V6,'HB11 Model'!$B6)</f>
        <v>0</v>
      </c>
      <c r="DT310" t="str">
        <f ca="1">SUBSTITUTE(DT309,'Formula Name Creation'!$V6,'HB11 Model'!$B6)</f>
        <v>0</v>
      </c>
      <c r="DU310" t="str">
        <f ca="1">SUBSTITUTE(DU309,'Formula Name Creation'!$V6,'HB11 Model'!$B6)</f>
        <v>0</v>
      </c>
      <c r="DV310" t="str">
        <f ca="1">SUBSTITUTE(DV309,'Formula Name Creation'!$V6,'HB11 Model'!$B6)</f>
        <v>0</v>
      </c>
      <c r="DW310" t="str">
        <f ca="1">SUBSTITUTE(DW309,'Formula Name Creation'!$V6,'HB11 Model'!$B6)</f>
        <v>0</v>
      </c>
      <c r="DX310" t="str">
        <f ca="1">SUBSTITUTE(DX309,'Formula Name Creation'!$V6,'HB11 Model'!$B6)</f>
        <v>0</v>
      </c>
      <c r="DY310" t="str">
        <f ca="1">SUBSTITUTE(DY309,'Formula Name Creation'!$V6,'HB11 Model'!$B6)</f>
        <v>0</v>
      </c>
      <c r="DZ310" t="str">
        <f ca="1">SUBSTITUTE(DZ309,'Formula Name Creation'!$V6,'HB11 Model'!$B6)</f>
        <v>0</v>
      </c>
      <c r="EA310" t="str">
        <f ca="1">SUBSTITUTE(EA309,'Formula Name Creation'!$V6,'HB11 Model'!$B6)</f>
        <v>0</v>
      </c>
      <c r="EB310" t="str">
        <f ca="1">SUBSTITUTE(EB309,'Formula Name Creation'!$V6,'HB11 Model'!$B6)</f>
        <v>0</v>
      </c>
      <c r="EC310" t="str">
        <f ca="1">SUBSTITUTE(EC309,'Formula Name Creation'!$V6,'HB11 Model'!$B6)</f>
        <v>0</v>
      </c>
      <c r="ED310" t="str">
        <f ca="1">SUBSTITUTE(ED309,'Formula Name Creation'!$V6,'HB11 Model'!$B6)</f>
        <v>0</v>
      </c>
      <c r="EE310" t="str">
        <f ca="1">SUBSTITUTE(EE309,'Formula Name Creation'!$V6,'HB11 Model'!$B6)</f>
        <v>0</v>
      </c>
      <c r="EF310" t="str">
        <f ca="1">SUBSTITUTE(EF309,'Formula Name Creation'!$V6,'HB11 Model'!$B6)</f>
        <v>0</v>
      </c>
      <c r="EG310" t="str">
        <f ca="1">SUBSTITUTE(EG309,'Formula Name Creation'!$V6,'HB11 Model'!$B6)</f>
        <v>0</v>
      </c>
      <c r="EH310" t="str">
        <f ca="1">SUBSTITUTE(EH309,'Formula Name Creation'!$V6,'HB11 Model'!$B6)</f>
        <v>0</v>
      </c>
      <c r="EI310" t="str">
        <f ca="1">SUBSTITUTE(EI309,'Formula Name Creation'!$V6,'HB11 Model'!$B6)</f>
        <v>0</v>
      </c>
      <c r="EJ310" t="str">
        <f ca="1">SUBSTITUTE(EJ309,'Formula Name Creation'!$V6,'HB11 Model'!$B6)</f>
        <v>0</v>
      </c>
      <c r="EK310" t="str">
        <f ca="1">SUBSTITUTE(EK309,'Formula Name Creation'!$V6,'HB11 Model'!$B6)</f>
        <v>0</v>
      </c>
      <c r="EL310" t="str">
        <f ca="1">SUBSTITUTE(EL309,'Formula Name Creation'!$V6,'HB11 Model'!$B6)</f>
        <v>0</v>
      </c>
      <c r="EM310" t="str">
        <f ca="1">SUBSTITUTE(EM309,'Formula Name Creation'!$V6,'HB11 Model'!$B6)</f>
        <v>0</v>
      </c>
      <c r="EN310" t="str">
        <f ca="1">SUBSTITUTE(EN309,'Formula Name Creation'!$V6,'HB11 Model'!$B6)</f>
        <v>0</v>
      </c>
      <c r="EO310" t="str">
        <f ca="1">SUBSTITUTE(EO309,'Formula Name Creation'!$V6,'HB11 Model'!$B6)</f>
        <v>0</v>
      </c>
      <c r="EP310" t="str">
        <f ca="1">SUBSTITUTE(EP309,'Formula Name Creation'!$V6,'HB11 Model'!$B6)</f>
        <v>0</v>
      </c>
      <c r="EQ310" t="str">
        <f ca="1">SUBSTITUTE(EQ309,'Formula Name Creation'!$V6,'HB11 Model'!$B6)</f>
        <v>0</v>
      </c>
      <c r="ER310" t="str">
        <f ca="1">SUBSTITUTE(ER309,'Formula Name Creation'!$V6,'HB11 Model'!$B6)</f>
        <v>0</v>
      </c>
      <c r="ES310" t="str">
        <f ca="1">SUBSTITUTE(ES309,'Formula Name Creation'!$V6,'HB11 Model'!$B6)</f>
        <v>0</v>
      </c>
      <c r="ET310" t="str">
        <f ca="1">SUBSTITUTE(ET309,'Formula Name Creation'!$V6,'HB11 Model'!$B6)</f>
        <v>0</v>
      </c>
      <c r="EU310">
        <v>4</v>
      </c>
    </row>
    <row r="311" spans="1:151" x14ac:dyDescent="0.25">
      <c r="A311" t="str">
        <f ca="1">SUBSTITUTE(A310,'Formula Name Creation'!$V5,'HB11 Model'!$B5)</f>
        <v>Parameter</v>
      </c>
      <c r="B311" t="str">
        <f ca="1">SUBSTITUTE(B310,'Formula Name Creation'!$V5,'HB11 Model'!$B5)</f>
        <v>Parameter</v>
      </c>
      <c r="C311" t="str">
        <f ca="1">SUBSTITUTE(C310,'Formula Name Creation'!$V5,'HB11 Model'!$B5)</f>
        <v>=(1400*Net Energy Output*1000)/10^6</v>
      </c>
      <c r="D311" t="str">
        <f ca="1">SUBSTITUTE(D310,'Formula Name Creation'!$V5,'HB11 Model'!$B5)</f>
        <v>Parameter</v>
      </c>
      <c r="E311" t="str">
        <f ca="1">SUBSTITUTE(E310,'Formula Name Creation'!$V5,'HB11 Model'!$B5)</f>
        <v>=C3*C4</v>
      </c>
      <c r="F311" t="str">
        <f ca="1">SUBSTITUTE(F310,'Formula Name Creation'!$V5,'HB11 Model'!$B5)</f>
        <v>=Laser Energy Output/(Laser Efficiency)</v>
      </c>
      <c r="G311" t="str">
        <f ca="1">SUBSTITUTE(G310,'Formula Name Creation'!$V5,'HB11 Model'!$B5)</f>
        <v>=IF(X-factor=0,Laser Energy Output*Target Gain (Q),Laser Energy Output*Target Gain (Q)*Increased Gain by X-factor)</v>
      </c>
      <c r="H311" t="str">
        <f ca="1">SUBSTITUTE(H310,'Formula Name Creation'!$V5,'HB11 Model'!$B5)</f>
        <v>Parameter</v>
      </c>
      <c r="I311" t="str">
        <f ca="1">SUBSTITUTE(I310,'Formula Name Creation'!$V5,'HB11 Model'!$B5)</f>
        <v>Parameter</v>
      </c>
      <c r="J311" t="str">
        <f ca="1">SUBSTITUTE(J310,'Formula Name Creation'!$V5,'HB11 Model'!$B5)</f>
        <v>Parameter</v>
      </c>
      <c r="K311" t="str">
        <f ca="1">SUBSTITUTE(K310,'Formula Name Creation'!$V5,'HB11 Model'!$B5)</f>
        <v>Parameter</v>
      </c>
      <c r="L311" t="str">
        <f ca="1">SUBSTITUTE(L310,'Formula Name Creation'!$V5,'HB11 Model'!$B5)</f>
        <v>Parameter</v>
      </c>
      <c r="M311" t="str">
        <f ca="1">SUBSTITUTE(M310,'Formula Name Creation'!$V5,'HB11 Model'!$B5)</f>
        <v>=Gross Energy Output /Laser Energy Input</v>
      </c>
      <c r="N311" t="str">
        <f ca="1">SUBSTITUTE(N310,'Formula Name Creation'!$V5,'HB11 Model'!$B5)</f>
        <v>=Thermal Reaction Energy Output*Electricity Generator Efficiency</v>
      </c>
      <c r="O311" t="str">
        <f ca="1">SUBSTITUTE(O310,'Formula Name Creation'!$V5,'HB11 Model'!$B5)</f>
        <v>Parameter</v>
      </c>
      <c r="P311" t="str">
        <f ca="1">SUBSTITUTE(P310,'Formula Name Creation'!$V5,'HB11 Model'!$B5)</f>
        <v>Parameter</v>
      </c>
      <c r="Q311" t="str">
        <f ca="1">SUBSTITUTE(Q310,'Formula Name Creation'!$V5,'HB11 Model'!$B5)</f>
        <v>Parameter</v>
      </c>
      <c r="R311" t="str">
        <f ca="1">SUBSTITUTE(R310,'Formula Name Creation'!$V5,'HB11 Model'!$B5)</f>
        <v>=Laser Energy Input+Cooling System Energy Consumption+Vacuum System Power Usage</v>
      </c>
      <c r="S311" t="str">
        <f ca="1">SUBSTITUTE(S310,'Formula Name Creation'!$V5,'HB11 Model'!$B5)</f>
        <v>=Total Reactor Energy Consumption*Electricity Rate</v>
      </c>
      <c r="T311" t="str">
        <f ca="1">SUBSTITUTE(T310,'Formula Name Creation'!$V5,'HB11 Model'!$B5)</f>
        <v>=Gross Energy Output -Total Reactor Energy Consumption</v>
      </c>
      <c r="U311" t="str">
        <f ca="1">SUBSTITUTE(U310,'Formula Name Creation'!$V5,'HB11 Model'!$B5)</f>
        <v>=365*24*Duty Cycle (Uptime)</v>
      </c>
      <c r="V311" t="str">
        <f ca="1">SUBSTITUTE(V310,'Formula Name Creation'!$V5,'HB11 Model'!$B5)</f>
        <v>=Net Energy Output*Hours in Operation per Year</v>
      </c>
      <c r="W311" t="str">
        <f ca="1">SUBSTITUTE(W310,'Formula Name Creation'!$V5,'HB11 Model'!$B5)</f>
        <v>=Required Targets per Year/(1-Production Failure Rate )</v>
      </c>
      <c r="X311" t="str">
        <f ca="1">SUBSTITUTE(X310,'Formula Name Creation'!$V5,'HB11 Model'!$B5)</f>
        <v>=C4*Duty Cycle (Uptime)*365*24*3600</v>
      </c>
      <c r="Y311" t="str">
        <f ca="1">SUBSTITUTE(Y310,'Formula Name Creation'!$V5,'HB11 Model'!$B5)</f>
        <v>Parameter</v>
      </c>
      <c r="Z311" t="str">
        <f ca="1">SUBSTITUTE(Z310,'Formula Name Creation'!$V5,'HB11 Model'!$B5)</f>
        <v>=Total Cost per Pellet +Total Cost per Target with X-factor+Total Cost per Capacitive Coil and Hydrogen Cone+Final Assembly Cost per Target</v>
      </c>
      <c r="AA311" t="str">
        <f ca="1">SUBSTITUTE(AA310,'Formula Name Creation'!$V5,'HB11 Model'!$B5)</f>
        <v xml:space="preserve">=Fuel Pellet Mass*(Fuel Pellet Percentage Boron Nitride (h-BN)*Cost of Boron Nitride (h-BN))/(1000)+Cost of Manufacturing per Pellet </v>
      </c>
      <c r="AB311" t="str">
        <f ca="1">SUBSTITUTE(AB310,'Formula Name Creation'!$V5,'HB11 Model'!$B5)</f>
        <v>Parameter</v>
      </c>
      <c r="AC311" t="str">
        <f ca="1">SUBSTITUTE(AC310,'Formula Name Creation'!$V5,'HB11 Model'!$B5)</f>
        <v>Parameter</v>
      </c>
      <c r="AD311" t="str">
        <f ca="1">SUBSTITUTE(AD310,'Formula Name Creation'!$V5,'HB11 Model'!$B5)</f>
        <v>Parameter</v>
      </c>
      <c r="AE311" t="str">
        <f ca="1">SUBSTITUTE(AE310,'Formula Name Creation'!$V5,'HB11 Model'!$B5)</f>
        <v>Parameter</v>
      </c>
      <c r="AF311" t="str">
        <f ca="1">SUBSTITUTE(AF310,'Formula Name Creation'!$V5,'HB11 Model'!$B5)</f>
        <v>Parameter</v>
      </c>
      <c r="AG311" t="str">
        <f ca="1">SUBSTITUTE(AG310,'Formula Name Creation'!$V5,'HB11 Model'!$B5)</f>
        <v>Parameter</v>
      </c>
      <c r="AH311" t="str">
        <f ca="1">SUBSTITUTE(AH310,'Formula Name Creation'!$V5,'HB11 Model'!$B5)</f>
        <v>Parameter</v>
      </c>
      <c r="AI311" t="str">
        <f ca="1">SUBSTITUTE(AI310,'Formula Name Creation'!$V5,'HB11 Model'!$B5)</f>
        <v>=X-factor*(Total Cost of X-factor)</v>
      </c>
      <c r="AJ311" t="str">
        <f ca="1">SUBSTITUTE(AJ310,'Formula Name Creation'!$V5,'HB11 Model'!$B5)</f>
        <v>Parameter</v>
      </c>
      <c r="AK311" t="str">
        <f ca="1">SUBSTITUTE(AK310,'Formula Name Creation'!$V5,'HB11 Model'!$B5)</f>
        <v>Parameter</v>
      </c>
      <c r="AL311" t="str">
        <f ca="1">SUBSTITUTE(AL310,'Formula Name Creation'!$V5,'HB11 Model'!$B5)</f>
        <v>=Capacitive Coil and Hydrogen Cone*(Total Material Cost per Capacitive Coil and Hydrogen Cone+Cost of Manufacturing per Capacitive Coil and Hydrogen Cone)</v>
      </c>
      <c r="AM311" t="str">
        <f ca="1">SUBSTITUTE(AM310,'Formula Name Creation'!$V5,'HB11 Model'!$B5)</f>
        <v>=0.04+(Hydrogen Precursor Mass*Cost of Hydrogen)/(1000)</v>
      </c>
      <c r="AN311" t="str">
        <f ca="1">SUBSTITUTE(AN310,'Formula Name Creation'!$V5,'HB11 Model'!$B5)</f>
        <v>Parameter</v>
      </c>
      <c r="AO311" t="str">
        <f ca="1">SUBSTITUTE(AO310,'Formula Name Creation'!$V5,'HB11 Model'!$B5)</f>
        <v>Parameter</v>
      </c>
      <c r="AP311" t="str">
        <f ca="1">SUBSTITUTE(AP310,'Formula Name Creation'!$V5,'HB11 Model'!$B5)</f>
        <v>Parameter</v>
      </c>
      <c r="AQ311" t="str">
        <f ca="1">SUBSTITUTE(AQ310,'Formula Name Creation'!$V5,'HB11 Model'!$B5)</f>
        <v>Parameter</v>
      </c>
      <c r="AR311" t="e">
        <f ca="1">SUBSTITUTE(AR310,'Formula Name Creation'!$V5,'HB11 Model'!$B5)</f>
        <v>#N/A</v>
      </c>
      <c r="AS311" t="str">
        <f ca="1">SUBSTITUTE(AS310,'Formula Name Creation'!$V5,'HB11 Model'!$B5)</f>
        <v>=Manufacturing Overhead Costs+Fuel Target Production per Year*(Total Cost per Target )</v>
      </c>
      <c r="AT311" t="str">
        <f ca="1">SUBSTITUTE(AT310,'Formula Name Creation'!$V5,'HB11 Model'!$B5)</f>
        <v>Parameter</v>
      </c>
      <c r="AU311" t="str">
        <f ca="1">SUBSTITUTE(AU310,'Formula Name Creation'!$V5,'HB11 Model'!$B5)</f>
        <v>Parameter</v>
      </c>
      <c r="AV311" t="str">
        <f ca="1">SUBSTITUTE(AV310,'Formula Name Creation'!$V5,'HB11 Model'!$B5)</f>
        <v>Parameter</v>
      </c>
      <c r="AW311" t="str">
        <f ca="1">SUBSTITUTE(AW310,'Formula Name Creation'!$V5,'HB11 Model'!$B5)</f>
        <v>Parameter</v>
      </c>
      <c r="AX311" t="str">
        <f ca="1">SUBSTITUTE(AX310,'Formula Name Creation'!$V5,'HB11 Model'!$B5)</f>
        <v>Parameter</v>
      </c>
      <c r="AY311" t="str">
        <f ca="1">SUBSTITUTE(AY310,'Formula Name Creation'!$V5,'HB11 Model'!$B5)</f>
        <v>Parameter</v>
      </c>
      <c r="AZ311" t="str">
        <f ca="1">SUBSTITUTE(AZ310,'Formula Name Creation'!$V5,'HB11 Model'!$B5)</f>
        <v>Parameter</v>
      </c>
      <c r="BA311" t="str">
        <f ca="1">SUBSTITUTE(BA310,'Formula Name Creation'!$V5,'HB11 Model'!$B5)</f>
        <v>=(Total Cost of Fuel Storage+Cost of Fuel Delivery Robot)/10^6</v>
      </c>
      <c r="BB311" t="str">
        <f ca="1">SUBSTITUTE(BB310,'Formula Name Creation'!$V5,'HB11 Model'!$B5)</f>
        <v>=C4*((Duty Cycle (Uptime)*24)*3600)*Required Redundancy</v>
      </c>
      <c r="BC311" t="str">
        <f ca="1">SUBSTITUTE(BC310,'Formula Name Creation'!$V5,'HB11 Model'!$B5)</f>
        <v>Parameter</v>
      </c>
      <c r="BD311" t="str">
        <f ca="1">SUBSTITUTE(BD310,'Formula Name Creation'!$V5,'HB11 Model'!$B5)</f>
        <v>Parameter</v>
      </c>
      <c r="BE311" t="str">
        <f ca="1">SUBSTITUTE(BE310,'Formula Name Creation'!$V5,'HB11 Model'!$B5)</f>
        <v>Parameter</v>
      </c>
      <c r="BF311" t="str">
        <f ca="1">SUBSTITUTE(BF310,'Formula Name Creation'!$V5,'HB11 Model'!$B5)</f>
        <v>Parameter</v>
      </c>
      <c r="BG311" t="str">
        <f ca="1">SUBSTITUTE(BG310,'Formula Name Creation'!$V5,'HB11 Model'!$B5)</f>
        <v>=ROUNDDOWN(Number of Years in Service/Turbine Replacement Interval,0)*Turbine Generators Replacement Cost+Diode Replacement Cost*C3*C4*ROUNDDOWN(Number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11" t="str">
        <f ca="1">SUBSTITUTE(BH310,'Formula Name Creation'!$V5,'HB11 Model'!$B5)</f>
        <v>Parameter</v>
      </c>
      <c r="BI311" t="str">
        <f ca="1">SUBSTITUTE(BI310,'Formula Name Creation'!$V5,'HB11 Model'!$B5)</f>
        <v>=Cost of Maintenance per kWh*1000*Yearly Net Energy Output</v>
      </c>
      <c r="BJ311" t="str">
        <f ca="1">SUBSTITUTE(BJ310,'Formula Name Creation'!$V5,'HB11 Model'!$B5)</f>
        <v>Parameter</v>
      </c>
      <c r="BK311" t="str">
        <f ca="1">SUBSTITUTE(BK310,'Formula Name Creation'!$V5,'HB11 Model'!$B5)</f>
        <v>Parameter</v>
      </c>
      <c r="BL311" t="str">
        <f ca="1">SUBSTITUTE(BL310,'Formula Name Creation'!$V5,'HB11 Model'!$B5)</f>
        <v>Parameter</v>
      </c>
      <c r="BM311" t="str">
        <f ca="1">SUBSTITUTE(BM310,'Formula Name Creation'!$V5,'HB11 Model'!$B5)</f>
        <v>Parameter</v>
      </c>
      <c r="BN311" t="str">
        <f ca="1">SUBSTITUTE(BN310,'Formula Name Creation'!$V5,'HB11 Model'!$B5)</f>
        <v>Parameter</v>
      </c>
      <c r="BO311" t="str">
        <f ca="1">SUBSTITUTE(BO310,'Formula Name Creation'!$V5,'HB11 Model'!$B5)</f>
        <v>Parameter</v>
      </c>
      <c r="BP311" t="str">
        <f ca="1">SUBSTITUTE(BP310,'Formula Name Creation'!$V5,'HB11 Model'!$B5)</f>
        <v>Parameter</v>
      </c>
      <c r="BQ311" t="str">
        <f ca="1">SUBSTITUTE(BQ310,'Formula Name Creation'!$V5,'HB11 Model'!$B5)</f>
        <v>Parameter</v>
      </c>
      <c r="BR311" t="str">
        <f ca="1">SUBSTITUTE(BR310,'Formula Name Creation'!$V5,'HB11 Model'!$B5)</f>
        <v>Parameter</v>
      </c>
      <c r="BS311" t="str">
        <f ca="1">SUBSTITUTE(BS310,'Formula Name Creation'!$V5,'HB11 Model'!$B5)</f>
        <v>Parameter</v>
      </c>
      <c r="BT311" t="str">
        <f ca="1">SUBSTITUTE(BT310,'Formula Name Creation'!$V5,'HB11 Model'!$B5)</f>
        <v>Parameter</v>
      </c>
      <c r="BU311" t="str">
        <f ca="1">SUBSTITUTE(BU310,'Formula Name Creation'!$V5,'HB11 Model'!$B5)</f>
        <v>=(Land Cost+Reactor Building Cost+Turbine Building Cost+Cooling Tower System Cost+Power Supply and Energy Storage Cost+Ventilation Stack Cost+Miscellaneous Buildings Cost+Laser Construction Cost)</v>
      </c>
      <c r="BV311" t="str">
        <f ca="1">SUBSTITUTE(BV310,'Formula Name Creation'!$V5,'HB11 Model'!$B5)</f>
        <v>Parameter</v>
      </c>
      <c r="BW311" t="str">
        <f ca="1">SUBSTITUTE(BW310,'Formula Name Creation'!$V5,'HB11 Model'!$B5)</f>
        <v>Parameter</v>
      </c>
      <c r="BX311" t="str">
        <f ca="1">SUBSTITUTE(BX310,'Formula Name Creation'!$V5,'HB11 Model'!$B5)</f>
        <v>=Indirect Construction Cost+Direct Construction Cost</v>
      </c>
      <c r="BY311" t="str">
        <f ca="1">SUBSTITUTE(BY310,'Formula Name Creation'!$V5,'HB11 Model'!$B5)</f>
        <v>Parameter</v>
      </c>
      <c r="BZ311" t="str">
        <f ca="1">SUBSTITUTE(BZ310,'Formula Name Creation'!$V5,'HB11 Model'!$B5)</f>
        <v>=Decommissioning Cost Coefficient*Direct Construction Cost</v>
      </c>
      <c r="CA311" t="str">
        <f ca="1">SUBSTITUTE(CA310,'Formula Name Creation'!$V5,'HB11 Model'!$B5)</f>
        <v>Parameter</v>
      </c>
      <c r="CB311" t="str">
        <f ca="1">SUBSTITUTE(CB310,'Formula Name Creation'!$V5,'HB11 Model'!$B5)</f>
        <v>Parameter</v>
      </c>
      <c r="CC311" t="str">
        <f ca="1">SUBSTITUTE(CC310,'Formula Name Creation'!$V5,'HB11 Model'!$B5)</f>
        <v>Parameter</v>
      </c>
      <c r="CD311" t="str">
        <f ca="1">SUBSTITUTE(CD310,'Formula Name Creation'!$V5,'HB11 Model'!$B5)</f>
        <v>=32*(Thermal Reaction Energy Output/2605)</v>
      </c>
      <c r="CE311" t="str">
        <f ca="1">SUBSTITUTE(CE310,'Formula Name Creation'!$V5,'HB11 Model'!$B5)</f>
        <v>Parameter</v>
      </c>
      <c r="CF311" t="str">
        <f ca="1">SUBSTITUTE(CF310,'Formula Name Creation'!$V5,'HB11 Model'!$B5)</f>
        <v>Parameter</v>
      </c>
      <c r="CG311" t="str">
        <f ca="1">SUBSTITUTE(CG310,'Formula Name Creation'!$V5,'HB11 Model'!$B5)</f>
        <v>=(Coolant Volume*Coolant Density*Coolant Cost)/10^6</v>
      </c>
      <c r="CH311" t="str">
        <f ca="1">SUBSTITUTE(CH310,'Formula Name Creation'!$V5,'HB11 Model'!$B5)</f>
        <v>=Thermal Reaction Energy Output*10^6/Mixed-mean Coolant Temperature Rise/Specific Heat of Coolant</v>
      </c>
      <c r="CI311" t="str">
        <f ca="1">SUBSTITUTE(CI310,'Formula Name Creation'!$V5,'HB11 Model'!$B5)</f>
        <v>Parameter</v>
      </c>
      <c r="CJ311" t="str">
        <f ca="1">SUBSTITUTE(CJ310,'Formula Name Creation'!$V5,'HB11 Model'!$B5)</f>
        <v>Parameter</v>
      </c>
      <c r="CK311" t="str">
        <f ca="1">SUBSTITUTE(CK310,'Formula Name Creation'!$V5,'HB11 Model'!$B5)</f>
        <v>Parameter</v>
      </c>
      <c r="CL311" t="str">
        <f ca="1">SUBSTITUTE(CL310,'Formula Name Creation'!$V5,'HB11 Model'!$B5)</f>
        <v>Parameter</v>
      </c>
      <c r="CM311" t="str">
        <f ca="1">SUBSTITUTE(CM310,'Formula Name Creation'!$V5,'HB11 Model'!$B5)</f>
        <v>=Number of Staff*Average Hourly Wage</v>
      </c>
      <c r="CN311" t="str">
        <f ca="1">SUBSTITUTE(CN310,'Formula Name Creation'!$V5,'HB11 Model'!$B5)</f>
        <v>=Hourly Personnel Cost*7.6*7*52.18</v>
      </c>
      <c r="CO311" t="str">
        <f ca="1">SUBSTITUTE(CO310,'Formula Name Creation'!$V5,'HB11 Model'!$B5)</f>
        <v>Parameter</v>
      </c>
      <c r="CP311" t="str">
        <f ca="1">SUBSTITUTE(CP310,'Formula Name Creation'!$V5,'HB11 Model'!$B5)</f>
        <v>Parameter</v>
      </c>
      <c r="CQ311" t="str">
        <f ca="1">SUBSTITUTE(CQ310,'Formula Name Creation'!$V5,'HB11 Model'!$B5)</f>
        <v>Parameter</v>
      </c>
      <c r="CR311" t="str">
        <f ca="1">SUBSTITUTE(CR310,'Formula Name Creation'!$V5,'HB11 Model'!$B5)</f>
        <v>Parameter</v>
      </c>
      <c r="CS311" t="str">
        <f ca="1">SUBSTITUTE(CS310,'Formula Name Creation'!$V5,'HB11 Model'!$B5)</f>
        <v>Parameter</v>
      </c>
      <c r="CT311" t="str">
        <f ca="1">SUBSTITUTE(CT310,'Formula Name Creation'!$V5,'HB11 Model'!$B5)</f>
        <v>Parameter</v>
      </c>
      <c r="CU311" t="str">
        <f ca="1">SUBSTITUTE(CU310,'Formula Name Creation'!$V5,'HB11 Model'!$B5)</f>
        <v>=PI()*Height of Vacuum Vessel*(Radius of Vacuum Vessel^2-(Radius of Vacuum Vessel-Wall Thickness of Vacuum Vessel)^2)*Density of Vacuum Vessel Material</v>
      </c>
      <c r="CV311" t="str">
        <f ca="1">SUBSTITUTE(CV310,'Formula Name Creation'!$V5,'HB11 Model'!$B5)</f>
        <v>Parameter</v>
      </c>
      <c r="CW311" t="str">
        <f ca="1">SUBSTITUTE(CW310,'Formula Name Creation'!$V5,'HB11 Model'!$B5)</f>
        <v>=(90.69*Mass of Vacuum Vessel + Shielding Material Costs for Vacuum Vessel + 13.04*Mass Flow Rate*112.32)/10^6</v>
      </c>
      <c r="CX311" t="str">
        <f ca="1">SUBSTITUTE(CX310,'Formula Name Creation'!$V5,'HB11 Model'!$B5)</f>
        <v>0</v>
      </c>
      <c r="CY311" t="str">
        <f ca="1">SUBSTITUTE(CY310,'Formula Name Creation'!$V5,'HB11 Model'!$B5)</f>
        <v>0</v>
      </c>
      <c r="CZ311" t="str">
        <f ca="1">SUBSTITUTE(CZ310,'Formula Name Creation'!$V5,'HB11 Model'!$B5)</f>
        <v>0</v>
      </c>
      <c r="DA311" t="str">
        <f ca="1">SUBSTITUTE(DA310,'Formula Name Creation'!$V5,'HB11 Model'!$B5)</f>
        <v>0</v>
      </c>
      <c r="DB311" t="str">
        <f ca="1">SUBSTITUTE(DB310,'Formula Name Creation'!$V5,'HB11 Model'!$B5)</f>
        <v>0</v>
      </c>
      <c r="DC311" t="str">
        <f ca="1">SUBSTITUTE(DC310,'Formula Name Creation'!$V5,'HB11 Model'!$B5)</f>
        <v>0</v>
      </c>
      <c r="DD311" t="str">
        <f ca="1">SUBSTITUTE(DD310,'Formula Name Creation'!$V5,'HB11 Model'!$B5)</f>
        <v>0</v>
      </c>
      <c r="DE311" t="str">
        <f ca="1">SUBSTITUTE(DE310,'Formula Name Creation'!$V5,'HB11 Model'!$B5)</f>
        <v>0</v>
      </c>
      <c r="DF311" t="str">
        <f ca="1">SUBSTITUTE(DF310,'Formula Name Creation'!$V5,'HB11 Model'!$B5)</f>
        <v>0</v>
      </c>
      <c r="DG311" t="str">
        <f ca="1">SUBSTITUTE(DG310,'Formula Name Creation'!$V5,'HB11 Model'!$B5)</f>
        <v>0</v>
      </c>
      <c r="DH311" t="str">
        <f ca="1">SUBSTITUTE(DH310,'Formula Name Creation'!$V5,'HB11 Model'!$B5)</f>
        <v>0</v>
      </c>
      <c r="DI311" t="str">
        <f ca="1">SUBSTITUTE(DI310,'Formula Name Creation'!$V5,'HB11 Model'!$B5)</f>
        <v>0</v>
      </c>
      <c r="DJ311" t="str">
        <f ca="1">SUBSTITUTE(DJ310,'Formula Name Creation'!$V5,'HB11 Model'!$B5)</f>
        <v>0</v>
      </c>
      <c r="DK311" t="str">
        <f ca="1">SUBSTITUTE(DK310,'Formula Name Creation'!$V5,'HB11 Model'!$B5)</f>
        <v>0</v>
      </c>
      <c r="DL311" t="str">
        <f ca="1">SUBSTITUTE(DL310,'Formula Name Creation'!$V5,'HB11 Model'!$B5)</f>
        <v>0</v>
      </c>
      <c r="DM311" t="str">
        <f ca="1">SUBSTITUTE(DM310,'Formula Name Creation'!$V5,'HB11 Model'!$B5)</f>
        <v>0</v>
      </c>
      <c r="DN311" t="str">
        <f ca="1">SUBSTITUTE(DN310,'Formula Name Creation'!$V5,'HB11 Model'!$B5)</f>
        <v>0</v>
      </c>
      <c r="DO311" t="str">
        <f ca="1">SUBSTITUTE(DO310,'Formula Name Creation'!$V5,'HB11 Model'!$B5)</f>
        <v>0</v>
      </c>
      <c r="DP311" t="str">
        <f ca="1">SUBSTITUTE(DP310,'Formula Name Creation'!$V5,'HB11 Model'!$B5)</f>
        <v>0</v>
      </c>
      <c r="DQ311" t="str">
        <f ca="1">SUBSTITUTE(DQ310,'Formula Name Creation'!$V5,'HB11 Model'!$B5)</f>
        <v>0</v>
      </c>
      <c r="DR311" t="str">
        <f ca="1">SUBSTITUTE(DR310,'Formula Name Creation'!$V5,'HB11 Model'!$B5)</f>
        <v>0</v>
      </c>
      <c r="DS311" t="str">
        <f ca="1">SUBSTITUTE(DS310,'Formula Name Creation'!$V5,'HB11 Model'!$B5)</f>
        <v>0</v>
      </c>
      <c r="DT311" t="str">
        <f ca="1">SUBSTITUTE(DT310,'Formula Name Creation'!$V5,'HB11 Model'!$B5)</f>
        <v>0</v>
      </c>
      <c r="DU311" t="str">
        <f ca="1">SUBSTITUTE(DU310,'Formula Name Creation'!$V5,'HB11 Model'!$B5)</f>
        <v>0</v>
      </c>
      <c r="DV311" t="str">
        <f ca="1">SUBSTITUTE(DV310,'Formula Name Creation'!$V5,'HB11 Model'!$B5)</f>
        <v>0</v>
      </c>
      <c r="DW311" t="str">
        <f ca="1">SUBSTITUTE(DW310,'Formula Name Creation'!$V5,'HB11 Model'!$B5)</f>
        <v>0</v>
      </c>
      <c r="DX311" t="str">
        <f ca="1">SUBSTITUTE(DX310,'Formula Name Creation'!$V5,'HB11 Model'!$B5)</f>
        <v>0</v>
      </c>
      <c r="DY311" t="str">
        <f ca="1">SUBSTITUTE(DY310,'Formula Name Creation'!$V5,'HB11 Model'!$B5)</f>
        <v>0</v>
      </c>
      <c r="DZ311" t="str">
        <f ca="1">SUBSTITUTE(DZ310,'Formula Name Creation'!$V5,'HB11 Model'!$B5)</f>
        <v>0</v>
      </c>
      <c r="EA311" t="str">
        <f ca="1">SUBSTITUTE(EA310,'Formula Name Creation'!$V5,'HB11 Model'!$B5)</f>
        <v>0</v>
      </c>
      <c r="EB311" t="str">
        <f ca="1">SUBSTITUTE(EB310,'Formula Name Creation'!$V5,'HB11 Model'!$B5)</f>
        <v>0</v>
      </c>
      <c r="EC311" t="str">
        <f ca="1">SUBSTITUTE(EC310,'Formula Name Creation'!$V5,'HB11 Model'!$B5)</f>
        <v>0</v>
      </c>
      <c r="ED311" t="str">
        <f ca="1">SUBSTITUTE(ED310,'Formula Name Creation'!$V5,'HB11 Model'!$B5)</f>
        <v>0</v>
      </c>
      <c r="EE311" t="str">
        <f ca="1">SUBSTITUTE(EE310,'Formula Name Creation'!$V5,'HB11 Model'!$B5)</f>
        <v>0</v>
      </c>
      <c r="EF311" t="str">
        <f ca="1">SUBSTITUTE(EF310,'Formula Name Creation'!$V5,'HB11 Model'!$B5)</f>
        <v>0</v>
      </c>
      <c r="EG311" t="str">
        <f ca="1">SUBSTITUTE(EG310,'Formula Name Creation'!$V5,'HB11 Model'!$B5)</f>
        <v>0</v>
      </c>
      <c r="EH311" t="str">
        <f ca="1">SUBSTITUTE(EH310,'Formula Name Creation'!$V5,'HB11 Model'!$B5)</f>
        <v>0</v>
      </c>
      <c r="EI311" t="str">
        <f ca="1">SUBSTITUTE(EI310,'Formula Name Creation'!$V5,'HB11 Model'!$B5)</f>
        <v>0</v>
      </c>
      <c r="EJ311" t="str">
        <f ca="1">SUBSTITUTE(EJ310,'Formula Name Creation'!$V5,'HB11 Model'!$B5)</f>
        <v>0</v>
      </c>
      <c r="EK311" t="str">
        <f ca="1">SUBSTITUTE(EK310,'Formula Name Creation'!$V5,'HB11 Model'!$B5)</f>
        <v>0</v>
      </c>
      <c r="EL311" t="str">
        <f ca="1">SUBSTITUTE(EL310,'Formula Name Creation'!$V5,'HB11 Model'!$B5)</f>
        <v>0</v>
      </c>
      <c r="EM311" t="str">
        <f ca="1">SUBSTITUTE(EM310,'Formula Name Creation'!$V5,'HB11 Model'!$B5)</f>
        <v>0</v>
      </c>
      <c r="EN311" t="str">
        <f ca="1">SUBSTITUTE(EN310,'Formula Name Creation'!$V5,'HB11 Model'!$B5)</f>
        <v>0</v>
      </c>
      <c r="EO311" t="str">
        <f ca="1">SUBSTITUTE(EO310,'Formula Name Creation'!$V5,'HB11 Model'!$B5)</f>
        <v>0</v>
      </c>
      <c r="EP311" t="str">
        <f ca="1">SUBSTITUTE(EP310,'Formula Name Creation'!$V5,'HB11 Model'!$B5)</f>
        <v>0</v>
      </c>
      <c r="EQ311" t="str">
        <f ca="1">SUBSTITUTE(EQ310,'Formula Name Creation'!$V5,'HB11 Model'!$B5)</f>
        <v>0</v>
      </c>
      <c r="ER311" t="str">
        <f ca="1">SUBSTITUTE(ER310,'Formula Name Creation'!$V5,'HB11 Model'!$B5)</f>
        <v>0</v>
      </c>
      <c r="ES311" t="str">
        <f ca="1">SUBSTITUTE(ES310,'Formula Name Creation'!$V5,'HB11 Model'!$B5)</f>
        <v>0</v>
      </c>
      <c r="ET311" t="str">
        <f ca="1">SUBSTITUTE(ET310,'Formula Name Creation'!$V5,'HB11 Model'!$B5)</f>
        <v>0</v>
      </c>
      <c r="EU311">
        <v>3</v>
      </c>
    </row>
    <row r="312" spans="1:151" x14ac:dyDescent="0.25">
      <c r="A312" t="str">
        <f ca="1">SUBSTITUTE(A311,'Formula Name Creation'!$V4,'HB11 Model'!$B4)</f>
        <v>Parameter</v>
      </c>
      <c r="B312" t="str">
        <f ca="1">SUBSTITUTE(B311,'Formula Name Creation'!$V4,'HB11 Model'!$B4)</f>
        <v>Parameter</v>
      </c>
      <c r="C312" t="str">
        <f ca="1">SUBSTITUTE(C311,'Formula Name Creation'!$V4,'HB11 Model'!$B4)</f>
        <v>=(1400*Net Energy Output*1000)/10^6</v>
      </c>
      <c r="D312" t="str">
        <f ca="1">SUBSTITUTE(D311,'Formula Name Creation'!$V4,'HB11 Model'!$B4)</f>
        <v>Parameter</v>
      </c>
      <c r="E312" t="str">
        <f ca="1">SUBSTITUTE(E311,'Formula Name Creation'!$V4,'HB11 Model'!$B4)</f>
        <v>=C3*Repetition Rate</v>
      </c>
      <c r="F312" t="str">
        <f ca="1">SUBSTITUTE(F311,'Formula Name Creation'!$V4,'HB11 Model'!$B4)</f>
        <v>=Laser Energy Output/(Laser Efficiency)</v>
      </c>
      <c r="G312" t="str">
        <f ca="1">SUBSTITUTE(G311,'Formula Name Creation'!$V4,'HB11 Model'!$B4)</f>
        <v>=IF(X-factor=0,Laser Energy Output*Target Gain (Q),Laser Energy Output*Target Gain (Q)*Increased Gain by X-factor)</v>
      </c>
      <c r="H312" t="str">
        <f ca="1">SUBSTITUTE(H311,'Formula Name Creation'!$V4,'HB11 Model'!$B4)</f>
        <v>Parameter</v>
      </c>
      <c r="I312" t="str">
        <f ca="1">SUBSTITUTE(I311,'Formula Name Creation'!$V4,'HB11 Model'!$B4)</f>
        <v>Parameter</v>
      </c>
      <c r="J312" t="str">
        <f ca="1">SUBSTITUTE(J311,'Formula Name Creation'!$V4,'HB11 Model'!$B4)</f>
        <v>Parameter</v>
      </c>
      <c r="K312" t="str">
        <f ca="1">SUBSTITUTE(K311,'Formula Name Creation'!$V4,'HB11 Model'!$B4)</f>
        <v>Parameter</v>
      </c>
      <c r="L312" t="str">
        <f ca="1">SUBSTITUTE(L311,'Formula Name Creation'!$V4,'HB11 Model'!$B4)</f>
        <v>Parameter</v>
      </c>
      <c r="M312" t="str">
        <f ca="1">SUBSTITUTE(M311,'Formula Name Creation'!$V4,'HB11 Model'!$B4)</f>
        <v>=Gross Energy Output /Laser Energy Input</v>
      </c>
      <c r="N312" t="str">
        <f ca="1">SUBSTITUTE(N311,'Formula Name Creation'!$V4,'HB11 Model'!$B4)</f>
        <v>=Thermal Reaction Energy Output*Electricity Generator Efficiency</v>
      </c>
      <c r="O312" t="str">
        <f ca="1">SUBSTITUTE(O311,'Formula Name Creation'!$V4,'HB11 Model'!$B4)</f>
        <v>Parameter</v>
      </c>
      <c r="P312" t="str">
        <f ca="1">SUBSTITUTE(P311,'Formula Name Creation'!$V4,'HB11 Model'!$B4)</f>
        <v>Parameter</v>
      </c>
      <c r="Q312" t="str">
        <f ca="1">SUBSTITUTE(Q311,'Formula Name Creation'!$V4,'HB11 Model'!$B4)</f>
        <v>Parameter</v>
      </c>
      <c r="R312" t="str">
        <f ca="1">SUBSTITUTE(R311,'Formula Name Creation'!$V4,'HB11 Model'!$B4)</f>
        <v>=Laser Energy Input+Cooling System Energy Consumption+Vacuum System Power Usage</v>
      </c>
      <c r="S312" t="str">
        <f ca="1">SUBSTITUTE(S311,'Formula Name Creation'!$V4,'HB11 Model'!$B4)</f>
        <v>=Total Reactor Energy Consumption*Electricity Rate</v>
      </c>
      <c r="T312" t="str">
        <f ca="1">SUBSTITUTE(T311,'Formula Name Creation'!$V4,'HB11 Model'!$B4)</f>
        <v>=Gross Energy Output -Total Reactor Energy Consumption</v>
      </c>
      <c r="U312" t="str">
        <f ca="1">SUBSTITUTE(U311,'Formula Name Creation'!$V4,'HB11 Model'!$B4)</f>
        <v>=365*24*Duty Cycle (Uptime)</v>
      </c>
      <c r="V312" t="str">
        <f ca="1">SUBSTITUTE(V311,'Formula Name Creation'!$V4,'HB11 Model'!$B4)</f>
        <v>=Net Energy Output*Hours in Operation per Year</v>
      </c>
      <c r="W312" t="str">
        <f ca="1">SUBSTITUTE(W311,'Formula Name Creation'!$V4,'HB11 Model'!$B4)</f>
        <v>=Required Targets per Year/(1-Production Failure Rate )</v>
      </c>
      <c r="X312" t="str">
        <f ca="1">SUBSTITUTE(X311,'Formula Name Creation'!$V4,'HB11 Model'!$B4)</f>
        <v>=Repetition Rate*Duty Cycle (Uptime)*365*24*3600</v>
      </c>
      <c r="Y312" t="str">
        <f ca="1">SUBSTITUTE(Y311,'Formula Name Creation'!$V4,'HB11 Model'!$B4)</f>
        <v>Parameter</v>
      </c>
      <c r="Z312" t="str">
        <f ca="1">SUBSTITUTE(Z311,'Formula Name Creation'!$V4,'HB11 Model'!$B4)</f>
        <v>=Total Cost per Pellet +Total Cost per Target with X-factor+Total Cost per Capacitive Coil and Hydrogen Cone+Final Assembly Cost per Target</v>
      </c>
      <c r="AA312" t="str">
        <f ca="1">SUBSTITUTE(AA311,'Formula Name Creation'!$V4,'HB11 Model'!$B4)</f>
        <v xml:space="preserve">=Fuel Pellet Mass*(Fuel Pellet Percentage Boron Nitride (h-BN)*Cost of Boron Nitride (h-BN))/(1000)+Cost of Manufacturing per Pellet </v>
      </c>
      <c r="AB312" t="str">
        <f ca="1">SUBSTITUTE(AB311,'Formula Name Creation'!$V4,'HB11 Model'!$B4)</f>
        <v>Parameter</v>
      </c>
      <c r="AC312" t="str">
        <f ca="1">SUBSTITUTE(AC311,'Formula Name Creation'!$V4,'HB11 Model'!$B4)</f>
        <v>Parameter</v>
      </c>
      <c r="AD312" t="str">
        <f ca="1">SUBSTITUTE(AD311,'Formula Name Creation'!$V4,'HB11 Model'!$B4)</f>
        <v>Parameter</v>
      </c>
      <c r="AE312" t="str">
        <f ca="1">SUBSTITUTE(AE311,'Formula Name Creation'!$V4,'HB11 Model'!$B4)</f>
        <v>Parameter</v>
      </c>
      <c r="AF312" t="str">
        <f ca="1">SUBSTITUTE(AF311,'Formula Name Creation'!$V4,'HB11 Model'!$B4)</f>
        <v>Parameter</v>
      </c>
      <c r="AG312" t="str">
        <f ca="1">SUBSTITUTE(AG311,'Formula Name Creation'!$V4,'HB11 Model'!$B4)</f>
        <v>Parameter</v>
      </c>
      <c r="AH312" t="str">
        <f ca="1">SUBSTITUTE(AH311,'Formula Name Creation'!$V4,'HB11 Model'!$B4)</f>
        <v>Parameter</v>
      </c>
      <c r="AI312" t="str">
        <f ca="1">SUBSTITUTE(AI311,'Formula Name Creation'!$V4,'HB11 Model'!$B4)</f>
        <v>=X-factor*(Total Cost of X-factor)</v>
      </c>
      <c r="AJ312" t="str">
        <f ca="1">SUBSTITUTE(AJ311,'Formula Name Creation'!$V4,'HB11 Model'!$B4)</f>
        <v>Parameter</v>
      </c>
      <c r="AK312" t="str">
        <f ca="1">SUBSTITUTE(AK311,'Formula Name Creation'!$V4,'HB11 Model'!$B4)</f>
        <v>Parameter</v>
      </c>
      <c r="AL312" t="str">
        <f ca="1">SUBSTITUTE(AL311,'Formula Name Creation'!$V4,'HB11 Model'!$B4)</f>
        <v>=Capacitive Coil and Hydrogen Cone*(Total Material Cost per Capacitive Coil and Hydrogen Cone+Cost of Manufacturing per Capacitive Coil and Hydrogen Cone)</v>
      </c>
      <c r="AM312" t="str">
        <f ca="1">SUBSTITUTE(AM311,'Formula Name Creation'!$V4,'HB11 Model'!$B4)</f>
        <v>=0.04+(Hydrogen Precursor Mass*Cost of Hydrogen)/(1000)</v>
      </c>
      <c r="AN312" t="str">
        <f ca="1">SUBSTITUTE(AN311,'Formula Name Creation'!$V4,'HB11 Model'!$B4)</f>
        <v>Parameter</v>
      </c>
      <c r="AO312" t="str">
        <f ca="1">SUBSTITUTE(AO311,'Formula Name Creation'!$V4,'HB11 Model'!$B4)</f>
        <v>Parameter</v>
      </c>
      <c r="AP312" t="str">
        <f ca="1">SUBSTITUTE(AP311,'Formula Name Creation'!$V4,'HB11 Model'!$B4)</f>
        <v>Parameter</v>
      </c>
      <c r="AQ312" t="str">
        <f ca="1">SUBSTITUTE(AQ311,'Formula Name Creation'!$V4,'HB11 Model'!$B4)</f>
        <v>Parameter</v>
      </c>
      <c r="AR312" t="e">
        <f ca="1">SUBSTITUTE(AR311,'Formula Name Creation'!$V4,'HB11 Model'!$B4)</f>
        <v>#N/A</v>
      </c>
      <c r="AS312" t="str">
        <f ca="1">SUBSTITUTE(AS311,'Formula Name Creation'!$V4,'HB11 Model'!$B4)</f>
        <v>=Manufacturing Overhead Costs+Fuel Target Production per Year*(Total Cost per Target )</v>
      </c>
      <c r="AT312" t="str">
        <f ca="1">SUBSTITUTE(AT311,'Formula Name Creation'!$V4,'HB11 Model'!$B4)</f>
        <v>Parameter</v>
      </c>
      <c r="AU312" t="str">
        <f ca="1">SUBSTITUTE(AU311,'Formula Name Creation'!$V4,'HB11 Model'!$B4)</f>
        <v>Parameter</v>
      </c>
      <c r="AV312" t="str">
        <f ca="1">SUBSTITUTE(AV311,'Formula Name Creation'!$V4,'HB11 Model'!$B4)</f>
        <v>Parameter</v>
      </c>
      <c r="AW312" t="str">
        <f ca="1">SUBSTITUTE(AW311,'Formula Name Creation'!$V4,'HB11 Model'!$B4)</f>
        <v>Parameter</v>
      </c>
      <c r="AX312" t="str">
        <f ca="1">SUBSTITUTE(AX311,'Formula Name Creation'!$V4,'HB11 Model'!$B4)</f>
        <v>Parameter</v>
      </c>
      <c r="AY312" t="str">
        <f ca="1">SUBSTITUTE(AY311,'Formula Name Creation'!$V4,'HB11 Model'!$B4)</f>
        <v>Parameter</v>
      </c>
      <c r="AZ312" t="str">
        <f ca="1">SUBSTITUTE(AZ311,'Formula Name Creation'!$V4,'HB11 Model'!$B4)</f>
        <v>Parameter</v>
      </c>
      <c r="BA312" t="str">
        <f ca="1">SUBSTITUTE(BA311,'Formula Name Creation'!$V4,'HB11 Model'!$B4)</f>
        <v>=(Total Cost of Fuel Storage+Cost of Fuel Delivery Robot)/10^6</v>
      </c>
      <c r="BB312" t="str">
        <f ca="1">SUBSTITUTE(BB311,'Formula Name Creation'!$V4,'HB11 Model'!$B4)</f>
        <v>=Repetition Rate*((Duty Cycle (Uptime)*24)*3600)*Required Redundancy</v>
      </c>
      <c r="BC312" t="str">
        <f ca="1">SUBSTITUTE(BC311,'Formula Name Creation'!$V4,'HB11 Model'!$B4)</f>
        <v>Parameter</v>
      </c>
      <c r="BD312" t="str">
        <f ca="1">SUBSTITUTE(BD311,'Formula Name Creation'!$V4,'HB11 Model'!$B4)</f>
        <v>Parameter</v>
      </c>
      <c r="BE312" t="str">
        <f ca="1">SUBSTITUTE(BE311,'Formula Name Creation'!$V4,'HB11 Model'!$B4)</f>
        <v>Parameter</v>
      </c>
      <c r="BF312" t="str">
        <f ca="1">SUBSTITUTE(BF311,'Formula Name Creation'!$V4,'HB11 Model'!$B4)</f>
        <v>Parameter</v>
      </c>
      <c r="BG312" t="str">
        <f ca="1">SUBSTITUTE(BG311,'Formula Name Creation'!$V4,'HB11 Model'!$B4)</f>
        <v>=ROUNDDOWN(Number of Years in Service/Turbine Replacement Interval,0)*Turbine Generators Replacement Cost+Diode Replacement Cost*C3*Repetition Rate*ROUNDDOWN(Number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12" t="str">
        <f ca="1">SUBSTITUTE(BH311,'Formula Name Creation'!$V4,'HB11 Model'!$B4)</f>
        <v>Parameter</v>
      </c>
      <c r="BI312" t="str">
        <f ca="1">SUBSTITUTE(BI311,'Formula Name Creation'!$V4,'HB11 Model'!$B4)</f>
        <v>=Cost of Maintenance per kWh*1000*Yearly Net Energy Output</v>
      </c>
      <c r="BJ312" t="str">
        <f ca="1">SUBSTITUTE(BJ311,'Formula Name Creation'!$V4,'HB11 Model'!$B4)</f>
        <v>Parameter</v>
      </c>
      <c r="BK312" t="str">
        <f ca="1">SUBSTITUTE(BK311,'Formula Name Creation'!$V4,'HB11 Model'!$B4)</f>
        <v>Parameter</v>
      </c>
      <c r="BL312" t="str">
        <f ca="1">SUBSTITUTE(BL311,'Formula Name Creation'!$V4,'HB11 Model'!$B4)</f>
        <v>Parameter</v>
      </c>
      <c r="BM312" t="str">
        <f ca="1">SUBSTITUTE(BM311,'Formula Name Creation'!$V4,'HB11 Model'!$B4)</f>
        <v>Parameter</v>
      </c>
      <c r="BN312" t="str">
        <f ca="1">SUBSTITUTE(BN311,'Formula Name Creation'!$V4,'HB11 Model'!$B4)</f>
        <v>Parameter</v>
      </c>
      <c r="BO312" t="str">
        <f ca="1">SUBSTITUTE(BO311,'Formula Name Creation'!$V4,'HB11 Model'!$B4)</f>
        <v>Parameter</v>
      </c>
      <c r="BP312" t="str">
        <f ca="1">SUBSTITUTE(BP311,'Formula Name Creation'!$V4,'HB11 Model'!$B4)</f>
        <v>Parameter</v>
      </c>
      <c r="BQ312" t="str">
        <f ca="1">SUBSTITUTE(BQ311,'Formula Name Creation'!$V4,'HB11 Model'!$B4)</f>
        <v>Parameter</v>
      </c>
      <c r="BR312" t="str">
        <f ca="1">SUBSTITUTE(BR311,'Formula Name Creation'!$V4,'HB11 Model'!$B4)</f>
        <v>Parameter</v>
      </c>
      <c r="BS312" t="str">
        <f ca="1">SUBSTITUTE(BS311,'Formula Name Creation'!$V4,'HB11 Model'!$B4)</f>
        <v>Parameter</v>
      </c>
      <c r="BT312" t="str">
        <f ca="1">SUBSTITUTE(BT311,'Formula Name Creation'!$V4,'HB11 Model'!$B4)</f>
        <v>Parameter</v>
      </c>
      <c r="BU312" t="str">
        <f ca="1">SUBSTITUTE(BU311,'Formula Name Creation'!$V4,'HB11 Model'!$B4)</f>
        <v>=(Land Cost+Reactor Building Cost+Turbine Building Cost+Cooling Tower System Cost+Power Supply and Energy Storage Cost+Ventilation Stack Cost+Miscellaneous Buildings Cost+Laser Construction Cost)</v>
      </c>
      <c r="BV312" t="str">
        <f ca="1">SUBSTITUTE(BV311,'Formula Name Creation'!$V4,'HB11 Model'!$B4)</f>
        <v>Parameter</v>
      </c>
      <c r="BW312" t="str">
        <f ca="1">SUBSTITUTE(BW311,'Formula Name Creation'!$V4,'HB11 Model'!$B4)</f>
        <v>Parameter</v>
      </c>
      <c r="BX312" t="str">
        <f ca="1">SUBSTITUTE(BX311,'Formula Name Creation'!$V4,'HB11 Model'!$B4)</f>
        <v>=Indirect Construction Cost+Direct Construction Cost</v>
      </c>
      <c r="BY312" t="str">
        <f ca="1">SUBSTITUTE(BY311,'Formula Name Creation'!$V4,'HB11 Model'!$B4)</f>
        <v>Parameter</v>
      </c>
      <c r="BZ312" t="str">
        <f ca="1">SUBSTITUTE(BZ311,'Formula Name Creation'!$V4,'HB11 Model'!$B4)</f>
        <v>=Decommissioning Cost Coefficient*Direct Construction Cost</v>
      </c>
      <c r="CA312" t="str">
        <f ca="1">SUBSTITUTE(CA311,'Formula Name Creation'!$V4,'HB11 Model'!$B4)</f>
        <v>Parameter</v>
      </c>
      <c r="CB312" t="str">
        <f ca="1">SUBSTITUTE(CB311,'Formula Name Creation'!$V4,'HB11 Model'!$B4)</f>
        <v>Parameter</v>
      </c>
      <c r="CC312" t="str">
        <f ca="1">SUBSTITUTE(CC311,'Formula Name Creation'!$V4,'HB11 Model'!$B4)</f>
        <v>Parameter</v>
      </c>
      <c r="CD312" t="str">
        <f ca="1">SUBSTITUTE(CD311,'Formula Name Creation'!$V4,'HB11 Model'!$B4)</f>
        <v>=32*(Thermal Reaction Energy Output/2605)</v>
      </c>
      <c r="CE312" t="str">
        <f ca="1">SUBSTITUTE(CE311,'Formula Name Creation'!$V4,'HB11 Model'!$B4)</f>
        <v>Parameter</v>
      </c>
      <c r="CF312" t="str">
        <f ca="1">SUBSTITUTE(CF311,'Formula Name Creation'!$V4,'HB11 Model'!$B4)</f>
        <v>Parameter</v>
      </c>
      <c r="CG312" t="str">
        <f ca="1">SUBSTITUTE(CG311,'Formula Name Creation'!$V4,'HB11 Model'!$B4)</f>
        <v>=(Coolant Volume*Coolant Density*Coolant Cost)/10^6</v>
      </c>
      <c r="CH312" t="str">
        <f ca="1">SUBSTITUTE(CH311,'Formula Name Creation'!$V4,'HB11 Model'!$B4)</f>
        <v>=Thermal Reaction Energy Output*10^6/Mixed-mean Coolant Temperature Rise/Specific Heat of Coolant</v>
      </c>
      <c r="CI312" t="str">
        <f ca="1">SUBSTITUTE(CI311,'Formula Name Creation'!$V4,'HB11 Model'!$B4)</f>
        <v>Parameter</v>
      </c>
      <c r="CJ312" t="str">
        <f ca="1">SUBSTITUTE(CJ311,'Formula Name Creation'!$V4,'HB11 Model'!$B4)</f>
        <v>Parameter</v>
      </c>
      <c r="CK312" t="str">
        <f ca="1">SUBSTITUTE(CK311,'Formula Name Creation'!$V4,'HB11 Model'!$B4)</f>
        <v>Parameter</v>
      </c>
      <c r="CL312" t="str">
        <f ca="1">SUBSTITUTE(CL311,'Formula Name Creation'!$V4,'HB11 Model'!$B4)</f>
        <v>Parameter</v>
      </c>
      <c r="CM312" t="str">
        <f ca="1">SUBSTITUTE(CM311,'Formula Name Creation'!$V4,'HB11 Model'!$B4)</f>
        <v>=Number of Staff*Average Hourly Wage</v>
      </c>
      <c r="CN312" t="str">
        <f ca="1">SUBSTITUTE(CN311,'Formula Name Creation'!$V4,'HB11 Model'!$B4)</f>
        <v>=Hourly Personnel Cost*7.6*7*52.18</v>
      </c>
      <c r="CO312" t="str">
        <f ca="1">SUBSTITUTE(CO311,'Formula Name Creation'!$V4,'HB11 Model'!$B4)</f>
        <v>Parameter</v>
      </c>
      <c r="CP312" t="str">
        <f ca="1">SUBSTITUTE(CP311,'Formula Name Creation'!$V4,'HB11 Model'!$B4)</f>
        <v>Parameter</v>
      </c>
      <c r="CQ312" t="str">
        <f ca="1">SUBSTITUTE(CQ311,'Formula Name Creation'!$V4,'HB11 Model'!$B4)</f>
        <v>Parameter</v>
      </c>
      <c r="CR312" t="str">
        <f ca="1">SUBSTITUTE(CR311,'Formula Name Creation'!$V4,'HB11 Model'!$B4)</f>
        <v>Parameter</v>
      </c>
      <c r="CS312" t="str">
        <f ca="1">SUBSTITUTE(CS311,'Formula Name Creation'!$V4,'HB11 Model'!$B4)</f>
        <v>Parameter</v>
      </c>
      <c r="CT312" t="str">
        <f ca="1">SUBSTITUTE(CT311,'Formula Name Creation'!$V4,'HB11 Model'!$B4)</f>
        <v>Parameter</v>
      </c>
      <c r="CU312" t="str">
        <f ca="1">SUBSTITUTE(CU311,'Formula Name Creation'!$V4,'HB11 Model'!$B4)</f>
        <v>=PI()*Height of Vacuum Vessel*(Radius of Vacuum Vessel^2-(Radius of Vacuum Vessel-Wall Thickness of Vacuum Vessel)^2)*Density of Vacuum Vessel Material</v>
      </c>
      <c r="CV312" t="str">
        <f ca="1">SUBSTITUTE(CV311,'Formula Name Creation'!$V4,'HB11 Model'!$B4)</f>
        <v>Parameter</v>
      </c>
      <c r="CW312" t="str">
        <f ca="1">SUBSTITUTE(CW311,'Formula Name Creation'!$V4,'HB11 Model'!$B4)</f>
        <v>=(90.69*Mass of Vacuum Vessel + Shielding Material Costs for Vacuum Vessel + 13.04*Mass Flow Rate*112.32)/10^6</v>
      </c>
      <c r="CX312" t="str">
        <f ca="1">SUBSTITUTE(CX311,'Formula Name Creation'!$V4,'HB11 Model'!$B4)</f>
        <v>0</v>
      </c>
      <c r="CY312" t="str">
        <f ca="1">SUBSTITUTE(CY311,'Formula Name Creation'!$V4,'HB11 Model'!$B4)</f>
        <v>0</v>
      </c>
      <c r="CZ312" t="str">
        <f ca="1">SUBSTITUTE(CZ311,'Formula Name Creation'!$V4,'HB11 Model'!$B4)</f>
        <v>0</v>
      </c>
      <c r="DA312" t="str">
        <f ca="1">SUBSTITUTE(DA311,'Formula Name Creation'!$V4,'HB11 Model'!$B4)</f>
        <v>0</v>
      </c>
      <c r="DB312" t="str">
        <f ca="1">SUBSTITUTE(DB311,'Formula Name Creation'!$V4,'HB11 Model'!$B4)</f>
        <v>0</v>
      </c>
      <c r="DC312" t="str">
        <f ca="1">SUBSTITUTE(DC311,'Formula Name Creation'!$V4,'HB11 Model'!$B4)</f>
        <v>0</v>
      </c>
      <c r="DD312" t="str">
        <f ca="1">SUBSTITUTE(DD311,'Formula Name Creation'!$V4,'HB11 Model'!$B4)</f>
        <v>0</v>
      </c>
      <c r="DE312" t="str">
        <f ca="1">SUBSTITUTE(DE311,'Formula Name Creation'!$V4,'HB11 Model'!$B4)</f>
        <v>0</v>
      </c>
      <c r="DF312" t="str">
        <f ca="1">SUBSTITUTE(DF311,'Formula Name Creation'!$V4,'HB11 Model'!$B4)</f>
        <v>0</v>
      </c>
      <c r="DG312" t="str">
        <f ca="1">SUBSTITUTE(DG311,'Formula Name Creation'!$V4,'HB11 Model'!$B4)</f>
        <v>0</v>
      </c>
      <c r="DH312" t="str">
        <f ca="1">SUBSTITUTE(DH311,'Formula Name Creation'!$V4,'HB11 Model'!$B4)</f>
        <v>0</v>
      </c>
      <c r="DI312" t="str">
        <f ca="1">SUBSTITUTE(DI311,'Formula Name Creation'!$V4,'HB11 Model'!$B4)</f>
        <v>0</v>
      </c>
      <c r="DJ312" t="str">
        <f ca="1">SUBSTITUTE(DJ311,'Formula Name Creation'!$V4,'HB11 Model'!$B4)</f>
        <v>0</v>
      </c>
      <c r="DK312" t="str">
        <f ca="1">SUBSTITUTE(DK311,'Formula Name Creation'!$V4,'HB11 Model'!$B4)</f>
        <v>0</v>
      </c>
      <c r="DL312" t="str">
        <f ca="1">SUBSTITUTE(DL311,'Formula Name Creation'!$V4,'HB11 Model'!$B4)</f>
        <v>0</v>
      </c>
      <c r="DM312" t="str">
        <f ca="1">SUBSTITUTE(DM311,'Formula Name Creation'!$V4,'HB11 Model'!$B4)</f>
        <v>0</v>
      </c>
      <c r="DN312" t="str">
        <f ca="1">SUBSTITUTE(DN311,'Formula Name Creation'!$V4,'HB11 Model'!$B4)</f>
        <v>0</v>
      </c>
      <c r="DO312" t="str">
        <f ca="1">SUBSTITUTE(DO311,'Formula Name Creation'!$V4,'HB11 Model'!$B4)</f>
        <v>0</v>
      </c>
      <c r="DP312" t="str">
        <f ca="1">SUBSTITUTE(DP311,'Formula Name Creation'!$V4,'HB11 Model'!$B4)</f>
        <v>0</v>
      </c>
      <c r="DQ312" t="str">
        <f ca="1">SUBSTITUTE(DQ311,'Formula Name Creation'!$V4,'HB11 Model'!$B4)</f>
        <v>0</v>
      </c>
      <c r="DR312" t="str">
        <f ca="1">SUBSTITUTE(DR311,'Formula Name Creation'!$V4,'HB11 Model'!$B4)</f>
        <v>0</v>
      </c>
      <c r="DS312" t="str">
        <f ca="1">SUBSTITUTE(DS311,'Formula Name Creation'!$V4,'HB11 Model'!$B4)</f>
        <v>0</v>
      </c>
      <c r="DT312" t="str">
        <f ca="1">SUBSTITUTE(DT311,'Formula Name Creation'!$V4,'HB11 Model'!$B4)</f>
        <v>0</v>
      </c>
      <c r="DU312" t="str">
        <f ca="1">SUBSTITUTE(DU311,'Formula Name Creation'!$V4,'HB11 Model'!$B4)</f>
        <v>0</v>
      </c>
      <c r="DV312" t="str">
        <f ca="1">SUBSTITUTE(DV311,'Formula Name Creation'!$V4,'HB11 Model'!$B4)</f>
        <v>0</v>
      </c>
      <c r="DW312" t="str">
        <f ca="1">SUBSTITUTE(DW311,'Formula Name Creation'!$V4,'HB11 Model'!$B4)</f>
        <v>0</v>
      </c>
      <c r="DX312" t="str">
        <f ca="1">SUBSTITUTE(DX311,'Formula Name Creation'!$V4,'HB11 Model'!$B4)</f>
        <v>0</v>
      </c>
      <c r="DY312" t="str">
        <f ca="1">SUBSTITUTE(DY311,'Formula Name Creation'!$V4,'HB11 Model'!$B4)</f>
        <v>0</v>
      </c>
      <c r="DZ312" t="str">
        <f ca="1">SUBSTITUTE(DZ311,'Formula Name Creation'!$V4,'HB11 Model'!$B4)</f>
        <v>0</v>
      </c>
      <c r="EA312" t="str">
        <f ca="1">SUBSTITUTE(EA311,'Formula Name Creation'!$V4,'HB11 Model'!$B4)</f>
        <v>0</v>
      </c>
      <c r="EB312" t="str">
        <f ca="1">SUBSTITUTE(EB311,'Formula Name Creation'!$V4,'HB11 Model'!$B4)</f>
        <v>0</v>
      </c>
      <c r="EC312" t="str">
        <f ca="1">SUBSTITUTE(EC311,'Formula Name Creation'!$V4,'HB11 Model'!$B4)</f>
        <v>0</v>
      </c>
      <c r="ED312" t="str">
        <f ca="1">SUBSTITUTE(ED311,'Formula Name Creation'!$V4,'HB11 Model'!$B4)</f>
        <v>0</v>
      </c>
      <c r="EE312" t="str">
        <f ca="1">SUBSTITUTE(EE311,'Formula Name Creation'!$V4,'HB11 Model'!$B4)</f>
        <v>0</v>
      </c>
      <c r="EF312" t="str">
        <f ca="1">SUBSTITUTE(EF311,'Formula Name Creation'!$V4,'HB11 Model'!$B4)</f>
        <v>0</v>
      </c>
      <c r="EG312" t="str">
        <f ca="1">SUBSTITUTE(EG311,'Formula Name Creation'!$V4,'HB11 Model'!$B4)</f>
        <v>0</v>
      </c>
      <c r="EH312" t="str">
        <f ca="1">SUBSTITUTE(EH311,'Formula Name Creation'!$V4,'HB11 Model'!$B4)</f>
        <v>0</v>
      </c>
      <c r="EI312" t="str">
        <f ca="1">SUBSTITUTE(EI311,'Formula Name Creation'!$V4,'HB11 Model'!$B4)</f>
        <v>0</v>
      </c>
      <c r="EJ312" t="str">
        <f ca="1">SUBSTITUTE(EJ311,'Formula Name Creation'!$V4,'HB11 Model'!$B4)</f>
        <v>0</v>
      </c>
      <c r="EK312" t="str">
        <f ca="1">SUBSTITUTE(EK311,'Formula Name Creation'!$V4,'HB11 Model'!$B4)</f>
        <v>0</v>
      </c>
      <c r="EL312" t="str">
        <f ca="1">SUBSTITUTE(EL311,'Formula Name Creation'!$V4,'HB11 Model'!$B4)</f>
        <v>0</v>
      </c>
      <c r="EM312" t="str">
        <f ca="1">SUBSTITUTE(EM311,'Formula Name Creation'!$V4,'HB11 Model'!$B4)</f>
        <v>0</v>
      </c>
      <c r="EN312" t="str">
        <f ca="1">SUBSTITUTE(EN311,'Formula Name Creation'!$V4,'HB11 Model'!$B4)</f>
        <v>0</v>
      </c>
      <c r="EO312" t="str">
        <f ca="1">SUBSTITUTE(EO311,'Formula Name Creation'!$V4,'HB11 Model'!$B4)</f>
        <v>0</v>
      </c>
      <c r="EP312" t="str">
        <f ca="1">SUBSTITUTE(EP311,'Formula Name Creation'!$V4,'HB11 Model'!$B4)</f>
        <v>0</v>
      </c>
      <c r="EQ312" t="str">
        <f ca="1">SUBSTITUTE(EQ311,'Formula Name Creation'!$V4,'HB11 Model'!$B4)</f>
        <v>0</v>
      </c>
      <c r="ER312" t="str">
        <f ca="1">SUBSTITUTE(ER311,'Formula Name Creation'!$V4,'HB11 Model'!$B4)</f>
        <v>0</v>
      </c>
      <c r="ES312" t="str">
        <f ca="1">SUBSTITUTE(ES311,'Formula Name Creation'!$V4,'HB11 Model'!$B4)</f>
        <v>0</v>
      </c>
      <c r="ET312" t="str">
        <f ca="1">SUBSTITUTE(ET311,'Formula Name Creation'!$V4,'HB11 Model'!$B4)</f>
        <v>0</v>
      </c>
      <c r="EU312">
        <v>2</v>
      </c>
    </row>
    <row r="313" spans="1:151" x14ac:dyDescent="0.25">
      <c r="A313" t="str">
        <f ca="1">SUBSTITUTE(A312,'Formula Name Creation'!$V3,'HB11 Model'!$B3)</f>
        <v>Parameter</v>
      </c>
      <c r="B313" t="str">
        <f ca="1">SUBSTITUTE(B312,'Formula Name Creation'!$V3,'HB11 Model'!$B3)</f>
        <v>Parameter</v>
      </c>
      <c r="C313" t="str">
        <f ca="1">SUBSTITUTE(C312,'Formula Name Creation'!$V3,'HB11 Model'!$B3)</f>
        <v>=(1400*Net Energy Output*1000)/10^6</v>
      </c>
      <c r="D313" t="str">
        <f ca="1">SUBSTITUTE(D312,'Formula Name Creation'!$V3,'HB11 Model'!$B3)</f>
        <v>Parameter</v>
      </c>
      <c r="E313" t="str">
        <f ca="1">SUBSTITUTE(E312,'Formula Name Creation'!$V3,'HB11 Model'!$B3)</f>
        <v>=Total Laser Energy per Pulse*Repetition Rate</v>
      </c>
      <c r="F313" t="str">
        <f ca="1">SUBSTITUTE(F312,'Formula Name Creation'!$V3,'HB11 Model'!$B3)</f>
        <v>=Laser Energy Output/(Laser Efficiency)</v>
      </c>
      <c r="G313" t="str">
        <f ca="1">SUBSTITUTE(G312,'Formula Name Creation'!$V3,'HB11 Model'!$B3)</f>
        <v>=IF(X-factor=0,Laser Energy Output*Target Gain (Q),Laser Energy Output*Target Gain (Q)*Increased Gain by X-factor)</v>
      </c>
      <c r="H313" t="str">
        <f ca="1">SUBSTITUTE(H312,'Formula Name Creation'!$V3,'HB11 Model'!$B3)</f>
        <v>Parameter</v>
      </c>
      <c r="I313" t="str">
        <f ca="1">SUBSTITUTE(I312,'Formula Name Creation'!$V3,'HB11 Model'!$B3)</f>
        <v>Parameter</v>
      </c>
      <c r="J313" t="str">
        <f ca="1">SUBSTITUTE(J312,'Formula Name Creation'!$V3,'HB11 Model'!$B3)</f>
        <v>Parameter</v>
      </c>
      <c r="K313" t="str">
        <f ca="1">SUBSTITUTE(K312,'Formula Name Creation'!$V3,'HB11 Model'!$B3)</f>
        <v>Parameter</v>
      </c>
      <c r="L313" t="str">
        <f ca="1">SUBSTITUTE(L312,'Formula Name Creation'!$V3,'HB11 Model'!$B3)</f>
        <v>Parameter</v>
      </c>
      <c r="M313" t="str">
        <f ca="1">SUBSTITUTE(M312,'Formula Name Creation'!$V3,'HB11 Model'!$B3)</f>
        <v>=Gross Energy Output /Laser Energy Input</v>
      </c>
      <c r="N313" t="str">
        <f ca="1">SUBSTITUTE(N312,'Formula Name Creation'!$V3,'HB11 Model'!$B3)</f>
        <v>=Thermal Reaction Energy Output*Electricity Generator Efficiency</v>
      </c>
      <c r="O313" t="str">
        <f ca="1">SUBSTITUTE(O312,'Formula Name Creation'!$V3,'HB11 Model'!$B3)</f>
        <v>Parameter</v>
      </c>
      <c r="P313" t="str">
        <f ca="1">SUBSTITUTE(P312,'Formula Name Creation'!$V3,'HB11 Model'!$B3)</f>
        <v>Parameter</v>
      </c>
      <c r="Q313" t="str">
        <f ca="1">SUBSTITUTE(Q312,'Formula Name Creation'!$V3,'HB11 Model'!$B3)</f>
        <v>Parameter</v>
      </c>
      <c r="R313" t="str">
        <f ca="1">SUBSTITUTE(R312,'Formula Name Creation'!$V3,'HB11 Model'!$B3)</f>
        <v>=Laser Energy Input+Cooling System Energy Consumption+Vacuum System Power Usage</v>
      </c>
      <c r="S313" t="str">
        <f ca="1">SUBSTITUTE(S312,'Formula Name Creation'!$V3,'HB11 Model'!$B3)</f>
        <v>=Total Reactor Energy Consumption*Electricity Rate</v>
      </c>
      <c r="T313" t="str">
        <f ca="1">SUBSTITUTE(T312,'Formula Name Creation'!$V3,'HB11 Model'!$B3)</f>
        <v>=Gross Energy Output -Total Reactor Energy Consumption</v>
      </c>
      <c r="U313" t="str">
        <f ca="1">SUBSTITUTE(U312,'Formula Name Creation'!$V3,'HB11 Model'!$B3)</f>
        <v>=365*24*Duty Cycle (Uptime)</v>
      </c>
      <c r="V313" t="str">
        <f ca="1">SUBSTITUTE(V312,'Formula Name Creation'!$V3,'HB11 Model'!$B3)</f>
        <v>=Net Energy Output*Hours in Operation per Year</v>
      </c>
      <c r="W313" t="str">
        <f ca="1">SUBSTITUTE(W312,'Formula Name Creation'!$V3,'HB11 Model'!$B3)</f>
        <v>=Required Targets per Year/(1-Production Failure Rate )</v>
      </c>
      <c r="X313" t="str">
        <f ca="1">SUBSTITUTE(X312,'Formula Name Creation'!$V3,'HB11 Model'!$B3)</f>
        <v>=Repetition Rate*Duty Cycle (Uptime)*365*24*3600</v>
      </c>
      <c r="Y313" t="str">
        <f ca="1">SUBSTITUTE(Y312,'Formula Name Creation'!$V3,'HB11 Model'!$B3)</f>
        <v>Parameter</v>
      </c>
      <c r="Z313" t="str">
        <f ca="1">SUBSTITUTE(Z312,'Formula Name Creation'!$V3,'HB11 Model'!$B3)</f>
        <v>=Total Cost per Pellet +Total Cost per Target with X-factor+Total Cost per Capacitive Coil and Hydrogen Cone+Final Assembly Cost per Target</v>
      </c>
      <c r="AA313" t="str">
        <f ca="1">SUBSTITUTE(AA312,'Formula Name Creation'!$V3,'HB11 Model'!$B3)</f>
        <v xml:space="preserve">=Fuel Pellet Mass*(Fuel Pellet Percentage Boron Nitride (h-BN)*Cost of Boron Nitride (h-BN))/(1000)+Cost of Manufacturing per Pellet </v>
      </c>
      <c r="AB313" t="str">
        <f ca="1">SUBSTITUTE(AB312,'Formula Name Creation'!$V3,'HB11 Model'!$B3)</f>
        <v>Parameter</v>
      </c>
      <c r="AC313" t="str">
        <f ca="1">SUBSTITUTE(AC312,'Formula Name Creation'!$V3,'HB11 Model'!$B3)</f>
        <v>Parameter</v>
      </c>
      <c r="AD313" t="str">
        <f ca="1">SUBSTITUTE(AD312,'Formula Name Creation'!$V3,'HB11 Model'!$B3)</f>
        <v>Parameter</v>
      </c>
      <c r="AE313" t="str">
        <f ca="1">SUBSTITUTE(AE312,'Formula Name Creation'!$V3,'HB11 Model'!$B3)</f>
        <v>Parameter</v>
      </c>
      <c r="AF313" t="str">
        <f ca="1">SUBSTITUTE(AF312,'Formula Name Creation'!$V3,'HB11 Model'!$B3)</f>
        <v>Parameter</v>
      </c>
      <c r="AG313" t="str">
        <f ca="1">SUBSTITUTE(AG312,'Formula Name Creation'!$V3,'HB11 Model'!$B3)</f>
        <v>Parameter</v>
      </c>
      <c r="AH313" t="str">
        <f ca="1">SUBSTITUTE(AH312,'Formula Name Creation'!$V3,'HB11 Model'!$B3)</f>
        <v>Parameter</v>
      </c>
      <c r="AI313" t="str">
        <f ca="1">SUBSTITUTE(AI312,'Formula Name Creation'!$V3,'HB11 Model'!$B3)</f>
        <v>=X-factor*(Total Cost of X-factor)</v>
      </c>
      <c r="AJ313" t="str">
        <f ca="1">SUBSTITUTE(AJ312,'Formula Name Creation'!$V3,'HB11 Model'!$B3)</f>
        <v>Parameter</v>
      </c>
      <c r="AK313" t="str">
        <f ca="1">SUBSTITUTE(AK312,'Formula Name Creation'!$V3,'HB11 Model'!$B3)</f>
        <v>Parameter</v>
      </c>
      <c r="AL313" t="str">
        <f ca="1">SUBSTITUTE(AL312,'Formula Name Creation'!$V3,'HB11 Model'!$B3)</f>
        <v>=Capacitive Coil and Hydrogen Cone*(Total Material Cost per Capacitive Coil and Hydrogen Cone+Cost of Manufacturing per Capacitive Coil and Hydrogen Cone)</v>
      </c>
      <c r="AM313" t="str">
        <f ca="1">SUBSTITUTE(AM312,'Formula Name Creation'!$V3,'HB11 Model'!$B3)</f>
        <v>=0.04+(Hydrogen Precursor Mass*Cost of Hydrogen)/(1000)</v>
      </c>
      <c r="AN313" t="str">
        <f ca="1">SUBSTITUTE(AN312,'Formula Name Creation'!$V3,'HB11 Model'!$B3)</f>
        <v>Parameter</v>
      </c>
      <c r="AO313" t="str">
        <f ca="1">SUBSTITUTE(AO312,'Formula Name Creation'!$V3,'HB11 Model'!$B3)</f>
        <v>Parameter</v>
      </c>
      <c r="AP313" t="str">
        <f ca="1">SUBSTITUTE(AP312,'Formula Name Creation'!$V3,'HB11 Model'!$B3)</f>
        <v>Parameter</v>
      </c>
      <c r="AQ313" t="str">
        <f ca="1">SUBSTITUTE(AQ312,'Formula Name Creation'!$V3,'HB11 Model'!$B3)</f>
        <v>Parameter</v>
      </c>
      <c r="AR313" t="e">
        <f ca="1">SUBSTITUTE(AR312,'Formula Name Creation'!$V3,'HB11 Model'!$B3)</f>
        <v>#N/A</v>
      </c>
      <c r="AS313" t="str">
        <f ca="1">SUBSTITUTE(AS312,'Formula Name Creation'!$V3,'HB11 Model'!$B3)</f>
        <v>=Manufacturing Overhead Costs+Fuel Target Production per Year*(Total Cost per Target )</v>
      </c>
      <c r="AT313" t="str">
        <f ca="1">SUBSTITUTE(AT312,'Formula Name Creation'!$V3,'HB11 Model'!$B3)</f>
        <v>Parameter</v>
      </c>
      <c r="AU313" t="str">
        <f ca="1">SUBSTITUTE(AU312,'Formula Name Creation'!$V3,'HB11 Model'!$B3)</f>
        <v>Parameter</v>
      </c>
      <c r="AV313" t="str">
        <f ca="1">SUBSTITUTE(AV312,'Formula Name Creation'!$V3,'HB11 Model'!$B3)</f>
        <v>Parameter</v>
      </c>
      <c r="AW313" t="str">
        <f ca="1">SUBSTITUTE(AW312,'Formula Name Creation'!$V3,'HB11 Model'!$B3)</f>
        <v>Parameter</v>
      </c>
      <c r="AX313" t="str">
        <f ca="1">SUBSTITUTE(AX312,'Formula Name Creation'!$V3,'HB11 Model'!$B3)</f>
        <v>Parameter</v>
      </c>
      <c r="AY313" t="str">
        <f ca="1">SUBSTITUTE(AY312,'Formula Name Creation'!$V3,'HB11 Model'!$B3)</f>
        <v>Parameter</v>
      </c>
      <c r="AZ313" t="str">
        <f ca="1">SUBSTITUTE(AZ312,'Formula Name Creation'!$V3,'HB11 Model'!$B3)</f>
        <v>Parameter</v>
      </c>
      <c r="BA313" t="str">
        <f ca="1">SUBSTITUTE(BA312,'Formula Name Creation'!$V3,'HB11 Model'!$B3)</f>
        <v>=(Total Cost of Fuel Storage+Cost of Fuel Delivery Robot)/10^6</v>
      </c>
      <c r="BB313" t="str">
        <f ca="1">SUBSTITUTE(BB312,'Formula Name Creation'!$V3,'HB11 Model'!$B3)</f>
        <v>=Repetition Rate*((Duty Cycle (Uptime)*24)*3600)*Required Redundancy</v>
      </c>
      <c r="BC313" t="str">
        <f ca="1">SUBSTITUTE(BC312,'Formula Name Creation'!$V3,'HB11 Model'!$B3)</f>
        <v>Parameter</v>
      </c>
      <c r="BD313" t="str">
        <f ca="1">SUBSTITUTE(BD312,'Formula Name Creation'!$V3,'HB11 Model'!$B3)</f>
        <v>Parameter</v>
      </c>
      <c r="BE313" t="str">
        <f ca="1">SUBSTITUTE(BE312,'Formula Name Creation'!$V3,'HB11 Model'!$B3)</f>
        <v>Parameter</v>
      </c>
      <c r="BF313" t="str">
        <f ca="1">SUBSTITUTE(BF312,'Formula Name Creation'!$V3,'HB11 Model'!$B3)</f>
        <v>Parameter</v>
      </c>
      <c r="BG313" t="str">
        <f ca="1">SUBSTITUTE(BG312,'Formula Name Creation'!$V3,'HB11 Model'!$B3)</f>
        <v>=ROUNDDOWN(Number of Years in Service/Turbine Replacement Interval,0)*Turbine Generators Replacement Cost+Diode Replacement Cost*Total Laser Energy per Pulse*Repetition Rate*ROUNDDOWN(Number of Years in Service/Diode Replacement Interval,0)+Lifetime Wall Replacement Cost+Total Coolant Cost*10^6*ROUNDDOWN(Number of Years in Service/Coolant Replacement Interval,0)+Yearly Regular Maintenance Cost*Number of Years in Service</v>
      </c>
      <c r="BH313" t="str">
        <f ca="1">SUBSTITUTE(BH312,'Formula Name Creation'!$V3,'HB11 Model'!$B3)</f>
        <v>Parameter</v>
      </c>
      <c r="BI313" t="str">
        <f ca="1">SUBSTITUTE(BI312,'Formula Name Creation'!$V3,'HB11 Model'!$B3)</f>
        <v>=Cost of Maintenance per kWh*1000*Yearly Net Energy Output</v>
      </c>
      <c r="BJ313" t="str">
        <f ca="1">SUBSTITUTE(BJ312,'Formula Name Creation'!$V3,'HB11 Model'!$B3)</f>
        <v>Parameter</v>
      </c>
      <c r="BK313" t="str">
        <f ca="1">SUBSTITUTE(BK312,'Formula Name Creation'!$V3,'HB11 Model'!$B3)</f>
        <v>Parameter</v>
      </c>
      <c r="BL313" t="str">
        <f ca="1">SUBSTITUTE(BL312,'Formula Name Creation'!$V3,'HB11 Model'!$B3)</f>
        <v>Parameter</v>
      </c>
      <c r="BM313" t="str">
        <f ca="1">SUBSTITUTE(BM312,'Formula Name Creation'!$V3,'HB11 Model'!$B3)</f>
        <v>Parameter</v>
      </c>
      <c r="BN313" t="str">
        <f ca="1">SUBSTITUTE(BN312,'Formula Name Creation'!$V3,'HB11 Model'!$B3)</f>
        <v>Parameter</v>
      </c>
      <c r="BO313" t="str">
        <f ca="1">SUBSTITUTE(BO312,'Formula Name Creation'!$V3,'HB11 Model'!$B3)</f>
        <v>Parameter</v>
      </c>
      <c r="BP313" t="str">
        <f ca="1">SUBSTITUTE(BP312,'Formula Name Creation'!$V3,'HB11 Model'!$B3)</f>
        <v>Parameter</v>
      </c>
      <c r="BQ313" t="str">
        <f ca="1">SUBSTITUTE(BQ312,'Formula Name Creation'!$V3,'HB11 Model'!$B3)</f>
        <v>Parameter</v>
      </c>
      <c r="BR313" t="str">
        <f ca="1">SUBSTITUTE(BR312,'Formula Name Creation'!$V3,'HB11 Model'!$B3)</f>
        <v>Parameter</v>
      </c>
      <c r="BS313" t="str">
        <f ca="1">SUBSTITUTE(BS312,'Formula Name Creation'!$V3,'HB11 Model'!$B3)</f>
        <v>Parameter</v>
      </c>
      <c r="BT313" t="str">
        <f ca="1">SUBSTITUTE(BT312,'Formula Name Creation'!$V3,'HB11 Model'!$B3)</f>
        <v>Parameter</v>
      </c>
      <c r="BU313" t="str">
        <f ca="1">SUBSTITUTE(BU312,'Formula Name Creation'!$V3,'HB11 Model'!$B3)</f>
        <v>=(Land Cost+Reactor Building Cost+Turbine Building Cost+Cooling Tower System Cost+Power Supply and Energy Storage Cost+Ventilation Stack Cost+Miscellaneous Buildings Cost+Laser Construction Cost)</v>
      </c>
      <c r="BV313" t="str">
        <f ca="1">SUBSTITUTE(BV312,'Formula Name Creation'!$V3,'HB11 Model'!$B3)</f>
        <v>Parameter</v>
      </c>
      <c r="BW313" t="str">
        <f ca="1">SUBSTITUTE(BW312,'Formula Name Creation'!$V3,'HB11 Model'!$B3)</f>
        <v>Parameter</v>
      </c>
      <c r="BX313" t="str">
        <f ca="1">SUBSTITUTE(BX312,'Formula Name Creation'!$V3,'HB11 Model'!$B3)</f>
        <v>=Indirect Construction Cost+Direct Construction Cost</v>
      </c>
      <c r="BY313" t="str">
        <f ca="1">SUBSTITUTE(BY312,'Formula Name Creation'!$V3,'HB11 Model'!$B3)</f>
        <v>Parameter</v>
      </c>
      <c r="BZ313" t="str">
        <f ca="1">SUBSTITUTE(BZ312,'Formula Name Creation'!$V3,'HB11 Model'!$B3)</f>
        <v>=Decommissioning Cost Coefficient*Direct Construction Cost</v>
      </c>
      <c r="CA313" t="str">
        <f ca="1">SUBSTITUTE(CA312,'Formula Name Creation'!$V3,'HB11 Model'!$B3)</f>
        <v>Parameter</v>
      </c>
      <c r="CB313" t="str">
        <f ca="1">SUBSTITUTE(CB312,'Formula Name Creation'!$V3,'HB11 Model'!$B3)</f>
        <v>Parameter</v>
      </c>
      <c r="CC313" t="str">
        <f ca="1">SUBSTITUTE(CC312,'Formula Name Creation'!$V3,'HB11 Model'!$B3)</f>
        <v>Parameter</v>
      </c>
      <c r="CD313" t="str">
        <f ca="1">SUBSTITUTE(CD312,'Formula Name Creation'!$V3,'HB11 Model'!$B3)</f>
        <v>=32*(Thermal Reaction Energy Output/2605)</v>
      </c>
      <c r="CE313" t="str">
        <f ca="1">SUBSTITUTE(CE312,'Formula Name Creation'!$V3,'HB11 Model'!$B3)</f>
        <v>Parameter</v>
      </c>
      <c r="CF313" t="str">
        <f ca="1">SUBSTITUTE(CF312,'Formula Name Creation'!$V3,'HB11 Model'!$B3)</f>
        <v>Parameter</v>
      </c>
      <c r="CG313" t="str">
        <f ca="1">SUBSTITUTE(CG312,'Formula Name Creation'!$V3,'HB11 Model'!$B3)</f>
        <v>=(Coolant Volume*Coolant Density*Coolant Cost)/10^6</v>
      </c>
      <c r="CH313" t="str">
        <f ca="1">SUBSTITUTE(CH312,'Formula Name Creation'!$V3,'HB11 Model'!$B3)</f>
        <v>=Thermal Reaction Energy Output*10^6/Mixed-mean Coolant Temperature Rise/Specific Heat of Coolant</v>
      </c>
      <c r="CI313" t="str">
        <f ca="1">SUBSTITUTE(CI312,'Formula Name Creation'!$V3,'HB11 Model'!$B3)</f>
        <v>Parameter</v>
      </c>
      <c r="CJ313" t="str">
        <f ca="1">SUBSTITUTE(CJ312,'Formula Name Creation'!$V3,'HB11 Model'!$B3)</f>
        <v>Parameter</v>
      </c>
      <c r="CK313" t="str">
        <f ca="1">SUBSTITUTE(CK312,'Formula Name Creation'!$V3,'HB11 Model'!$B3)</f>
        <v>Parameter</v>
      </c>
      <c r="CL313" t="str">
        <f ca="1">SUBSTITUTE(CL312,'Formula Name Creation'!$V3,'HB11 Model'!$B3)</f>
        <v>Parameter</v>
      </c>
      <c r="CM313" t="str">
        <f ca="1">SUBSTITUTE(CM312,'Formula Name Creation'!$V3,'HB11 Model'!$B3)</f>
        <v>=Number of Staff*Average Hourly Wage</v>
      </c>
      <c r="CN313" t="str">
        <f ca="1">SUBSTITUTE(CN312,'Formula Name Creation'!$V3,'HB11 Model'!$B3)</f>
        <v>=Hourly Personnel Cost*7.6*7*52.18</v>
      </c>
      <c r="CO313" t="str">
        <f ca="1">SUBSTITUTE(CO312,'Formula Name Creation'!$V3,'HB11 Model'!$B3)</f>
        <v>Parameter</v>
      </c>
      <c r="CP313" t="str">
        <f ca="1">SUBSTITUTE(CP312,'Formula Name Creation'!$V3,'HB11 Model'!$B3)</f>
        <v>Parameter</v>
      </c>
      <c r="CQ313" t="str">
        <f ca="1">SUBSTITUTE(CQ312,'Formula Name Creation'!$V3,'HB11 Model'!$B3)</f>
        <v>Parameter</v>
      </c>
      <c r="CR313" t="str">
        <f ca="1">SUBSTITUTE(CR312,'Formula Name Creation'!$V3,'HB11 Model'!$B3)</f>
        <v>Parameter</v>
      </c>
      <c r="CS313" t="str">
        <f ca="1">SUBSTITUTE(CS312,'Formula Name Creation'!$V3,'HB11 Model'!$B3)</f>
        <v>Parameter</v>
      </c>
      <c r="CT313" t="str">
        <f ca="1">SUBSTITUTE(CT312,'Formula Name Creation'!$V3,'HB11 Model'!$B3)</f>
        <v>Parameter</v>
      </c>
      <c r="CU313" t="str">
        <f ca="1">SUBSTITUTE(CU312,'Formula Name Creation'!$V3,'HB11 Model'!$B3)</f>
        <v>=PI()*Height of Vacuum Vessel*(Radius of Vacuum Vessel^2-(Radius of Vacuum Vessel-Wall Thickness of Vacuum Vessel)^2)*Density of Vacuum Vessel Material</v>
      </c>
      <c r="CV313" t="str">
        <f ca="1">SUBSTITUTE(CV312,'Formula Name Creation'!$V3,'HB11 Model'!$B3)</f>
        <v>Parameter</v>
      </c>
      <c r="CW313" t="str">
        <f ca="1">SUBSTITUTE(CW312,'Formula Name Creation'!$V3,'HB11 Model'!$B3)</f>
        <v>=(90.69*Mass of Vacuum Vessel + Shielding Material Costs for Vacuum Vessel + 13.04*Mass Flow Rate*112.32)/10^6</v>
      </c>
      <c r="CX313" t="str">
        <f ca="1">SUBSTITUTE(CX312,'Formula Name Creation'!$V3,'HB11 Model'!$B3)</f>
        <v>0</v>
      </c>
      <c r="CY313" t="str">
        <f ca="1">SUBSTITUTE(CY312,'Formula Name Creation'!$V3,'HB11 Model'!$B3)</f>
        <v>0</v>
      </c>
      <c r="CZ313" t="str">
        <f ca="1">SUBSTITUTE(CZ312,'Formula Name Creation'!$V3,'HB11 Model'!$B3)</f>
        <v>0</v>
      </c>
      <c r="DA313" t="str">
        <f ca="1">SUBSTITUTE(DA312,'Formula Name Creation'!$V3,'HB11 Model'!$B3)</f>
        <v>0</v>
      </c>
      <c r="DB313" t="str">
        <f ca="1">SUBSTITUTE(DB312,'Formula Name Creation'!$V3,'HB11 Model'!$B3)</f>
        <v>0</v>
      </c>
      <c r="DC313" t="str">
        <f ca="1">SUBSTITUTE(DC312,'Formula Name Creation'!$V3,'HB11 Model'!$B3)</f>
        <v>0</v>
      </c>
      <c r="DD313" t="str">
        <f ca="1">SUBSTITUTE(DD312,'Formula Name Creation'!$V3,'HB11 Model'!$B3)</f>
        <v>0</v>
      </c>
      <c r="DE313" t="str">
        <f ca="1">SUBSTITUTE(DE312,'Formula Name Creation'!$V3,'HB11 Model'!$B3)</f>
        <v>0</v>
      </c>
      <c r="DF313" t="str">
        <f ca="1">SUBSTITUTE(DF312,'Formula Name Creation'!$V3,'HB11 Model'!$B3)</f>
        <v>0</v>
      </c>
      <c r="DG313" t="str">
        <f ca="1">SUBSTITUTE(DG312,'Formula Name Creation'!$V3,'HB11 Model'!$B3)</f>
        <v>0</v>
      </c>
      <c r="DH313" t="str">
        <f ca="1">SUBSTITUTE(DH312,'Formula Name Creation'!$V3,'HB11 Model'!$B3)</f>
        <v>0</v>
      </c>
      <c r="DI313" t="str">
        <f ca="1">SUBSTITUTE(DI312,'Formula Name Creation'!$V3,'HB11 Model'!$B3)</f>
        <v>0</v>
      </c>
      <c r="DJ313" t="str">
        <f ca="1">SUBSTITUTE(DJ312,'Formula Name Creation'!$V3,'HB11 Model'!$B3)</f>
        <v>0</v>
      </c>
      <c r="DK313" t="str">
        <f ca="1">SUBSTITUTE(DK312,'Formula Name Creation'!$V3,'HB11 Model'!$B3)</f>
        <v>0</v>
      </c>
      <c r="DL313" t="str">
        <f ca="1">SUBSTITUTE(DL312,'Formula Name Creation'!$V3,'HB11 Model'!$B3)</f>
        <v>0</v>
      </c>
      <c r="DM313" t="str">
        <f ca="1">SUBSTITUTE(DM312,'Formula Name Creation'!$V3,'HB11 Model'!$B3)</f>
        <v>0</v>
      </c>
      <c r="DN313" t="str">
        <f ca="1">SUBSTITUTE(DN312,'Formula Name Creation'!$V3,'HB11 Model'!$B3)</f>
        <v>0</v>
      </c>
      <c r="DO313" t="str">
        <f ca="1">SUBSTITUTE(DO312,'Formula Name Creation'!$V3,'HB11 Model'!$B3)</f>
        <v>0</v>
      </c>
      <c r="DP313" t="str">
        <f ca="1">SUBSTITUTE(DP312,'Formula Name Creation'!$V3,'HB11 Model'!$B3)</f>
        <v>0</v>
      </c>
      <c r="DQ313" t="str">
        <f ca="1">SUBSTITUTE(DQ312,'Formula Name Creation'!$V3,'HB11 Model'!$B3)</f>
        <v>0</v>
      </c>
      <c r="DR313" t="str">
        <f ca="1">SUBSTITUTE(DR312,'Formula Name Creation'!$V3,'HB11 Model'!$B3)</f>
        <v>0</v>
      </c>
      <c r="DS313" t="str">
        <f ca="1">SUBSTITUTE(DS312,'Formula Name Creation'!$V3,'HB11 Model'!$B3)</f>
        <v>0</v>
      </c>
      <c r="DT313" t="str">
        <f ca="1">SUBSTITUTE(DT312,'Formula Name Creation'!$V3,'HB11 Model'!$B3)</f>
        <v>0</v>
      </c>
      <c r="DU313" t="str">
        <f ca="1">SUBSTITUTE(DU312,'Formula Name Creation'!$V3,'HB11 Model'!$B3)</f>
        <v>0</v>
      </c>
      <c r="DV313" t="str">
        <f ca="1">SUBSTITUTE(DV312,'Formula Name Creation'!$V3,'HB11 Model'!$B3)</f>
        <v>0</v>
      </c>
      <c r="DW313" t="str">
        <f ca="1">SUBSTITUTE(DW312,'Formula Name Creation'!$V3,'HB11 Model'!$B3)</f>
        <v>0</v>
      </c>
      <c r="DX313" t="str">
        <f ca="1">SUBSTITUTE(DX312,'Formula Name Creation'!$V3,'HB11 Model'!$B3)</f>
        <v>0</v>
      </c>
      <c r="DY313" t="str">
        <f ca="1">SUBSTITUTE(DY312,'Formula Name Creation'!$V3,'HB11 Model'!$B3)</f>
        <v>0</v>
      </c>
      <c r="DZ313" t="str">
        <f ca="1">SUBSTITUTE(DZ312,'Formula Name Creation'!$V3,'HB11 Model'!$B3)</f>
        <v>0</v>
      </c>
      <c r="EA313" t="str">
        <f ca="1">SUBSTITUTE(EA312,'Formula Name Creation'!$V3,'HB11 Model'!$B3)</f>
        <v>0</v>
      </c>
      <c r="EB313" t="str">
        <f ca="1">SUBSTITUTE(EB312,'Formula Name Creation'!$V3,'HB11 Model'!$B3)</f>
        <v>0</v>
      </c>
      <c r="EC313" t="str">
        <f ca="1">SUBSTITUTE(EC312,'Formula Name Creation'!$V3,'HB11 Model'!$B3)</f>
        <v>0</v>
      </c>
      <c r="ED313" t="str">
        <f ca="1">SUBSTITUTE(ED312,'Formula Name Creation'!$V3,'HB11 Model'!$B3)</f>
        <v>0</v>
      </c>
      <c r="EE313" t="str">
        <f ca="1">SUBSTITUTE(EE312,'Formula Name Creation'!$V3,'HB11 Model'!$B3)</f>
        <v>0</v>
      </c>
      <c r="EF313" t="str">
        <f ca="1">SUBSTITUTE(EF312,'Formula Name Creation'!$V3,'HB11 Model'!$B3)</f>
        <v>0</v>
      </c>
      <c r="EG313" t="str">
        <f ca="1">SUBSTITUTE(EG312,'Formula Name Creation'!$V3,'HB11 Model'!$B3)</f>
        <v>0</v>
      </c>
      <c r="EH313" t="str">
        <f ca="1">SUBSTITUTE(EH312,'Formula Name Creation'!$V3,'HB11 Model'!$B3)</f>
        <v>0</v>
      </c>
      <c r="EI313" t="str">
        <f ca="1">SUBSTITUTE(EI312,'Formula Name Creation'!$V3,'HB11 Model'!$B3)</f>
        <v>0</v>
      </c>
      <c r="EJ313" t="str">
        <f ca="1">SUBSTITUTE(EJ312,'Formula Name Creation'!$V3,'HB11 Model'!$B3)</f>
        <v>0</v>
      </c>
      <c r="EK313" t="str">
        <f ca="1">SUBSTITUTE(EK312,'Formula Name Creation'!$V3,'HB11 Model'!$B3)</f>
        <v>0</v>
      </c>
      <c r="EL313" t="str">
        <f ca="1">SUBSTITUTE(EL312,'Formula Name Creation'!$V3,'HB11 Model'!$B3)</f>
        <v>0</v>
      </c>
      <c r="EM313" t="str">
        <f ca="1">SUBSTITUTE(EM312,'Formula Name Creation'!$V3,'HB11 Model'!$B3)</f>
        <v>0</v>
      </c>
      <c r="EN313" t="str">
        <f ca="1">SUBSTITUTE(EN312,'Formula Name Creation'!$V3,'HB11 Model'!$B3)</f>
        <v>0</v>
      </c>
      <c r="EO313" t="str">
        <f ca="1">SUBSTITUTE(EO312,'Formula Name Creation'!$V3,'HB11 Model'!$B3)</f>
        <v>0</v>
      </c>
      <c r="EP313" t="str">
        <f ca="1">SUBSTITUTE(EP312,'Formula Name Creation'!$V3,'HB11 Model'!$B3)</f>
        <v>0</v>
      </c>
      <c r="EQ313" t="str">
        <f ca="1">SUBSTITUTE(EQ312,'Formula Name Creation'!$V3,'HB11 Model'!$B3)</f>
        <v>0</v>
      </c>
      <c r="ER313" t="str">
        <f ca="1">SUBSTITUTE(ER312,'Formula Name Creation'!$V3,'HB11 Model'!$B3)</f>
        <v>0</v>
      </c>
      <c r="ES313" t="str">
        <f ca="1">SUBSTITUTE(ES312,'Formula Name Creation'!$V3,'HB11 Model'!$B3)</f>
        <v>0</v>
      </c>
      <c r="ET313" t="str">
        <f ca="1">SUBSTITUTE(ET312,'Formula Name Creation'!$V3,'HB11 Model'!$B3)</f>
        <v>0</v>
      </c>
      <c r="EU313">
        <v>1</v>
      </c>
    </row>
  </sheetData>
  <autoFilter ref="A160:EU313" xr:uid="{D5713BFF-1F7D-0943-8CDB-7382998B2096}">
    <sortState xmlns:xlrd2="http://schemas.microsoft.com/office/spreadsheetml/2017/richdata2" ref="A161:EU313">
      <sortCondition descending="1" ref="EU160:EU313"/>
    </sortState>
  </autoFilter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748EB13CDD349B7020A556077E85D" ma:contentTypeVersion="12" ma:contentTypeDescription="Create a new document." ma:contentTypeScope="" ma:versionID="988676806851489f705d801ee221f086">
  <xsd:schema xmlns:xsd="http://www.w3.org/2001/XMLSchema" xmlns:xs="http://www.w3.org/2001/XMLSchema" xmlns:p="http://schemas.microsoft.com/office/2006/metadata/properties" xmlns:ns2="0598b5d6-21e8-467a-ab44-6ef25a681f29" xmlns:ns3="f7248cf6-6d49-4290-97e3-a448753288a6" targetNamespace="http://schemas.microsoft.com/office/2006/metadata/properties" ma:root="true" ma:fieldsID="1342847f05df761c75f0bcc064f89906" ns2:_="" ns3:_="">
    <xsd:import namespace="0598b5d6-21e8-467a-ab44-6ef25a681f29"/>
    <xsd:import namespace="f7248cf6-6d49-4290-97e3-a44875328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8b5d6-21e8-467a-ab44-6ef25a681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48cf6-6d49-4290-97e3-a448753288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71D4D-AA71-4DF3-BF71-102CE01A8A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AB7756-7ABD-4B8A-AC9E-824242C8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8b5d6-21e8-467a-ab44-6ef25a681f29"/>
    <ds:schemaRef ds:uri="f7248cf6-6d49-4290-97e3-a44875328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HB11 Model</vt:lpstr>
      <vt:lpstr>Test LCOE</vt:lpstr>
      <vt:lpstr>Formula Name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ShiFTz</dc:creator>
  <cp:keywords/>
  <dc:description/>
  <cp:lastModifiedBy>ShiFTz</cp:lastModifiedBy>
  <cp:revision/>
  <dcterms:created xsi:type="dcterms:W3CDTF">2023-07-31T08:58:35Z</dcterms:created>
  <dcterms:modified xsi:type="dcterms:W3CDTF">2023-08-10T13:04:16Z</dcterms:modified>
  <cp:category/>
  <cp:contentStatus/>
</cp:coreProperties>
</file>