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6"/>
  <workbookPr/>
  <mc:AlternateContent xmlns:mc="http://schemas.openxmlformats.org/markup-compatibility/2006">
    <mc:Choice Requires="x15">
      <x15ac:absPath xmlns:x15ac="http://schemas.microsoft.com/office/spreadsheetml/2010/11/ac" url="/Users/mayafetzer/Downloads/"/>
    </mc:Choice>
  </mc:AlternateContent>
  <xr:revisionPtr revIDLastSave="0" documentId="8_{CE4BE9DD-6C16-804F-B04D-9C626E514AA2}" xr6:coauthVersionLast="47" xr6:coauthVersionMax="47" xr10:uidLastSave="{00000000-0000-0000-0000-000000000000}"/>
  <bookViews>
    <workbookView xWindow="0" yWindow="760" windowWidth="29400" windowHeight="16900" xr2:uid="{00000000-000D-0000-FFFF-FFFF00000000}"/>
  </bookViews>
  <sheets>
    <sheet name="Raw Data" sheetId="1" r:id="rId1"/>
    <sheet name="Color Data" sheetId="2" r:id="rId2"/>
    <sheet name="CO2 headspace"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49" i="1" l="1"/>
  <c r="G48" i="1"/>
  <c r="G47" i="1"/>
  <c r="G43" i="1"/>
  <c r="G42" i="1"/>
  <c r="G41" i="1"/>
  <c r="G37" i="1"/>
  <c r="G36" i="1"/>
  <c r="G35" i="1"/>
  <c r="G31" i="1"/>
  <c r="G30" i="1"/>
  <c r="G29" i="1"/>
  <c r="G25" i="1"/>
  <c r="G24" i="1"/>
  <c r="G23" i="1"/>
  <c r="G19" i="1"/>
  <c r="G18" i="1"/>
  <c r="G17" i="1"/>
  <c r="G13" i="1"/>
  <c r="G12" i="1"/>
  <c r="G11" i="1"/>
  <c r="G3" i="1"/>
  <c r="G4" i="1"/>
  <c r="G5" i="1"/>
  <c r="G6" i="1"/>
  <c r="G7" i="1"/>
  <c r="G8" i="1"/>
  <c r="G9" i="1"/>
  <c r="G10" i="1"/>
  <c r="G14" i="1"/>
  <c r="G15" i="1"/>
  <c r="G16" i="1"/>
  <c r="G20" i="1"/>
  <c r="G21" i="1"/>
  <c r="G22" i="1"/>
  <c r="G26" i="1"/>
  <c r="G27" i="1"/>
  <c r="G28" i="1"/>
  <c r="G32" i="1"/>
  <c r="G33" i="1"/>
  <c r="G34" i="1"/>
  <c r="G38" i="1"/>
  <c r="G39" i="1"/>
  <c r="G40" i="1"/>
  <c r="G44" i="1"/>
  <c r="G45" i="1"/>
  <c r="G46" i="1"/>
  <c r="G2" i="1"/>
  <c r="Y22" i="1"/>
  <c r="M16" i="1"/>
  <c r="P49" i="1"/>
  <c r="O49" i="1"/>
  <c r="N49" i="1"/>
  <c r="M49" i="1"/>
  <c r="L49" i="1"/>
  <c r="K49" i="1"/>
  <c r="P43" i="1"/>
  <c r="O43" i="1"/>
  <c r="N43" i="1"/>
  <c r="M43" i="1"/>
  <c r="L43" i="1"/>
  <c r="K43" i="1"/>
  <c r="P37" i="1"/>
  <c r="O37" i="1"/>
  <c r="N37" i="1"/>
  <c r="M37" i="1"/>
  <c r="L37" i="1"/>
  <c r="K37" i="1"/>
  <c r="P31" i="1"/>
  <c r="O31" i="1"/>
  <c r="N31" i="1"/>
  <c r="M31" i="1"/>
  <c r="L31" i="1"/>
  <c r="K31" i="1"/>
  <c r="P25" i="1"/>
  <c r="O25" i="1"/>
  <c r="N25" i="1"/>
  <c r="M25" i="1"/>
  <c r="L25" i="1"/>
  <c r="K25" i="1"/>
  <c r="P19" i="1"/>
  <c r="O19" i="1"/>
  <c r="N19" i="1"/>
  <c r="M19" i="1"/>
  <c r="L19" i="1"/>
  <c r="K19" i="1"/>
  <c r="P13" i="1"/>
  <c r="O13" i="1"/>
  <c r="N13" i="1"/>
  <c r="M13" i="1"/>
  <c r="L13" i="1"/>
  <c r="K13" i="1"/>
  <c r="P46" i="1"/>
  <c r="O46" i="1"/>
  <c r="N46" i="1"/>
  <c r="M46" i="1"/>
  <c r="L46" i="1"/>
  <c r="K46" i="1"/>
  <c r="P40" i="1"/>
  <c r="O40" i="1"/>
  <c r="N40" i="1"/>
  <c r="M40" i="1"/>
  <c r="L40" i="1"/>
  <c r="K40" i="1"/>
  <c r="P34" i="1"/>
  <c r="O34" i="1"/>
  <c r="N34" i="1"/>
  <c r="M34" i="1"/>
  <c r="L34" i="1"/>
  <c r="K34" i="1"/>
  <c r="P28" i="1"/>
  <c r="O28" i="1"/>
  <c r="N28" i="1"/>
  <c r="M28" i="1"/>
  <c r="L28" i="1"/>
  <c r="K28" i="1"/>
  <c r="P22" i="1"/>
  <c r="O22" i="1"/>
  <c r="N22" i="1"/>
  <c r="M22" i="1"/>
  <c r="L22" i="1"/>
  <c r="K22" i="1"/>
  <c r="P16" i="1"/>
  <c r="O16" i="1"/>
  <c r="N16" i="1"/>
  <c r="L16" i="1"/>
  <c r="K16" i="1"/>
  <c r="P10" i="1"/>
  <c r="O10" i="1"/>
  <c r="N10" i="1"/>
  <c r="M10" i="1"/>
  <c r="L10" i="1"/>
  <c r="K10" i="1"/>
  <c r="L7" i="1"/>
  <c r="M7" i="1"/>
  <c r="N7" i="1"/>
  <c r="O7" i="1"/>
  <c r="P7" i="1"/>
  <c r="K7" i="1"/>
  <c r="L4" i="1"/>
  <c r="P4" i="1"/>
  <c r="O4" i="1"/>
  <c r="N4" i="1"/>
  <c r="M4" i="1"/>
  <c r="K4" i="1"/>
  <c r="D98" i="3"/>
  <c r="D97" i="3"/>
  <c r="D96" i="3"/>
  <c r="D95" i="3"/>
  <c r="D94" i="3"/>
  <c r="D93" i="3"/>
  <c r="D92" i="3"/>
  <c r="D91" i="3"/>
  <c r="D90" i="3"/>
  <c r="D89" i="3"/>
  <c r="D88" i="3"/>
  <c r="D87" i="3"/>
  <c r="D86" i="3"/>
  <c r="D85" i="3"/>
  <c r="D84" i="3"/>
  <c r="D83" i="3"/>
  <c r="D82" i="3"/>
  <c r="D81" i="3"/>
  <c r="D80" i="3"/>
  <c r="D79" i="3"/>
  <c r="D78" i="3"/>
  <c r="D77" i="3"/>
  <c r="D76" i="3"/>
  <c r="D75" i="3"/>
  <c r="D74" i="3"/>
  <c r="D73" i="3"/>
  <c r="D72" i="3"/>
  <c r="D71" i="3"/>
  <c r="D70" i="3"/>
  <c r="D69" i="3"/>
  <c r="D68" i="3"/>
  <c r="D67" i="3"/>
  <c r="D66" i="3"/>
  <c r="D65" i="3"/>
  <c r="D64" i="3"/>
  <c r="D63" i="3"/>
  <c r="D62" i="3"/>
  <c r="D61" i="3"/>
  <c r="D60" i="3"/>
  <c r="D59" i="3"/>
  <c r="D58" i="3"/>
  <c r="D57" i="3"/>
  <c r="D56" i="3"/>
  <c r="D55" i="3"/>
  <c r="D54" i="3"/>
  <c r="D53" i="3"/>
  <c r="C52" i="3"/>
  <c r="D52" i="3" s="1"/>
  <c r="D51" i="3"/>
  <c r="C50" i="3"/>
  <c r="D50" i="3" s="1"/>
  <c r="D49" i="3"/>
  <c r="D46" i="3"/>
  <c r="D45" i="3"/>
  <c r="D44" i="3"/>
  <c r="D43" i="3"/>
  <c r="D42" i="3"/>
  <c r="D41" i="3"/>
  <c r="D40" i="3"/>
  <c r="D39" i="3"/>
  <c r="D38" i="3"/>
  <c r="D37" i="3"/>
  <c r="D36" i="3"/>
  <c r="D35" i="3"/>
  <c r="D34" i="3"/>
  <c r="D33" i="3"/>
  <c r="D32" i="3"/>
  <c r="D31" i="3"/>
  <c r="D30" i="3"/>
  <c r="D29" i="3"/>
  <c r="D28" i="3"/>
  <c r="D27" i="3"/>
  <c r="D26" i="3"/>
  <c r="D25" i="3"/>
  <c r="I49" i="1"/>
  <c r="J49" i="1" s="1"/>
  <c r="H49" i="1"/>
  <c r="J48" i="1"/>
  <c r="J47" i="1"/>
  <c r="J46" i="1"/>
  <c r="J45" i="1"/>
  <c r="J44" i="1"/>
  <c r="J43" i="1"/>
  <c r="J42" i="1"/>
  <c r="J41" i="1"/>
  <c r="J40" i="1"/>
  <c r="J39" i="1"/>
  <c r="J38" i="1"/>
  <c r="J37" i="1"/>
  <c r="J36" i="1"/>
  <c r="J35" i="1"/>
  <c r="J34" i="1"/>
  <c r="J33" i="1"/>
  <c r="J32" i="1"/>
  <c r="J31" i="1"/>
  <c r="J30" i="1"/>
  <c r="J29" i="1"/>
  <c r="J28" i="1"/>
  <c r="J27" i="1"/>
  <c r="J26" i="1"/>
  <c r="J25" i="1"/>
  <c r="J24" i="1"/>
  <c r="J23" i="1"/>
  <c r="J22" i="1"/>
  <c r="J21" i="1"/>
  <c r="J20" i="1"/>
  <c r="J19" i="1"/>
  <c r="J18" i="1"/>
  <c r="J17" i="1"/>
  <c r="J16" i="1"/>
  <c r="J15" i="1"/>
  <c r="J14" i="1"/>
  <c r="J13" i="1"/>
  <c r="J12" i="1"/>
  <c r="J11" i="1"/>
  <c r="J10" i="1"/>
  <c r="J9" i="1"/>
  <c r="J8" i="1"/>
  <c r="J7" i="1"/>
  <c r="J6" i="1"/>
  <c r="J5"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M1" authorId="0" shapeId="0" xr:uid="{00000000-0006-0000-0000-000002000000}">
      <text>
        <r>
          <rPr>
            <sz val="10"/>
            <color rgb="FF000000"/>
            <rFont val="Arial"/>
            <family val="2"/>
          </rPr>
          <t xml:space="preserve">Maya, this is our goldmine.  For each run, we measured twice, so take an average of the two numbers and that's your value for that roast at that time.  Plot against days.  Call it the "peak temperature of exothermic oxidation peak"
</t>
        </r>
        <r>
          <rPr>
            <sz val="10"/>
            <color rgb="FF000000"/>
            <rFont val="Arial"/>
            <family val="2"/>
          </rPr>
          <t xml:space="preserve">	-Kat Wakabayashi
</t>
        </r>
        <r>
          <rPr>
            <sz val="10"/>
            <color rgb="FF000000"/>
            <rFont val="Arial"/>
            <family val="2"/>
          </rPr>
          <t xml:space="preserve">yay!!!
</t>
        </r>
        <r>
          <rPr>
            <sz val="10"/>
            <color rgb="FF000000"/>
            <rFont val="Arial"/>
            <family val="2"/>
          </rPr>
          <t xml:space="preserve">	-Maya Fetzer
</t>
        </r>
        <r>
          <rPr>
            <sz val="10"/>
            <color rgb="FF000000"/>
            <rFont val="Arial"/>
            <family val="2"/>
          </rPr>
          <t xml:space="preserve">If you have room on the poster for a visual shift in the peak position, I can make something (maybe not for tomorrow but for Friday). Lmk if you know you'll have free space for a comparison plot
</t>
        </r>
        <r>
          <rPr>
            <sz val="10"/>
            <color rgb="FF000000"/>
            <rFont val="Arial"/>
            <family val="2"/>
          </rPr>
          <t xml:space="preserve">	-Kat Wakabayashi
</t>
        </r>
        <r>
          <rPr>
            <sz val="10"/>
            <color rgb="FF000000"/>
            <rFont val="Arial"/>
            <family val="2"/>
          </rPr>
          <t xml:space="preserve">_Marked as resolved_
</t>
        </r>
        <r>
          <rPr>
            <sz val="10"/>
            <color rgb="FF000000"/>
            <rFont val="Arial"/>
            <family val="2"/>
          </rPr>
          <t xml:space="preserve">	-Kat Wakabayashi
</t>
        </r>
        <r>
          <rPr>
            <sz val="10"/>
            <color rgb="FF000000"/>
            <rFont val="Arial"/>
            <family val="2"/>
          </rPr>
          <t xml:space="preserve">_Re-opened_
</t>
        </r>
        <r>
          <rPr>
            <sz val="10"/>
            <color rgb="FF000000"/>
            <rFont val="Arial"/>
            <family val="2"/>
          </rPr>
          <t xml:space="preserve">Oops
</t>
        </r>
        <r>
          <rPr>
            <sz val="10"/>
            <color rgb="FF000000"/>
            <rFont val="Arial"/>
            <family val="2"/>
          </rPr>
          <t xml:space="preserve">	-Kat Wakabayashi
</t>
        </r>
        <r>
          <rPr>
            <sz val="10"/>
            <color rgb="FF000000"/>
            <rFont val="Arial"/>
            <family val="2"/>
          </rPr>
          <t xml:space="preserve">Lmk
</t>
        </r>
        <r>
          <rPr>
            <sz val="10"/>
            <color rgb="FF000000"/>
            <rFont val="Arial"/>
            <family val="2"/>
          </rPr>
          <t xml:space="preserve">	-Kat Wakabayashi</t>
        </r>
      </text>
    </comment>
    <comment ref="T1" authorId="0" shapeId="0" xr:uid="{00000000-0006-0000-0000-000001000000}">
      <text>
        <r>
          <rPr>
            <sz val="10"/>
            <color rgb="FF000000"/>
            <rFont val="Arial"/>
            <family val="2"/>
            <scheme val="minor"/>
          </rPr>
          <t>dark 79.3% : med 86.5% = 0.917: 1
10 grams of dark
10 grams of med
with 250g water. keurig</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F24" authorId="0" shapeId="0" xr:uid="{00000000-0006-0000-0200-000001000000}">
      <text>
        <r>
          <rPr>
            <sz val="10"/>
            <color rgb="FF000000"/>
            <rFont val="Arial"/>
            <family val="2"/>
          </rPr>
          <t xml:space="preserve">This is not a good prediction because the curve peaks then decays
</t>
        </r>
        <r>
          <rPr>
            <sz val="10"/>
            <color rgb="FF000000"/>
            <rFont val="Arial"/>
            <family val="2"/>
          </rPr>
          <t xml:space="preserve">	-Kat Wakabayashi
</t>
        </r>
        <r>
          <rPr>
            <sz val="10"/>
            <color rgb="FF000000"/>
            <rFont val="Arial"/>
            <family val="2"/>
          </rPr>
          <t xml:space="preserve">fixed!
</t>
        </r>
        <r>
          <rPr>
            <sz val="10"/>
            <color rgb="FF000000"/>
            <rFont val="Arial"/>
            <family val="2"/>
          </rPr>
          <t xml:space="preserve">	-Maya Fetzer
</t>
        </r>
        <r>
          <rPr>
            <sz val="10"/>
            <color rgb="FF000000"/>
            <rFont val="Arial"/>
            <family val="2"/>
          </rPr>
          <t xml:space="preserve">What happened to my plot that had the dark data points??
</t>
        </r>
        <r>
          <rPr>
            <sz val="10"/>
            <color rgb="FF000000"/>
            <rFont val="Arial"/>
            <family val="2"/>
          </rPr>
          <t xml:space="preserve">	-Kat Wakabayashi
</t>
        </r>
        <r>
          <rPr>
            <sz val="10"/>
            <color rgb="FF000000"/>
            <rFont val="Arial"/>
            <family val="2"/>
          </rPr>
          <t xml:space="preserve">Sorry I took them off by accident. They are back now. I have the vertical axis split for the roasts because on one axis you couldn't see the medium at all
</t>
        </r>
        <r>
          <rPr>
            <sz val="10"/>
            <color rgb="FF000000"/>
            <rFont val="Arial"/>
            <family val="2"/>
          </rPr>
          <t xml:space="preserve">	-Maya Fetzer
</t>
        </r>
        <r>
          <rPr>
            <sz val="10"/>
            <color rgb="FF000000"/>
            <rFont val="Arial"/>
            <family val="2"/>
          </rPr>
          <t xml:space="preserve">well actually, splitting the y-axis doesn't lead to a meaningful representation of "data" because the whole point is that the dark releases CO2 TEN TIMES Medium does, and the area under curve has a meaning etc.  If you plot the contrasting samples on a different, arbitrary separate axes, they look like they are about the same.  We have to think about the what it is doing, why it is doing, and the theory behind it.  Also, regarding the fit, some random polymomial curve fit assignment, just because a regression model found it, is not a meaningful assignment of the curve either.  What is the theory of oxidation? what is the theory of biological materials decaying?   What is the theory of reaction kinetics (1st order, 2nd order kinetics)?---- that's how we should be trying to fit our data to.
</t>
        </r>
        <r>
          <rPr>
            <sz val="10"/>
            <color rgb="FF000000"/>
            <rFont val="Arial"/>
            <family val="2"/>
          </rPr>
          <t xml:space="preserve">	-Kat Wakabayashi
</t>
        </r>
        <r>
          <rPr>
            <sz val="10"/>
            <color rgb="FF000000"/>
            <rFont val="Arial"/>
            <family val="2"/>
          </rPr>
          <t xml:space="preserve">Ok we can split to two different graphs then, and for whenever this data gets used I will combine into a nicer subplot figure in MATLAB. Also here is a link for a model we can reference, I will try to recreate this:
</t>
        </r>
        <r>
          <rPr>
            <sz val="10"/>
            <color rgb="FF000000"/>
            <rFont val="Arial"/>
            <family val="2"/>
          </rPr>
          <t xml:space="preserve">
</t>
        </r>
        <r>
          <rPr>
            <sz val="10"/>
            <color rgb="FF000000"/>
            <rFont val="Arial"/>
            <family val="2"/>
          </rPr>
          <t xml:space="preserve">https://pubs.acs.org/doi/10.1021/acs.jafc.7b03310
</t>
        </r>
        <r>
          <rPr>
            <sz val="10"/>
            <color rgb="FF000000"/>
            <rFont val="Arial"/>
            <family val="2"/>
          </rPr>
          <t xml:space="preserve">	-Maya Fetzer
</t>
        </r>
        <r>
          <rPr>
            <sz val="10"/>
            <color rgb="FF000000"/>
            <rFont val="Arial"/>
            <family val="2"/>
          </rPr>
          <t xml:space="preserve">This paper you cited is interesting, but it only models the outgassing of ALL of the gases together.  Maybe you can use their graph in your poster, but our study specifically focuses on CO2.
</t>
        </r>
        <r>
          <rPr>
            <sz val="10"/>
            <color rgb="FF000000"/>
            <rFont val="Arial"/>
            <family val="2"/>
          </rPr>
          <t xml:space="preserve">	-Kat Wakabayashi</t>
        </r>
      </text>
    </comment>
  </commentList>
</comments>
</file>

<file path=xl/sharedStrings.xml><?xml version="1.0" encoding="utf-8"?>
<sst xmlns="http://schemas.openxmlformats.org/spreadsheetml/2006/main" count="144" uniqueCount="52">
  <si>
    <t>Date</t>
  </si>
  <si>
    <t>Sample Age (days)</t>
  </si>
  <si>
    <t>Triplicate_#</t>
  </si>
  <si>
    <t>Roast Level (%)</t>
  </si>
  <si>
    <t>FTIR Lipid Absorbance</t>
  </si>
  <si>
    <t>FTIR Carboxylic Acid Absorbance</t>
  </si>
  <si>
    <t>FTIR Peak Ratio</t>
  </si>
  <si>
    <t>GCMS 2-Methylfuran Area (%)</t>
  </si>
  <si>
    <t>GCMS Methanethiol Area (%)</t>
  </si>
  <si>
    <t>GCMS Peak Ratio</t>
  </si>
  <si>
    <t>TGA air onset deg (C)</t>
  </si>
  <si>
    <t>TGA N2 residual wt at 700C</t>
  </si>
  <si>
    <t>TGA/DSC Air exo pk (C)</t>
  </si>
  <si>
    <t>TGA/DSC DH 250-360, 200-360</t>
  </si>
  <si>
    <t>DSC endo pk (C)</t>
  </si>
  <si>
    <t>DSC DH 40-180C (J/g)</t>
  </si>
  <si>
    <t>Hardness</t>
  </si>
  <si>
    <t>Density (g/cm^3)</t>
  </si>
  <si>
    <t>Moisture (%)</t>
  </si>
  <si>
    <t>Brew pH</t>
  </si>
  <si>
    <t>Brew TDS</t>
  </si>
  <si>
    <t>Brew Color L</t>
  </si>
  <si>
    <t>Brew Color a</t>
  </si>
  <si>
    <t>Brew Color b</t>
  </si>
  <si>
    <t>no</t>
  </si>
  <si>
    <t>Day</t>
  </si>
  <si>
    <t>Med Roast avg color</t>
  </si>
  <si>
    <t>Med Roast distri</t>
  </si>
  <si>
    <t>Dark Roast avg color</t>
  </si>
  <si>
    <t>Dark Roast distri</t>
  </si>
  <si>
    <t>&lt;15.6</t>
  </si>
  <si>
    <t>%</t>
  </si>
  <si>
    <t>&lt;0</t>
  </si>
  <si>
    <t>&gt;135.6</t>
  </si>
  <si>
    <t>&gt;89.1</t>
  </si>
  <si>
    <t>&lt;21.2</t>
  </si>
  <si>
    <t>&gt;141.2</t>
  </si>
  <si>
    <t>&lt;16.7</t>
  </si>
  <si>
    <t>&gt;136.7</t>
  </si>
  <si>
    <t>&gt;88.7</t>
  </si>
  <si>
    <t>Data below</t>
  </si>
  <si>
    <t>MED</t>
  </si>
  <si>
    <t>Time</t>
  </si>
  <si>
    <t>Days cum</t>
  </si>
  <si>
    <t>Medium ppm</t>
  </si>
  <si>
    <t>Medium Prediction</t>
  </si>
  <si>
    <t>Dark ppm</t>
  </si>
  <si>
    <t>Dark Prediction</t>
  </si>
  <si>
    <t>Roast 5:20</t>
  </si>
  <si>
    <t>DARK</t>
  </si>
  <si>
    <t>Roast 5am</t>
  </si>
  <si>
    <t>CO2 (ppm)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</si>
</sst>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0.000"/>
    <numFmt numFmtId="165" formatCode="mm/dd"/>
    <numFmt numFmtId="166" formatCode="0.0%"/>
    <numFmt numFmtId="167" formatCode="0.000%"/>
    <numFmt numFmtId="168" formatCode="#,##0.0000"/>
    <numFmt numFmtId="169" formatCode="0.0000"/>
    <numFmt numFmtId="170" formatCode="mm/dd/yyyy"/>
    <numFmt numFmtId="171" formatCode="m/d/yyyy"/>
  </numFmts>
  <fonts count="9" x14ac:knownFonts="1">
    <font>
      <sz val="10"/>
      <color rgb="FF000000"/>
      <name val="Arial"/>
      <scheme val="minor"/>
    </font>
    <font>
      <sz val="10"/>
      <color theme="1"/>
      <name val="Arial"/>
      <family val="2"/>
      <scheme val="minor"/>
    </font>
    <font>
      <sz val="11"/>
      <color rgb="FF000000"/>
      <name val="Arial"/>
      <family val="2"/>
    </font>
    <font>
      <sz val="10"/>
      <color rgb="FF222222"/>
      <name val="Arial"/>
      <family val="2"/>
    </font>
    <font>
      <sz val="10"/>
      <color rgb="FFFF0000"/>
      <name val="Arial"/>
      <family val="2"/>
      <scheme val="minor"/>
    </font>
    <font>
      <sz val="10"/>
      <color theme="1"/>
      <name val="Arial"/>
      <family val="2"/>
    </font>
    <font>
      <sz val="10"/>
      <color rgb="FF000000"/>
      <name val="Arial"/>
      <family val="2"/>
    </font>
    <font>
      <sz val="10"/>
      <color rgb="FF000000"/>
      <name val="Arial"/>
      <family val="2"/>
      <scheme val="minor"/>
    </font>
    <font>
      <sz val="10"/>
      <color rgb="FF000000"/>
      <name val="Arial"/>
      <family val="2"/>
      <scheme val="minor"/>
    </font>
  </fonts>
  <fills count="8">
    <fill>
      <patternFill patternType="none"/>
    </fill>
    <fill>
      <patternFill patternType="gray125"/>
    </fill>
    <fill>
      <patternFill patternType="solid">
        <fgColor rgb="FFCCCCCC"/>
        <bgColor rgb="FFCCCCCC"/>
      </patternFill>
    </fill>
    <fill>
      <patternFill patternType="solid">
        <fgColor rgb="FFFFE599"/>
        <bgColor rgb="FFFFE599"/>
      </patternFill>
    </fill>
    <fill>
      <patternFill patternType="solid">
        <fgColor rgb="FF00FF00"/>
        <bgColor rgb="FF00FF00"/>
      </patternFill>
    </fill>
    <fill>
      <patternFill patternType="solid">
        <fgColor rgb="FFEFEFEF"/>
        <bgColor rgb="FFEFEFEF"/>
      </patternFill>
    </fill>
    <fill>
      <patternFill patternType="solid">
        <fgColor rgb="FFFFF2CC"/>
        <bgColor rgb="FFFFF2CC"/>
      </patternFill>
    </fill>
    <fill>
      <patternFill patternType="solid">
        <fgColor rgb="FFFFFF00"/>
        <bgColor rgb="FFFFFF00"/>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2">
    <xf numFmtId="0" fontId="0" fillId="0" borderId="0"/>
    <xf numFmtId="9" fontId="8" fillId="0" borderId="0" applyFont="0" applyFill="0" applyBorder="0" applyAlignment="0" applyProtection="0"/>
  </cellStyleXfs>
  <cellXfs count="58">
    <xf numFmtId="0" fontId="0" fillId="0" borderId="0" xfId="0"/>
    <xf numFmtId="0" fontId="1" fillId="2" borderId="1" xfId="0" applyFont="1" applyFill="1" applyBorder="1" applyAlignment="1">
      <alignment horizontal="center"/>
    </xf>
    <xf numFmtId="164" fontId="1" fillId="2" borderId="1" xfId="0" applyNumberFormat="1" applyFont="1" applyFill="1" applyBorder="1" applyAlignment="1">
      <alignment horizontal="center"/>
    </xf>
    <xf numFmtId="0" fontId="1" fillId="3" borderId="1" xfId="0" applyFont="1" applyFill="1" applyBorder="1" applyAlignment="1">
      <alignment horizontal="center"/>
    </xf>
    <xf numFmtId="0" fontId="1" fillId="4" borderId="1" xfId="0" applyFont="1" applyFill="1" applyBorder="1" applyAlignment="1">
      <alignment horizontal="center"/>
    </xf>
    <xf numFmtId="0" fontId="1" fillId="3" borderId="1" xfId="0" applyFont="1" applyFill="1" applyBorder="1"/>
    <xf numFmtId="0" fontId="1" fillId="0" borderId="0" xfId="0" applyFont="1" applyAlignment="1">
      <alignment horizontal="center"/>
    </xf>
    <xf numFmtId="165" fontId="2" fillId="5" borderId="1" xfId="0" applyNumberFormat="1" applyFont="1" applyFill="1" applyBorder="1" applyAlignment="1">
      <alignment horizontal="right" wrapText="1"/>
    </xf>
    <xf numFmtId="0" fontId="1" fillId="5" borderId="1" xfId="0" applyFont="1" applyFill="1" applyBorder="1" applyAlignment="1">
      <alignment horizontal="right"/>
    </xf>
    <xf numFmtId="166" fontId="1" fillId="5" borderId="1" xfId="0" applyNumberFormat="1" applyFont="1" applyFill="1" applyBorder="1" applyAlignment="1">
      <alignment horizontal="right"/>
    </xf>
    <xf numFmtId="164" fontId="1" fillId="5" borderId="1" xfId="0" applyNumberFormat="1" applyFont="1" applyFill="1" applyBorder="1" applyAlignment="1">
      <alignment horizontal="right"/>
    </xf>
    <xf numFmtId="164" fontId="1" fillId="5" borderId="1" xfId="0" applyNumberFormat="1" applyFont="1" applyFill="1" applyBorder="1"/>
    <xf numFmtId="167" fontId="1" fillId="5" borderId="1" xfId="0" applyNumberFormat="1" applyFont="1" applyFill="1" applyBorder="1" applyAlignment="1">
      <alignment horizontal="right"/>
    </xf>
    <xf numFmtId="168" fontId="1" fillId="5" borderId="1" xfId="0" applyNumberFormat="1" applyFont="1" applyFill="1" applyBorder="1"/>
    <xf numFmtId="0" fontId="3" fillId="5" borderId="1" xfId="0" applyFont="1" applyFill="1" applyBorder="1"/>
    <xf numFmtId="0" fontId="1" fillId="5" borderId="1" xfId="0" applyFont="1" applyFill="1" applyBorder="1"/>
    <xf numFmtId="169" fontId="1" fillId="5" borderId="1" xfId="0" applyNumberFormat="1" applyFont="1" applyFill="1" applyBorder="1" applyAlignment="1">
      <alignment horizontal="right"/>
    </xf>
    <xf numFmtId="10" fontId="1" fillId="5" borderId="1" xfId="0" applyNumberFormat="1" applyFont="1" applyFill="1" applyBorder="1"/>
    <xf numFmtId="2" fontId="1" fillId="0" borderId="0" xfId="0" applyNumberFormat="1" applyFont="1"/>
    <xf numFmtId="165" fontId="2" fillId="0" borderId="1" xfId="0" applyNumberFormat="1" applyFont="1" applyBorder="1" applyAlignment="1">
      <alignment horizontal="right" wrapText="1"/>
    </xf>
    <xf numFmtId="0" fontId="1" fillId="0" borderId="1" xfId="0" applyFont="1" applyBorder="1" applyAlignment="1">
      <alignment horizontal="right"/>
    </xf>
    <xf numFmtId="166" fontId="1" fillId="0" borderId="1" xfId="0" applyNumberFormat="1" applyFont="1" applyBorder="1" applyAlignment="1">
      <alignment horizontal="right"/>
    </xf>
    <xf numFmtId="164" fontId="1" fillId="0" borderId="1" xfId="0" applyNumberFormat="1" applyFont="1" applyBorder="1"/>
    <xf numFmtId="167" fontId="1" fillId="0" borderId="1" xfId="0" applyNumberFormat="1" applyFont="1" applyBorder="1" applyAlignment="1">
      <alignment horizontal="right"/>
    </xf>
    <xf numFmtId="168" fontId="1" fillId="0" borderId="1" xfId="0" applyNumberFormat="1" applyFont="1" applyBorder="1"/>
    <xf numFmtId="0" fontId="3" fillId="6" borderId="1" xfId="0" applyFont="1" applyFill="1" applyBorder="1"/>
    <xf numFmtId="0" fontId="1" fillId="6" borderId="1" xfId="0" applyFont="1" applyFill="1" applyBorder="1"/>
    <xf numFmtId="0" fontId="1" fillId="6" borderId="1" xfId="0" applyFont="1" applyFill="1" applyBorder="1" applyAlignment="1">
      <alignment horizontal="right"/>
    </xf>
    <xf numFmtId="169" fontId="1" fillId="0" borderId="1" xfId="0" applyNumberFormat="1" applyFont="1" applyBorder="1" applyAlignment="1">
      <alignment horizontal="right"/>
    </xf>
    <xf numFmtId="10" fontId="1" fillId="0" borderId="1" xfId="0" applyNumberFormat="1" applyFont="1" applyBorder="1"/>
    <xf numFmtId="164" fontId="1" fillId="0" borderId="1" xfId="0" applyNumberFormat="1" applyFont="1" applyBorder="1" applyAlignment="1">
      <alignment horizontal="right"/>
    </xf>
    <xf numFmtId="0" fontId="2" fillId="5" borderId="1" xfId="0" applyFont="1" applyFill="1" applyBorder="1" applyAlignment="1">
      <alignment horizontal="right" wrapText="1"/>
    </xf>
    <xf numFmtId="0" fontId="2" fillId="0" borderId="1" xfId="0" applyFont="1" applyBorder="1" applyAlignment="1">
      <alignment horizontal="right" wrapText="1"/>
    </xf>
    <xf numFmtId="10" fontId="1" fillId="5" borderId="1" xfId="0" applyNumberFormat="1" applyFont="1" applyFill="1" applyBorder="1" applyAlignment="1">
      <alignment horizontal="right"/>
    </xf>
    <xf numFmtId="164" fontId="1" fillId="5" borderId="0" xfId="0" applyNumberFormat="1" applyFont="1" applyFill="1"/>
    <xf numFmtId="0" fontId="4" fillId="6" borderId="1" xfId="0" applyFont="1" applyFill="1" applyBorder="1"/>
    <xf numFmtId="0" fontId="4" fillId="6" borderId="1" xfId="0" applyFont="1" applyFill="1" applyBorder="1" applyAlignment="1">
      <alignment horizontal="right"/>
    </xf>
    <xf numFmtId="164" fontId="1" fillId="0" borderId="0" xfId="0" applyNumberFormat="1" applyFont="1"/>
    <xf numFmtId="0" fontId="4" fillId="5" borderId="1" xfId="0" applyFont="1" applyFill="1" applyBorder="1"/>
    <xf numFmtId="167" fontId="5" fillId="0" borderId="1" xfId="0" applyNumberFormat="1" applyFont="1" applyBorder="1" applyAlignment="1">
      <alignment horizontal="right"/>
    </xf>
    <xf numFmtId="0" fontId="5" fillId="5" borderId="1" xfId="0" applyFont="1" applyFill="1" applyBorder="1"/>
    <xf numFmtId="0" fontId="5" fillId="6" borderId="1" xfId="0" applyFont="1" applyFill="1" applyBorder="1"/>
    <xf numFmtId="166" fontId="1" fillId="0" borderId="0" xfId="0" applyNumberFormat="1" applyFont="1"/>
    <xf numFmtId="164" fontId="1" fillId="0" borderId="0" xfId="0" applyNumberFormat="1" applyFont="1" applyAlignment="1">
      <alignment horizontal="right"/>
    </xf>
    <xf numFmtId="167" fontId="1" fillId="0" borderId="0" xfId="0" applyNumberFormat="1" applyFont="1"/>
    <xf numFmtId="4" fontId="1" fillId="0" borderId="0" xfId="0" applyNumberFormat="1" applyFont="1"/>
    <xf numFmtId="0" fontId="1" fillId="0" borderId="0" xfId="0" applyFont="1"/>
    <xf numFmtId="170" fontId="1" fillId="0" borderId="0" xfId="0" applyNumberFormat="1" applyFont="1"/>
    <xf numFmtId="0" fontId="1" fillId="0" borderId="0" xfId="0" applyFont="1" applyAlignment="1">
      <alignment horizontal="right"/>
    </xf>
    <xf numFmtId="171" fontId="1" fillId="0" borderId="0" xfId="0" applyNumberFormat="1" applyFont="1"/>
    <xf numFmtId="1" fontId="1" fillId="0" borderId="0" xfId="0" applyNumberFormat="1" applyFont="1"/>
    <xf numFmtId="0" fontId="1" fillId="7" borderId="0" xfId="0" applyFont="1" applyFill="1"/>
    <xf numFmtId="0" fontId="0" fillId="0" borderId="0" xfId="1" applyNumberFormat="1" applyFont="1"/>
    <xf numFmtId="0" fontId="1" fillId="0" borderId="1" xfId="0" applyFont="1" applyBorder="1"/>
    <xf numFmtId="0" fontId="0" fillId="0" borderId="0" xfId="1" applyNumberFormat="1" applyFont="1" applyFill="1"/>
    <xf numFmtId="0" fontId="1" fillId="0" borderId="0" xfId="0" applyFont="1" applyAlignment="1">
      <alignment horizontal="center"/>
    </xf>
    <xf numFmtId="0" fontId="0" fillId="0" borderId="0" xfId="0"/>
    <xf numFmtId="164" fontId="1" fillId="0" borderId="1" xfId="0" applyNumberFormat="1" applyFont="1" applyFill="1" applyBorder="1"/>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manualLayout>
          <c:xMode val="edge"/>
          <c:yMode val="edge"/>
          <c:x val="0.14261952764976954"/>
          <c:y val="6.4888337468982607E-2"/>
          <c:w val="0.70453869047619055"/>
          <c:h val="0.55918114143920616"/>
        </c:manualLayout>
      </c:layout>
      <c:scatterChart>
        <c:scatterStyle val="lineMarker"/>
        <c:varyColors val="0"/>
        <c:ser>
          <c:idx val="0"/>
          <c:order val="0"/>
          <c:tx>
            <c:strRef>
              <c:f>'CO2 headspace'!$E$24</c:f>
              <c:strCache>
                <c:ptCount val="1"/>
                <c:pt idx="0">
                  <c:v>Medium ppm</c:v>
                </c:pt>
              </c:strCache>
            </c:strRef>
          </c:tx>
          <c:spPr>
            <a:ln>
              <a:noFill/>
            </a:ln>
          </c:spPr>
          <c:marker>
            <c:symbol val="circle"/>
            <c:size val="7"/>
            <c:spPr>
              <a:solidFill>
                <a:srgbClr val="000000"/>
              </a:solidFill>
              <a:ln cmpd="sng">
                <a:solidFill>
                  <a:srgbClr val="000000"/>
                </a:solidFill>
              </a:ln>
            </c:spPr>
          </c:marker>
          <c:xVal>
            <c:numRef>
              <c:f>'CO2 headspace'!$D$25:$D$1023</c:f>
              <c:numCache>
                <c:formatCode>0.00</c:formatCode>
                <c:ptCount val="999"/>
                <c:pt idx="0">
                  <c:v>0.13208333333333336</c:v>
                </c:pt>
                <c:pt idx="1">
                  <c:v>0.19458333333333336</c:v>
                </c:pt>
                <c:pt idx="2">
                  <c:v>0.73625000000000007</c:v>
                </c:pt>
                <c:pt idx="3">
                  <c:v>2.2050000000000001</c:v>
                </c:pt>
                <c:pt idx="4">
                  <c:v>2.4550000000000001</c:v>
                </c:pt>
                <c:pt idx="5">
                  <c:v>2.7050000000000001</c:v>
                </c:pt>
                <c:pt idx="6">
                  <c:v>4.0487500000000001</c:v>
                </c:pt>
                <c:pt idx="7">
                  <c:v>5.0175000000000001</c:v>
                </c:pt>
                <c:pt idx="8">
                  <c:v>5.2362500000000001</c:v>
                </c:pt>
                <c:pt idx="9">
                  <c:v>6.3195833333333331</c:v>
                </c:pt>
                <c:pt idx="10">
                  <c:v>7.2362500000000001</c:v>
                </c:pt>
                <c:pt idx="11">
                  <c:v>7.5487500000000001</c:v>
                </c:pt>
                <c:pt idx="12">
                  <c:v>7.934166666666667</c:v>
                </c:pt>
                <c:pt idx="13">
                  <c:v>8.475833333333334</c:v>
                </c:pt>
                <c:pt idx="14">
                  <c:v>9.4550000000000001</c:v>
                </c:pt>
                <c:pt idx="15">
                  <c:v>11.007083333333334</c:v>
                </c:pt>
                <c:pt idx="16">
                  <c:v>12.08</c:v>
                </c:pt>
                <c:pt idx="17">
                  <c:v>13.007083333333334</c:v>
                </c:pt>
                <c:pt idx="18">
                  <c:v>13.11125</c:v>
                </c:pt>
                <c:pt idx="19">
                  <c:v>14.17375</c:v>
                </c:pt>
                <c:pt idx="20">
                  <c:v>14.98625</c:v>
                </c:pt>
                <c:pt idx="21">
                  <c:v>15.444583333333334</c:v>
                </c:pt>
                <c:pt idx="24">
                  <c:v>1.3874999999999998E-2</c:v>
                </c:pt>
                <c:pt idx="25">
                  <c:v>1.7361111111111105E-2</c:v>
                </c:pt>
                <c:pt idx="26">
                  <c:v>0.13541666666666666</c:v>
                </c:pt>
                <c:pt idx="27">
                  <c:v>0.28402777777777777</c:v>
                </c:pt>
                <c:pt idx="28">
                  <c:v>0.38541666666666663</c:v>
                </c:pt>
                <c:pt idx="29">
                  <c:v>0.4375</c:v>
                </c:pt>
                <c:pt idx="30">
                  <c:v>0.55208333333333326</c:v>
                </c:pt>
                <c:pt idx="31">
                  <c:v>0.79166666666666663</c:v>
                </c:pt>
                <c:pt idx="32">
                  <c:v>1.0520833333333335</c:v>
                </c:pt>
                <c:pt idx="33">
                  <c:v>1.6770833333333333</c:v>
                </c:pt>
                <c:pt idx="34">
                  <c:v>2</c:v>
                </c:pt>
                <c:pt idx="35">
                  <c:v>2.375</c:v>
                </c:pt>
                <c:pt idx="36">
                  <c:v>2.739583333333333</c:v>
                </c:pt>
                <c:pt idx="37">
                  <c:v>3.09375</c:v>
                </c:pt>
                <c:pt idx="38">
                  <c:v>3.520833333333333</c:v>
                </c:pt>
                <c:pt idx="39">
                  <c:v>3.9895833333333335</c:v>
                </c:pt>
                <c:pt idx="40">
                  <c:v>4.6145833333333339</c:v>
                </c:pt>
                <c:pt idx="41">
                  <c:v>4.96875</c:v>
                </c:pt>
                <c:pt idx="42">
                  <c:v>5.1458333333333339</c:v>
                </c:pt>
                <c:pt idx="43">
                  <c:v>-0.20833333333333334</c:v>
                </c:pt>
                <c:pt idx="44">
                  <c:v>-0.20833333333333334</c:v>
                </c:pt>
                <c:pt idx="45">
                  <c:v>-0.20833333333333334</c:v>
                </c:pt>
                <c:pt idx="46">
                  <c:v>-0.20833333333333334</c:v>
                </c:pt>
                <c:pt idx="47">
                  <c:v>-0.20833333333333334</c:v>
                </c:pt>
                <c:pt idx="48">
                  <c:v>-0.20833333333333334</c:v>
                </c:pt>
                <c:pt idx="49">
                  <c:v>-0.20833333333333334</c:v>
                </c:pt>
                <c:pt idx="50">
                  <c:v>-0.20833333333333334</c:v>
                </c:pt>
                <c:pt idx="51">
                  <c:v>-0.20833333333333334</c:v>
                </c:pt>
                <c:pt idx="52">
                  <c:v>-0.20833333333333334</c:v>
                </c:pt>
                <c:pt idx="53">
                  <c:v>-0.20833333333333334</c:v>
                </c:pt>
                <c:pt idx="54">
                  <c:v>-0.20833333333333334</c:v>
                </c:pt>
                <c:pt idx="55">
                  <c:v>-0.20833333333333334</c:v>
                </c:pt>
                <c:pt idx="56">
                  <c:v>-0.20833333333333334</c:v>
                </c:pt>
                <c:pt idx="57">
                  <c:v>-0.20833333333333334</c:v>
                </c:pt>
                <c:pt idx="58">
                  <c:v>-0.20833333333333334</c:v>
                </c:pt>
                <c:pt idx="59">
                  <c:v>-0.20833333333333334</c:v>
                </c:pt>
                <c:pt idx="60">
                  <c:v>-0.20833333333333334</c:v>
                </c:pt>
                <c:pt idx="61">
                  <c:v>-0.20833333333333334</c:v>
                </c:pt>
                <c:pt idx="62">
                  <c:v>-0.20833333333333334</c:v>
                </c:pt>
                <c:pt idx="63">
                  <c:v>-0.20833333333333334</c:v>
                </c:pt>
                <c:pt idx="64">
                  <c:v>-0.20833333333333334</c:v>
                </c:pt>
                <c:pt idx="65">
                  <c:v>-0.20833333333333334</c:v>
                </c:pt>
                <c:pt idx="66">
                  <c:v>-0.20833333333333334</c:v>
                </c:pt>
                <c:pt idx="67">
                  <c:v>-0.20833333333333334</c:v>
                </c:pt>
                <c:pt idx="68">
                  <c:v>-0.20833333333333334</c:v>
                </c:pt>
                <c:pt idx="69">
                  <c:v>-0.20833333333333334</c:v>
                </c:pt>
                <c:pt idx="70">
                  <c:v>-0.20833333333333334</c:v>
                </c:pt>
                <c:pt idx="71">
                  <c:v>-0.20833333333333334</c:v>
                </c:pt>
                <c:pt idx="72">
                  <c:v>-0.20833333333333334</c:v>
                </c:pt>
                <c:pt idx="73">
                  <c:v>-0.20833333333333334</c:v>
                </c:pt>
              </c:numCache>
            </c:numRef>
          </c:xVal>
          <c:yVal>
            <c:numRef>
              <c:f>'CO2 headspace'!$E$25:$E$46</c:f>
              <c:numCache>
                <c:formatCode>General</c:formatCode>
                <c:ptCount val="22"/>
                <c:pt idx="0">
                  <c:v>3520</c:v>
                </c:pt>
                <c:pt idx="1">
                  <c:v>3930</c:v>
                </c:pt>
                <c:pt idx="2">
                  <c:v>3131</c:v>
                </c:pt>
                <c:pt idx="3">
                  <c:v>2113</c:v>
                </c:pt>
                <c:pt idx="4">
                  <c:v>2283</c:v>
                </c:pt>
                <c:pt idx="5">
                  <c:v>2084</c:v>
                </c:pt>
                <c:pt idx="6">
                  <c:v>1671</c:v>
                </c:pt>
                <c:pt idx="7">
                  <c:v>1580</c:v>
                </c:pt>
                <c:pt idx="8">
                  <c:v>1535</c:v>
                </c:pt>
                <c:pt idx="9">
                  <c:v>1339</c:v>
                </c:pt>
                <c:pt idx="10">
                  <c:v>1271</c:v>
                </c:pt>
                <c:pt idx="11">
                  <c:v>1179</c:v>
                </c:pt>
                <c:pt idx="12">
                  <c:v>1101</c:v>
                </c:pt>
                <c:pt idx="13">
                  <c:v>1028</c:v>
                </c:pt>
                <c:pt idx="14">
                  <c:v>980</c:v>
                </c:pt>
                <c:pt idx="15">
                  <c:v>1000</c:v>
                </c:pt>
                <c:pt idx="16">
                  <c:v>962</c:v>
                </c:pt>
                <c:pt idx="17">
                  <c:v>870</c:v>
                </c:pt>
                <c:pt idx="18">
                  <c:v>903</c:v>
                </c:pt>
                <c:pt idx="19">
                  <c:v>914</c:v>
                </c:pt>
                <c:pt idx="20">
                  <c:v>853</c:v>
                </c:pt>
                <c:pt idx="21">
                  <c:v>843</c:v>
                </c:pt>
              </c:numCache>
            </c:numRef>
          </c:yVal>
          <c:smooth val="1"/>
          <c:extLst>
            <c:ext xmlns:c16="http://schemas.microsoft.com/office/drawing/2014/chart" uri="{C3380CC4-5D6E-409C-BE32-E72D297353CC}">
              <c16:uniqueId val="{00000000-960C-044D-8841-EA9465AF3F83}"/>
            </c:ext>
          </c:extLst>
        </c:ser>
        <c:dLbls>
          <c:showLegendKey val="0"/>
          <c:showVal val="0"/>
          <c:showCatName val="0"/>
          <c:showSerName val="0"/>
          <c:showPercent val="0"/>
          <c:showBubbleSize val="0"/>
        </c:dLbls>
        <c:axId val="818750499"/>
        <c:axId val="1655359464"/>
      </c:scatterChart>
      <c:valAx>
        <c:axId val="818750499"/>
        <c:scaling>
          <c:orientation val="minMax"/>
        </c:scaling>
        <c:delete val="0"/>
        <c:axPos val="b"/>
        <c:majorGridlines>
          <c:spPr>
            <a:ln>
              <a:solidFill>
                <a:srgbClr val="000000"/>
              </a:solidFill>
            </a:ln>
          </c:spPr>
        </c:majorGridlines>
        <c:minorGridlines>
          <c:spPr>
            <a:ln>
              <a:solidFill>
                <a:srgbClr val="CCCCCC">
                  <a:alpha val="0"/>
                </a:srgbClr>
              </a:solidFill>
            </a:ln>
          </c:spPr>
        </c:minorGridlines>
        <c:title>
          <c:tx>
            <c:rich>
              <a:bodyPr/>
              <a:lstStyle/>
              <a:p>
                <a:pPr lvl="0">
                  <a:defRPr sz="1600" b="0">
                    <a:solidFill>
                      <a:srgbClr val="000000"/>
                    </a:solidFill>
                    <a:latin typeface="+mn-lt"/>
                  </a:defRPr>
                </a:pPr>
                <a:r>
                  <a:rPr lang="en-US" sz="1600" b="0">
                    <a:solidFill>
                      <a:srgbClr val="000000"/>
                    </a:solidFill>
                    <a:latin typeface="+mn-lt"/>
                  </a:rPr>
                  <a:t>Cumulative time aged (days)</a:t>
                </a:r>
              </a:p>
            </c:rich>
          </c:tx>
          <c:layout>
            <c:manualLayout>
              <c:xMode val="edge"/>
              <c:yMode val="edge"/>
              <c:x val="0.14722782258064512"/>
              <c:y val="0.67452289212861327"/>
            </c:manualLayout>
          </c:layout>
          <c:overlay val="0"/>
        </c:title>
        <c:numFmt formatCode="General" sourceLinked="0"/>
        <c:majorTickMark val="none"/>
        <c:minorTickMark val="none"/>
        <c:tickLblPos val="nextTo"/>
        <c:spPr>
          <a:ln/>
        </c:spPr>
        <c:txPr>
          <a:bodyPr/>
          <a:lstStyle/>
          <a:p>
            <a:pPr lvl="0">
              <a:defRPr b="0">
                <a:solidFill>
                  <a:srgbClr val="000000"/>
                </a:solidFill>
                <a:latin typeface="+mn-lt"/>
              </a:defRPr>
            </a:pPr>
            <a:endParaRPr lang="en-US"/>
          </a:p>
        </c:txPr>
        <c:crossAx val="1655359464"/>
        <c:crosses val="autoZero"/>
        <c:crossBetween val="midCat"/>
      </c:valAx>
      <c:valAx>
        <c:axId val="165535946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sz="1600" b="0">
                    <a:solidFill>
                      <a:srgbClr val="000000"/>
                    </a:solidFill>
                    <a:latin typeface="+mn-lt"/>
                  </a:defRPr>
                </a:pPr>
                <a:r>
                  <a:rPr lang="en-US" sz="1600" b="0">
                    <a:solidFill>
                      <a:srgbClr val="000000"/>
                    </a:solidFill>
                    <a:latin typeface="+mn-lt"/>
                  </a:rPr>
                  <a:t>CO (ppm)</a:t>
                </a:r>
              </a:p>
            </c:rich>
          </c:tx>
          <c:layout>
            <c:manualLayout>
              <c:xMode val="edge"/>
              <c:yMode val="edge"/>
              <c:x val="5.3993855606758817E-2"/>
              <c:y val="2.0223325062034718E-2"/>
            </c:manualLayout>
          </c:layout>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818750499"/>
        <c:crosses val="autoZero"/>
        <c:crossBetween val="midCat"/>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lang="en-US" b="0">
                <a:solidFill>
                  <a:srgbClr val="757575"/>
                </a:solidFill>
                <a:latin typeface="+mn-lt"/>
              </a:rPr>
              <a:t>Dark Roast Coffee Degassing Profile</a:t>
            </a:r>
          </a:p>
        </c:rich>
      </c:tx>
      <c:overlay val="0"/>
    </c:title>
    <c:autoTitleDeleted val="0"/>
    <c:plotArea>
      <c:layout/>
      <c:scatterChart>
        <c:scatterStyle val="lineMarker"/>
        <c:varyColors val="0"/>
        <c:ser>
          <c:idx val="0"/>
          <c:order val="0"/>
          <c:tx>
            <c:strRef>
              <c:f>'CO2 headspace'!$F$24</c:f>
              <c:strCache>
                <c:ptCount val="1"/>
                <c:pt idx="0">
                  <c:v>Medium Prediction</c:v>
                </c:pt>
              </c:strCache>
            </c:strRef>
          </c:tx>
          <c:spPr>
            <a:ln>
              <a:noFill/>
            </a:ln>
          </c:spPr>
          <c:marker>
            <c:symbol val="circle"/>
            <c:size val="7"/>
            <c:spPr>
              <a:solidFill>
                <a:srgbClr val="0000FF"/>
              </a:solidFill>
              <a:ln cmpd="sng">
                <a:solidFill>
                  <a:srgbClr val="0000FF"/>
                </a:solidFill>
              </a:ln>
            </c:spPr>
          </c:marker>
          <c:xVal>
            <c:numRef>
              <c:f>'CO2 headspace'!$D$25:$D$200</c:f>
              <c:numCache>
                <c:formatCode>0.00</c:formatCode>
                <c:ptCount val="176"/>
                <c:pt idx="0">
                  <c:v>0.13208333333333336</c:v>
                </c:pt>
                <c:pt idx="1">
                  <c:v>0.19458333333333336</c:v>
                </c:pt>
                <c:pt idx="2">
                  <c:v>0.73625000000000007</c:v>
                </c:pt>
                <c:pt idx="3">
                  <c:v>2.2050000000000001</c:v>
                </c:pt>
                <c:pt idx="4">
                  <c:v>2.4550000000000001</c:v>
                </c:pt>
                <c:pt idx="5">
                  <c:v>2.7050000000000001</c:v>
                </c:pt>
                <c:pt idx="6">
                  <c:v>4.0487500000000001</c:v>
                </c:pt>
                <c:pt idx="7">
                  <c:v>5.0175000000000001</c:v>
                </c:pt>
                <c:pt idx="8">
                  <c:v>5.2362500000000001</c:v>
                </c:pt>
                <c:pt idx="9">
                  <c:v>6.3195833333333331</c:v>
                </c:pt>
                <c:pt idx="10">
                  <c:v>7.2362500000000001</c:v>
                </c:pt>
                <c:pt idx="11">
                  <c:v>7.5487500000000001</c:v>
                </c:pt>
                <c:pt idx="12">
                  <c:v>7.934166666666667</c:v>
                </c:pt>
                <c:pt idx="13">
                  <c:v>8.475833333333334</c:v>
                </c:pt>
                <c:pt idx="14">
                  <c:v>9.4550000000000001</c:v>
                </c:pt>
                <c:pt idx="15">
                  <c:v>11.007083333333334</c:v>
                </c:pt>
                <c:pt idx="16">
                  <c:v>12.08</c:v>
                </c:pt>
                <c:pt idx="17">
                  <c:v>13.007083333333334</c:v>
                </c:pt>
                <c:pt idx="18">
                  <c:v>13.11125</c:v>
                </c:pt>
                <c:pt idx="19">
                  <c:v>14.17375</c:v>
                </c:pt>
                <c:pt idx="20">
                  <c:v>14.98625</c:v>
                </c:pt>
                <c:pt idx="21">
                  <c:v>15.444583333333334</c:v>
                </c:pt>
                <c:pt idx="24">
                  <c:v>1.3874999999999998E-2</c:v>
                </c:pt>
                <c:pt idx="25">
                  <c:v>1.7361111111111105E-2</c:v>
                </c:pt>
                <c:pt idx="26">
                  <c:v>0.13541666666666666</c:v>
                </c:pt>
                <c:pt idx="27">
                  <c:v>0.28402777777777777</c:v>
                </c:pt>
                <c:pt idx="28">
                  <c:v>0.38541666666666663</c:v>
                </c:pt>
                <c:pt idx="29">
                  <c:v>0.4375</c:v>
                </c:pt>
                <c:pt idx="30">
                  <c:v>0.55208333333333326</c:v>
                </c:pt>
                <c:pt idx="31">
                  <c:v>0.79166666666666663</c:v>
                </c:pt>
                <c:pt idx="32">
                  <c:v>1.0520833333333335</c:v>
                </c:pt>
                <c:pt idx="33">
                  <c:v>1.6770833333333333</c:v>
                </c:pt>
                <c:pt idx="34">
                  <c:v>2</c:v>
                </c:pt>
                <c:pt idx="35">
                  <c:v>2.375</c:v>
                </c:pt>
                <c:pt idx="36">
                  <c:v>2.739583333333333</c:v>
                </c:pt>
                <c:pt idx="37">
                  <c:v>3.09375</c:v>
                </c:pt>
                <c:pt idx="38">
                  <c:v>3.520833333333333</c:v>
                </c:pt>
                <c:pt idx="39">
                  <c:v>3.9895833333333335</c:v>
                </c:pt>
                <c:pt idx="40">
                  <c:v>4.6145833333333339</c:v>
                </c:pt>
                <c:pt idx="41">
                  <c:v>4.96875</c:v>
                </c:pt>
                <c:pt idx="42">
                  <c:v>5.1458333333333339</c:v>
                </c:pt>
                <c:pt idx="43">
                  <c:v>-0.20833333333333334</c:v>
                </c:pt>
                <c:pt idx="44">
                  <c:v>-0.20833333333333334</c:v>
                </c:pt>
                <c:pt idx="45">
                  <c:v>-0.20833333333333334</c:v>
                </c:pt>
                <c:pt idx="46">
                  <c:v>-0.20833333333333334</c:v>
                </c:pt>
                <c:pt idx="47">
                  <c:v>-0.20833333333333334</c:v>
                </c:pt>
                <c:pt idx="48">
                  <c:v>-0.20833333333333334</c:v>
                </c:pt>
                <c:pt idx="49">
                  <c:v>-0.20833333333333334</c:v>
                </c:pt>
                <c:pt idx="50">
                  <c:v>-0.20833333333333334</c:v>
                </c:pt>
                <c:pt idx="51">
                  <c:v>-0.20833333333333334</c:v>
                </c:pt>
                <c:pt idx="52">
                  <c:v>-0.20833333333333334</c:v>
                </c:pt>
                <c:pt idx="53">
                  <c:v>-0.20833333333333334</c:v>
                </c:pt>
                <c:pt idx="54">
                  <c:v>-0.20833333333333334</c:v>
                </c:pt>
                <c:pt idx="55">
                  <c:v>-0.20833333333333334</c:v>
                </c:pt>
                <c:pt idx="56">
                  <c:v>-0.20833333333333334</c:v>
                </c:pt>
                <c:pt idx="57">
                  <c:v>-0.20833333333333334</c:v>
                </c:pt>
                <c:pt idx="58">
                  <c:v>-0.20833333333333334</c:v>
                </c:pt>
                <c:pt idx="59">
                  <c:v>-0.20833333333333334</c:v>
                </c:pt>
                <c:pt idx="60">
                  <c:v>-0.20833333333333334</c:v>
                </c:pt>
                <c:pt idx="61">
                  <c:v>-0.20833333333333334</c:v>
                </c:pt>
                <c:pt idx="62">
                  <c:v>-0.20833333333333334</c:v>
                </c:pt>
                <c:pt idx="63">
                  <c:v>-0.20833333333333334</c:v>
                </c:pt>
                <c:pt idx="64">
                  <c:v>-0.20833333333333334</c:v>
                </c:pt>
                <c:pt idx="65">
                  <c:v>-0.20833333333333334</c:v>
                </c:pt>
                <c:pt idx="66">
                  <c:v>-0.20833333333333334</c:v>
                </c:pt>
                <c:pt idx="67">
                  <c:v>-0.20833333333333334</c:v>
                </c:pt>
                <c:pt idx="68">
                  <c:v>-0.20833333333333334</c:v>
                </c:pt>
                <c:pt idx="69">
                  <c:v>-0.20833333333333334</c:v>
                </c:pt>
                <c:pt idx="70">
                  <c:v>-0.20833333333333334</c:v>
                </c:pt>
                <c:pt idx="71">
                  <c:v>-0.20833333333333334</c:v>
                </c:pt>
                <c:pt idx="72">
                  <c:v>-0.20833333333333334</c:v>
                </c:pt>
                <c:pt idx="73">
                  <c:v>-0.20833333333333334</c:v>
                </c:pt>
              </c:numCache>
            </c:numRef>
          </c:xVal>
          <c:yVal>
            <c:numRef>
              <c:f>'CO2 headspace'!$F$25:$F$200</c:f>
              <c:numCache>
                <c:formatCode>0</c:formatCode>
                <c:ptCount val="176"/>
              </c:numCache>
            </c:numRef>
          </c:yVal>
          <c:smooth val="1"/>
          <c:extLst>
            <c:ext xmlns:c16="http://schemas.microsoft.com/office/drawing/2014/chart" uri="{C3380CC4-5D6E-409C-BE32-E72D297353CC}">
              <c16:uniqueId val="{00000000-9A58-FA44-87B1-F96E63AD3F16}"/>
            </c:ext>
          </c:extLst>
        </c:ser>
        <c:dLbls>
          <c:showLegendKey val="0"/>
          <c:showVal val="0"/>
          <c:showCatName val="0"/>
          <c:showSerName val="0"/>
          <c:showPercent val="0"/>
          <c:showBubbleSize val="0"/>
        </c:dLbls>
        <c:axId val="173829418"/>
        <c:axId val="294718119"/>
      </c:scatterChart>
      <c:valAx>
        <c:axId val="173829418"/>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en-US" b="0">
                    <a:solidFill>
                      <a:srgbClr val="000000"/>
                    </a:solidFill>
                    <a:latin typeface="+mn-lt"/>
                  </a:rPr>
                  <a:t>Cumulative time aged (days)</a:t>
                </a:r>
              </a:p>
            </c:rich>
          </c:tx>
          <c:overlay val="0"/>
        </c:title>
        <c:numFmt formatCode="0.00" sourceLinked="1"/>
        <c:majorTickMark val="none"/>
        <c:minorTickMark val="none"/>
        <c:tickLblPos val="nextTo"/>
        <c:spPr>
          <a:ln/>
        </c:spPr>
        <c:txPr>
          <a:bodyPr/>
          <a:lstStyle/>
          <a:p>
            <a:pPr lvl="0">
              <a:defRPr b="0">
                <a:solidFill>
                  <a:srgbClr val="000000"/>
                </a:solidFill>
                <a:latin typeface="+mn-lt"/>
              </a:defRPr>
            </a:pPr>
            <a:endParaRPr lang="en-US"/>
          </a:p>
        </c:txPr>
        <c:crossAx val="294718119"/>
        <c:crosses val="autoZero"/>
        <c:crossBetween val="midCat"/>
      </c:valAx>
      <c:valAx>
        <c:axId val="294718119"/>
        <c:scaling>
          <c:orientation val="minMax"/>
          <c:max val="400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en-US" b="0">
                    <a:solidFill>
                      <a:srgbClr val="000000"/>
                    </a:solidFill>
                    <a:latin typeface="+mn-lt"/>
                  </a:rPr>
                  <a:t>CO2 (ppm)</a:t>
                </a:r>
              </a:p>
            </c:rich>
          </c:tx>
          <c:overlay val="0"/>
        </c:title>
        <c:numFmt formatCode="0" sourceLinked="1"/>
        <c:majorTickMark val="none"/>
        <c:minorTickMark val="none"/>
        <c:tickLblPos val="nextTo"/>
        <c:spPr>
          <a:ln/>
        </c:spPr>
        <c:txPr>
          <a:bodyPr/>
          <a:lstStyle/>
          <a:p>
            <a:pPr lvl="0">
              <a:defRPr b="0">
                <a:solidFill>
                  <a:srgbClr val="000000"/>
                </a:solidFill>
                <a:latin typeface="+mn-lt"/>
              </a:defRPr>
            </a:pPr>
            <a:endParaRPr lang="en-US"/>
          </a:p>
        </c:txPr>
        <c:crossAx val="173829418"/>
        <c:crosses val="autoZero"/>
        <c:crossBetween val="midCat"/>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0</xdr:col>
      <xdr:colOff>381000</xdr:colOff>
      <xdr:row>2</xdr:row>
      <xdr:rowOff>123825</xdr:rowOff>
    </xdr:from>
    <xdr:ext cx="6200775" cy="3838575"/>
    <xdr:graphicFrame macro="">
      <xdr:nvGraphicFramePr>
        <xdr:cNvPr id="2" name="Chart 1" title="Chart">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7</xdr:col>
      <xdr:colOff>47625</xdr:colOff>
      <xdr:row>1</xdr:row>
      <xdr:rowOff>28575</xdr:rowOff>
    </xdr:from>
    <xdr:ext cx="6200775" cy="3838575"/>
    <xdr:graphicFrame macro="">
      <xdr:nvGraphicFramePr>
        <xdr:cNvPr id="3" name="Chart 2" title="Chart">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D1014"/>
  <sheetViews>
    <sheetView tabSelected="1" topLeftCell="A29" zoomScale="85" workbookViewId="0">
      <pane xSplit="2" topLeftCell="C1" activePane="topRight" state="frozen"/>
      <selection pane="topRight" activeCell="M86" sqref="M86"/>
    </sheetView>
  </sheetViews>
  <sheetFormatPr baseColWidth="10" defaultColWidth="12.6640625" defaultRowHeight="15.75" customHeight="1" x14ac:dyDescent="0.15"/>
  <cols>
    <col min="2" max="2" width="15.33203125" customWidth="1"/>
    <col min="4" max="4" width="15.1640625" customWidth="1"/>
    <col min="9" max="9" width="14.6640625" customWidth="1"/>
    <col min="18" max="18" width="15.1640625" customWidth="1"/>
  </cols>
  <sheetData>
    <row r="1" spans="1:30" ht="15.75" customHeight="1" x14ac:dyDescent="0.15">
      <c r="A1" s="1" t="s">
        <v>0</v>
      </c>
      <c r="B1" s="1" t="s">
        <v>1</v>
      </c>
      <c r="C1" s="1" t="s">
        <v>2</v>
      </c>
      <c r="D1" s="1" t="s">
        <v>3</v>
      </c>
      <c r="E1" s="1" t="s">
        <v>4</v>
      </c>
      <c r="F1" s="1" t="s">
        <v>5</v>
      </c>
      <c r="G1" s="2" t="s">
        <v>6</v>
      </c>
      <c r="H1" s="1" t="s">
        <v>7</v>
      </c>
      <c r="I1" s="1" t="s">
        <v>8</v>
      </c>
      <c r="J1" s="1" t="s">
        <v>9</v>
      </c>
      <c r="K1" s="3" t="s">
        <v>10</v>
      </c>
      <c r="L1" s="3" t="s">
        <v>11</v>
      </c>
      <c r="M1" s="4" t="s">
        <v>12</v>
      </c>
      <c r="N1" s="3" t="s">
        <v>13</v>
      </c>
      <c r="O1" s="3" t="s">
        <v>14</v>
      </c>
      <c r="P1" s="3" t="s">
        <v>15</v>
      </c>
      <c r="Q1" s="3" t="s">
        <v>16</v>
      </c>
      <c r="R1" s="1" t="s">
        <v>17</v>
      </c>
      <c r="S1" s="1" t="s">
        <v>18</v>
      </c>
      <c r="T1" s="5" t="s">
        <v>19</v>
      </c>
      <c r="U1" s="3" t="s">
        <v>20</v>
      </c>
      <c r="V1" s="3" t="s">
        <v>21</v>
      </c>
      <c r="W1" s="3" t="s">
        <v>22</v>
      </c>
      <c r="X1" s="3" t="s">
        <v>23</v>
      </c>
      <c r="Y1" s="1" t="s">
        <v>51</v>
      </c>
      <c r="Z1" s="6"/>
      <c r="AA1" s="6"/>
      <c r="AB1" s="6"/>
      <c r="AC1" s="6"/>
    </row>
    <row r="2" spans="1:30" ht="15.75" customHeight="1" x14ac:dyDescent="0.15">
      <c r="A2" s="7">
        <v>45559</v>
      </c>
      <c r="B2" s="8">
        <v>0</v>
      </c>
      <c r="C2" s="8">
        <v>1</v>
      </c>
      <c r="D2" s="9">
        <v>0.13500000000000001</v>
      </c>
      <c r="E2" s="10">
        <v>7.6600000000000001E-2</v>
      </c>
      <c r="F2" s="10">
        <v>4.6600000000000003E-2</v>
      </c>
      <c r="G2" s="11">
        <f>E2*F2</f>
        <v>3.5695600000000003E-3</v>
      </c>
      <c r="H2" s="12">
        <v>0</v>
      </c>
      <c r="I2" s="12">
        <v>1.0200000000000001E-2</v>
      </c>
      <c r="J2" s="13">
        <v>0</v>
      </c>
      <c r="K2" s="14">
        <v>235.9</v>
      </c>
      <c r="L2" s="14">
        <v>26.06</v>
      </c>
      <c r="M2" s="15">
        <v>331.76</v>
      </c>
      <c r="N2" s="15">
        <v>1812</v>
      </c>
      <c r="O2" s="15">
        <v>87.1</v>
      </c>
      <c r="P2" s="8">
        <v>61.13</v>
      </c>
      <c r="Q2" s="8" t="s">
        <v>24</v>
      </c>
      <c r="R2" s="16">
        <v>0.57381081081081675</v>
      </c>
      <c r="S2" s="17">
        <v>6.4999999999999997E-3</v>
      </c>
      <c r="T2" s="15">
        <v>5.13</v>
      </c>
      <c r="U2" s="15">
        <v>0.96</v>
      </c>
      <c r="V2" s="15">
        <v>14.9</v>
      </c>
      <c r="W2" s="15">
        <v>4.74</v>
      </c>
      <c r="X2" s="15">
        <v>16.579999999999998</v>
      </c>
      <c r="Y2" s="15">
        <v>3520</v>
      </c>
      <c r="AA2" s="46"/>
      <c r="AB2" s="52"/>
      <c r="AC2" s="46"/>
    </row>
    <row r="3" spans="1:30" ht="15.75" customHeight="1" x14ac:dyDescent="0.15">
      <c r="A3" s="7">
        <v>45559</v>
      </c>
      <c r="B3" s="8">
        <v>0</v>
      </c>
      <c r="C3" s="8">
        <v>2</v>
      </c>
      <c r="D3" s="9">
        <v>0.13500000000000001</v>
      </c>
      <c r="E3" s="10">
        <v>8.1500000000000003E-2</v>
      </c>
      <c r="F3" s="10">
        <v>4.65E-2</v>
      </c>
      <c r="G3" s="11">
        <f t="shared" ref="G3:G49" si="0">E3*F3</f>
        <v>3.7897500000000001E-3</v>
      </c>
      <c r="H3" s="12">
        <v>0</v>
      </c>
      <c r="I3" s="12">
        <v>3.56E-2</v>
      </c>
      <c r="J3" s="13">
        <v>0</v>
      </c>
      <c r="K3" s="14">
        <v>235.22</v>
      </c>
      <c r="L3" s="14">
        <v>26.06</v>
      </c>
      <c r="M3" s="15">
        <v>334.79</v>
      </c>
      <c r="N3" s="15">
        <v>1800</v>
      </c>
      <c r="O3" s="15">
        <v>74.25</v>
      </c>
      <c r="P3" s="8">
        <v>43.53</v>
      </c>
      <c r="Q3" s="8" t="s">
        <v>24</v>
      </c>
      <c r="R3" s="16">
        <v>0.58819444444444635</v>
      </c>
      <c r="S3" s="17">
        <v>6.0000000000000001E-3</v>
      </c>
      <c r="T3" s="15">
        <v>5.12</v>
      </c>
      <c r="U3" s="15">
        <v>0.96</v>
      </c>
      <c r="V3" s="15">
        <v>14.91</v>
      </c>
      <c r="W3" s="15">
        <v>4.7699999999999996</v>
      </c>
      <c r="X3" s="15">
        <v>16.36</v>
      </c>
      <c r="Y3" s="15">
        <v>3930</v>
      </c>
      <c r="AA3" s="46"/>
      <c r="AB3" s="52"/>
      <c r="AC3" s="46"/>
    </row>
    <row r="4" spans="1:30" ht="15.75" customHeight="1" x14ac:dyDescent="0.15">
      <c r="A4" s="7">
        <v>45559</v>
      </c>
      <c r="B4" s="8">
        <v>0</v>
      </c>
      <c r="C4" s="8">
        <v>3</v>
      </c>
      <c r="D4" s="9">
        <v>0.13500000000000001</v>
      </c>
      <c r="E4" s="10">
        <v>9.1200000000000003E-2</v>
      </c>
      <c r="F4" s="10">
        <v>5.3100000000000001E-2</v>
      </c>
      <c r="G4" s="11">
        <f t="shared" si="0"/>
        <v>4.84272E-3</v>
      </c>
      <c r="H4" s="12">
        <v>0</v>
      </c>
      <c r="I4" s="12">
        <v>1.5200000000000002E-2</v>
      </c>
      <c r="J4" s="13">
        <v>0</v>
      </c>
      <c r="K4" s="14">
        <f t="shared" ref="K4:P4" si="1">AVERAGE(K2:K3)</f>
        <v>235.56</v>
      </c>
      <c r="L4" s="14">
        <f t="shared" si="1"/>
        <v>26.06</v>
      </c>
      <c r="M4" s="14">
        <f t="shared" si="1"/>
        <v>333.27499999999998</v>
      </c>
      <c r="N4" s="14">
        <f t="shared" si="1"/>
        <v>1806</v>
      </c>
      <c r="O4" s="14">
        <f t="shared" si="1"/>
        <v>80.674999999999997</v>
      </c>
      <c r="P4" s="14">
        <f t="shared" si="1"/>
        <v>52.33</v>
      </c>
      <c r="Q4" s="8" t="s">
        <v>24</v>
      </c>
      <c r="R4" s="16">
        <v>0.54797500000000088</v>
      </c>
      <c r="S4" s="17">
        <v>6.4999999999999997E-3</v>
      </c>
      <c r="T4" s="15">
        <v>5.12</v>
      </c>
      <c r="U4" s="15">
        <v>0.92</v>
      </c>
      <c r="V4" s="15">
        <v>16.43</v>
      </c>
      <c r="W4" s="15">
        <v>4.84</v>
      </c>
      <c r="X4" s="15">
        <v>16.64</v>
      </c>
      <c r="Y4" s="15">
        <v>3131</v>
      </c>
      <c r="AA4" s="46"/>
      <c r="AB4" s="52"/>
      <c r="AC4" s="46"/>
      <c r="AD4" s="46"/>
    </row>
    <row r="5" spans="1:30" ht="15.75" customHeight="1" x14ac:dyDescent="0.15">
      <c r="A5" s="19">
        <v>45559</v>
      </c>
      <c r="B5" s="20">
        <v>0</v>
      </c>
      <c r="C5" s="20">
        <v>1</v>
      </c>
      <c r="D5" s="21">
        <v>0.20699999999999999</v>
      </c>
      <c r="E5" s="22">
        <v>8.8200000000000001E-2</v>
      </c>
      <c r="F5" s="22">
        <v>5.3199999999999997E-2</v>
      </c>
      <c r="G5" s="57">
        <f t="shared" si="0"/>
        <v>4.6922399999999994E-3</v>
      </c>
      <c r="H5" s="23">
        <v>0.24426999999999999</v>
      </c>
      <c r="I5" s="23">
        <v>1.7299999999999999E-2</v>
      </c>
      <c r="J5" s="24">
        <f t="shared" ref="J5:J49" si="2">I5/H5</f>
        <v>7.0823269333115002E-2</v>
      </c>
      <c r="K5" s="25">
        <v>235.26</v>
      </c>
      <c r="L5" s="25">
        <v>25.06</v>
      </c>
      <c r="M5" s="26">
        <v>327.66000000000003</v>
      </c>
      <c r="N5" s="26">
        <v>2646</v>
      </c>
      <c r="O5" s="26">
        <v>78.680000000000007</v>
      </c>
      <c r="P5" s="27">
        <v>34.909999999999997</v>
      </c>
      <c r="Q5" s="27" t="s">
        <v>24</v>
      </c>
      <c r="R5" s="28">
        <v>0.29051612903225715</v>
      </c>
      <c r="S5" s="29">
        <v>6.0000000000000001E-3</v>
      </c>
      <c r="T5" s="26">
        <v>6.04</v>
      </c>
      <c r="U5" s="26">
        <v>1.1200000000000001</v>
      </c>
      <c r="V5" s="26">
        <v>10.95</v>
      </c>
      <c r="W5" s="26">
        <v>9.2899999999999991</v>
      </c>
      <c r="X5" s="26">
        <v>8.86</v>
      </c>
      <c r="Y5" s="53">
        <v>28980</v>
      </c>
      <c r="AA5" s="46"/>
      <c r="AB5" s="52"/>
      <c r="AC5" s="51"/>
      <c r="AD5" s="46"/>
    </row>
    <row r="6" spans="1:30" ht="15.75" customHeight="1" x14ac:dyDescent="0.15">
      <c r="A6" s="19">
        <v>45559</v>
      </c>
      <c r="B6" s="20">
        <v>0</v>
      </c>
      <c r="C6" s="20">
        <v>2</v>
      </c>
      <c r="D6" s="21">
        <v>0.20699999999999999</v>
      </c>
      <c r="E6" s="22">
        <v>9.1800000000000007E-2</v>
      </c>
      <c r="F6" s="22">
        <v>5.4600000000000003E-2</v>
      </c>
      <c r="G6" s="57">
        <f t="shared" si="0"/>
        <v>5.0122800000000009E-3</v>
      </c>
      <c r="H6" s="23">
        <v>0.30024000000000001</v>
      </c>
      <c r="I6" s="23">
        <v>8.3999999999999995E-3</v>
      </c>
      <c r="J6" s="24">
        <f t="shared" si="2"/>
        <v>2.7977617905675458E-2</v>
      </c>
      <c r="K6" s="25">
        <v>235.34</v>
      </c>
      <c r="L6" s="25">
        <v>25.06</v>
      </c>
      <c r="M6" s="26">
        <v>324.88</v>
      </c>
      <c r="N6" s="26">
        <v>2784</v>
      </c>
      <c r="O6" s="26">
        <v>75.930000000000007</v>
      </c>
      <c r="P6" s="27">
        <v>49.14</v>
      </c>
      <c r="Q6" s="27" t="s">
        <v>24</v>
      </c>
      <c r="R6" s="28">
        <v>0.2771076923076915</v>
      </c>
      <c r="S6" s="29">
        <v>5.4999999999999997E-3</v>
      </c>
      <c r="T6" s="26">
        <v>6.05</v>
      </c>
      <c r="U6" s="26">
        <v>1.1599999999999999</v>
      </c>
      <c r="V6" s="26">
        <v>10.78</v>
      </c>
      <c r="W6" s="26">
        <v>9.19</v>
      </c>
      <c r="X6" s="26">
        <v>8.6199999999999992</v>
      </c>
      <c r="Y6" s="53">
        <v>28182</v>
      </c>
      <c r="AA6" s="46"/>
      <c r="AB6" s="52"/>
      <c r="AC6" s="46"/>
      <c r="AD6" s="46"/>
    </row>
    <row r="7" spans="1:30" ht="15.75" customHeight="1" x14ac:dyDescent="0.15">
      <c r="A7" s="19">
        <v>45559</v>
      </c>
      <c r="B7" s="20">
        <v>0</v>
      </c>
      <c r="C7" s="20">
        <v>3</v>
      </c>
      <c r="D7" s="21">
        <v>0.20699999999999999</v>
      </c>
      <c r="E7" s="30">
        <v>9.6699999999999994E-2</v>
      </c>
      <c r="F7" s="30">
        <v>5.8200000000000002E-2</v>
      </c>
      <c r="G7" s="57">
        <f t="shared" si="0"/>
        <v>5.6279399999999997E-3</v>
      </c>
      <c r="H7" s="23">
        <v>0.27225500000000002</v>
      </c>
      <c r="I7" s="23">
        <v>1.285E-2</v>
      </c>
      <c r="J7" s="24">
        <f t="shared" si="2"/>
        <v>4.7198398560173362E-2</v>
      </c>
      <c r="K7" s="25">
        <f>AVERAGE(K5:K6)</f>
        <v>235.3</v>
      </c>
      <c r="L7" s="25">
        <f t="shared" ref="L7:P7" si="3">AVERAGE(L5:L6)</f>
        <v>25.06</v>
      </c>
      <c r="M7" s="25">
        <f t="shared" si="3"/>
        <v>326.27</v>
      </c>
      <c r="N7" s="25">
        <f t="shared" si="3"/>
        <v>2715</v>
      </c>
      <c r="O7" s="25">
        <f t="shared" si="3"/>
        <v>77.305000000000007</v>
      </c>
      <c r="P7" s="25">
        <f t="shared" si="3"/>
        <v>42.024999999999999</v>
      </c>
      <c r="Q7" s="27" t="s">
        <v>24</v>
      </c>
      <c r="R7" s="28">
        <v>0.285904761904761</v>
      </c>
      <c r="S7" s="29">
        <v>6.0000000000000001E-3</v>
      </c>
      <c r="T7" s="26">
        <v>6.06</v>
      </c>
      <c r="U7" s="26">
        <v>1.1499999999999999</v>
      </c>
      <c r="V7" s="26">
        <v>11.07</v>
      </c>
      <c r="W7" s="26">
        <v>9.06</v>
      </c>
      <c r="X7" s="26">
        <v>8.58</v>
      </c>
      <c r="Y7" s="53">
        <v>27585</v>
      </c>
      <c r="AA7" s="46"/>
      <c r="AB7" s="52"/>
      <c r="AC7" s="46"/>
      <c r="AD7" s="46"/>
    </row>
    <row r="8" spans="1:30" ht="15.75" customHeight="1" x14ac:dyDescent="0.15">
      <c r="A8" s="7">
        <v>45561</v>
      </c>
      <c r="B8" s="31">
        <v>2</v>
      </c>
      <c r="C8" s="8">
        <v>1</v>
      </c>
      <c r="D8" s="9">
        <v>0.13500000000000001</v>
      </c>
      <c r="E8" s="10">
        <v>0.125</v>
      </c>
      <c r="F8" s="10">
        <v>9.7000000000000003E-2</v>
      </c>
      <c r="G8" s="11">
        <f t="shared" si="0"/>
        <v>1.2125E-2</v>
      </c>
      <c r="H8" s="12">
        <v>0.11971</v>
      </c>
      <c r="I8" s="12">
        <v>1.01E-2</v>
      </c>
      <c r="J8" s="13">
        <f t="shared" si="2"/>
        <v>8.4370562191963913E-2</v>
      </c>
      <c r="K8" s="14">
        <v>235.38</v>
      </c>
      <c r="L8" s="14">
        <v>27.18</v>
      </c>
      <c r="M8" s="15">
        <v>331.65</v>
      </c>
      <c r="N8" s="15">
        <v>1366</v>
      </c>
      <c r="O8" s="15">
        <v>96.58</v>
      </c>
      <c r="P8" s="8">
        <v>72.790000000000006</v>
      </c>
      <c r="Q8" s="8" t="s">
        <v>24</v>
      </c>
      <c r="R8" s="16">
        <v>0.47354545454545266</v>
      </c>
      <c r="S8" s="17">
        <v>6.0000000000000001E-3</v>
      </c>
      <c r="T8" s="15">
        <v>5.0999999999999996</v>
      </c>
      <c r="U8" s="15">
        <v>0.98</v>
      </c>
      <c r="V8" s="15">
        <v>14.92</v>
      </c>
      <c r="W8" s="15">
        <v>4.71</v>
      </c>
      <c r="X8" s="15">
        <v>18.559999999999999</v>
      </c>
      <c r="Y8" s="15">
        <v>2113</v>
      </c>
      <c r="AA8" s="46"/>
      <c r="AB8" s="52"/>
      <c r="AC8" s="46"/>
      <c r="AD8" s="46"/>
    </row>
    <row r="9" spans="1:30" ht="15.75" customHeight="1" x14ac:dyDescent="0.15">
      <c r="A9" s="7">
        <v>45561</v>
      </c>
      <c r="B9" s="31">
        <v>2</v>
      </c>
      <c r="C9" s="8">
        <v>2</v>
      </c>
      <c r="D9" s="9">
        <v>0.13500000000000001</v>
      </c>
      <c r="E9" s="10">
        <v>0.121</v>
      </c>
      <c r="F9" s="10">
        <v>0.10500000000000001</v>
      </c>
      <c r="G9" s="11">
        <f t="shared" si="0"/>
        <v>1.2705000000000001E-2</v>
      </c>
      <c r="H9" s="12">
        <v>0.180505</v>
      </c>
      <c r="I9" s="12">
        <v>2.3E-2</v>
      </c>
      <c r="J9" s="13">
        <f t="shared" si="2"/>
        <v>0.12742029306667405</v>
      </c>
      <c r="K9" s="14">
        <v>235.37</v>
      </c>
      <c r="L9" s="14">
        <v>26.07</v>
      </c>
      <c r="M9" s="15">
        <v>332.98</v>
      </c>
      <c r="N9" s="15">
        <v>1764</v>
      </c>
      <c r="O9" s="15">
        <v>76.09</v>
      </c>
      <c r="P9" s="8">
        <v>66.040000000000006</v>
      </c>
      <c r="Q9" s="8" t="s">
        <v>24</v>
      </c>
      <c r="R9" s="16">
        <v>0.46383333333333243</v>
      </c>
      <c r="S9" s="17">
        <v>6.0000000000000001E-3</v>
      </c>
      <c r="T9" s="15">
        <v>5.09</v>
      </c>
      <c r="U9" s="15">
        <v>0.91</v>
      </c>
      <c r="V9" s="15">
        <v>14.49</v>
      </c>
      <c r="W9" s="15">
        <v>4.92</v>
      </c>
      <c r="X9" s="15">
        <v>18.53</v>
      </c>
      <c r="Y9" s="15">
        <v>2283</v>
      </c>
      <c r="AA9" s="46"/>
      <c r="AB9" s="52"/>
      <c r="AC9" s="46"/>
      <c r="AD9" s="46"/>
    </row>
    <row r="10" spans="1:30" ht="15.75" customHeight="1" x14ac:dyDescent="0.15">
      <c r="A10" s="7">
        <v>45561</v>
      </c>
      <c r="B10" s="31">
        <v>2</v>
      </c>
      <c r="C10" s="8">
        <v>3</v>
      </c>
      <c r="D10" s="9">
        <v>0.13500000000000001</v>
      </c>
      <c r="E10" s="10">
        <v>0.10100000000000001</v>
      </c>
      <c r="F10" s="10">
        <v>0.13700000000000001</v>
      </c>
      <c r="G10" s="11">
        <f t="shared" si="0"/>
        <v>1.3837000000000002E-2</v>
      </c>
      <c r="H10" s="12">
        <v>0.24129999999999999</v>
      </c>
      <c r="I10" s="12">
        <v>1.6549999999999999E-2</v>
      </c>
      <c r="J10" s="13">
        <f t="shared" si="2"/>
        <v>6.8586821384169078E-2</v>
      </c>
      <c r="K10" s="14">
        <f t="shared" ref="K10:P10" si="4">AVERAGE(K8:K9)</f>
        <v>235.375</v>
      </c>
      <c r="L10" s="14">
        <f t="shared" si="4"/>
        <v>26.625</v>
      </c>
      <c r="M10" s="14">
        <f t="shared" si="4"/>
        <v>332.315</v>
      </c>
      <c r="N10" s="14">
        <f t="shared" si="4"/>
        <v>1565</v>
      </c>
      <c r="O10" s="14">
        <f t="shared" si="4"/>
        <v>86.335000000000008</v>
      </c>
      <c r="P10" s="14">
        <f t="shared" si="4"/>
        <v>69.415000000000006</v>
      </c>
      <c r="Q10" s="8" t="s">
        <v>24</v>
      </c>
      <c r="R10" s="16">
        <v>0.47531868131868182</v>
      </c>
      <c r="S10" s="17">
        <v>5.0000000000000001E-3</v>
      </c>
      <c r="T10" s="15">
        <v>5.09</v>
      </c>
      <c r="U10" s="15">
        <v>1.01</v>
      </c>
      <c r="V10" s="15">
        <v>14.56</v>
      </c>
      <c r="W10" s="15">
        <v>4.6900000000000004</v>
      </c>
      <c r="X10" s="15">
        <v>18.68</v>
      </c>
      <c r="Y10" s="15">
        <v>2084</v>
      </c>
      <c r="AA10" s="46"/>
      <c r="AB10" s="52"/>
      <c r="AC10" s="46"/>
      <c r="AD10" s="46"/>
    </row>
    <row r="11" spans="1:30" ht="15.75" customHeight="1" x14ac:dyDescent="0.15">
      <c r="A11" s="19">
        <v>45561</v>
      </c>
      <c r="B11" s="32">
        <v>2</v>
      </c>
      <c r="C11" s="20">
        <v>1</v>
      </c>
      <c r="D11" s="21">
        <v>0.20699999999999999</v>
      </c>
      <c r="E11" s="30">
        <v>0.16699999999999998</v>
      </c>
      <c r="F11" s="30">
        <v>0.12000000000000001</v>
      </c>
      <c r="G11" s="57">
        <f t="shared" si="0"/>
        <v>2.0039999999999999E-2</v>
      </c>
      <c r="H11" s="23">
        <v>0.32</v>
      </c>
      <c r="I11" s="23">
        <v>4.1000000000000003E-3</v>
      </c>
      <c r="J11" s="24">
        <f t="shared" si="2"/>
        <v>1.2812500000000001E-2</v>
      </c>
      <c r="K11" s="25">
        <v>235.17</v>
      </c>
      <c r="L11" s="25">
        <v>29.4</v>
      </c>
      <c r="M11" s="26">
        <v>325.87</v>
      </c>
      <c r="N11" s="26">
        <v>2771</v>
      </c>
      <c r="O11" s="26">
        <v>79.349999999999994</v>
      </c>
      <c r="P11" s="27">
        <v>68.5</v>
      </c>
      <c r="Q11" s="27" t="s">
        <v>24</v>
      </c>
      <c r="R11" s="28">
        <v>0.34402325581395227</v>
      </c>
      <c r="S11" s="29">
        <v>6.4999999999999997E-3</v>
      </c>
      <c r="T11" s="26">
        <v>6.3</v>
      </c>
      <c r="U11" s="26">
        <v>1.06</v>
      </c>
      <c r="V11" s="26">
        <v>7.53</v>
      </c>
      <c r="W11" s="26">
        <v>8.3699999999999992</v>
      </c>
      <c r="X11" s="26">
        <v>8.08</v>
      </c>
      <c r="Y11" s="53">
        <v>10475</v>
      </c>
      <c r="AA11" s="46"/>
      <c r="AB11" s="52"/>
      <c r="AC11" s="46"/>
      <c r="AD11" s="46"/>
    </row>
    <row r="12" spans="1:30" ht="15.75" customHeight="1" x14ac:dyDescent="0.15">
      <c r="A12" s="19">
        <v>45561</v>
      </c>
      <c r="B12" s="32">
        <v>2</v>
      </c>
      <c r="C12" s="20">
        <v>2</v>
      </c>
      <c r="D12" s="21">
        <v>0.20699999999999999</v>
      </c>
      <c r="E12" s="30">
        <v>0.161</v>
      </c>
      <c r="F12" s="30">
        <v>0.125</v>
      </c>
      <c r="G12" s="57">
        <f t="shared" si="0"/>
        <v>2.0125000000000001E-2</v>
      </c>
      <c r="H12" s="23">
        <v>0.35670000000000002</v>
      </c>
      <c r="I12" s="23">
        <v>5.1000000000000004E-3</v>
      </c>
      <c r="J12" s="24">
        <f t="shared" si="2"/>
        <v>1.4297729184188394E-2</v>
      </c>
      <c r="K12" s="25">
        <v>235.3</v>
      </c>
      <c r="L12" s="25">
        <v>26.32</v>
      </c>
      <c r="M12" s="26">
        <v>329.58</v>
      </c>
      <c r="N12" s="26">
        <v>2814</v>
      </c>
      <c r="O12" s="26">
        <v>83.05</v>
      </c>
      <c r="P12" s="27">
        <v>74.319999999999993</v>
      </c>
      <c r="Q12" s="27" t="s">
        <v>24</v>
      </c>
      <c r="R12" s="28">
        <v>0.3115391304347816</v>
      </c>
      <c r="S12" s="29">
        <v>5.4999999999999997E-3</v>
      </c>
      <c r="T12" s="26">
        <v>6.27</v>
      </c>
      <c r="U12" s="26">
        <v>1.06</v>
      </c>
      <c r="V12" s="26">
        <v>6.25</v>
      </c>
      <c r="W12" s="26">
        <v>8.0500000000000007</v>
      </c>
      <c r="X12" s="26">
        <v>7.9</v>
      </c>
      <c r="Y12" s="53">
        <v>9105</v>
      </c>
      <c r="AA12" s="46"/>
      <c r="AB12" s="52"/>
      <c r="AC12" s="46"/>
      <c r="AD12" s="46"/>
    </row>
    <row r="13" spans="1:30" ht="15.75" customHeight="1" x14ac:dyDescent="0.15">
      <c r="A13" s="19">
        <v>45561</v>
      </c>
      <c r="B13" s="32">
        <v>2</v>
      </c>
      <c r="C13" s="20">
        <v>3</v>
      </c>
      <c r="D13" s="21">
        <v>0.20699999999999999</v>
      </c>
      <c r="E13" s="30">
        <v>0.14199999999999999</v>
      </c>
      <c r="F13" s="30">
        <v>0.13700000000000001</v>
      </c>
      <c r="G13" s="57">
        <f t="shared" si="0"/>
        <v>1.9453999999999999E-2</v>
      </c>
      <c r="H13" s="23">
        <v>0.33835000000000004</v>
      </c>
      <c r="I13" s="23">
        <v>4.5999999999999999E-3</v>
      </c>
      <c r="J13" s="24">
        <f t="shared" si="2"/>
        <v>1.3595389389685235E-2</v>
      </c>
      <c r="K13" s="25">
        <f>AVERAGE(K11:K12)</f>
        <v>235.23500000000001</v>
      </c>
      <c r="L13" s="25">
        <f t="shared" ref="L13" si="5">AVERAGE(L11:L12)</f>
        <v>27.86</v>
      </c>
      <c r="M13" s="25">
        <f t="shared" ref="M13" si="6">AVERAGE(M11:M12)</f>
        <v>327.72500000000002</v>
      </c>
      <c r="N13" s="25">
        <f t="shared" ref="N13" si="7">AVERAGE(N11:N12)</f>
        <v>2792.5</v>
      </c>
      <c r="O13" s="25">
        <f t="shared" ref="O13" si="8">AVERAGE(O11:O12)</f>
        <v>81.199999999999989</v>
      </c>
      <c r="P13" s="25">
        <f t="shared" ref="P13" si="9">AVERAGE(P11:P12)</f>
        <v>71.41</v>
      </c>
      <c r="Q13" s="27" t="s">
        <v>24</v>
      </c>
      <c r="R13" s="28">
        <v>0.34755833333333425</v>
      </c>
      <c r="S13" s="29">
        <v>6.4999999999999997E-3</v>
      </c>
      <c r="T13" s="26">
        <v>6.25</v>
      </c>
      <c r="U13" s="26">
        <v>1.1499999999999999</v>
      </c>
      <c r="V13" s="26">
        <v>7.22</v>
      </c>
      <c r="W13" s="26">
        <v>8.33</v>
      </c>
      <c r="X13" s="26">
        <v>8.0500000000000007</v>
      </c>
      <c r="Y13" s="53">
        <v>8323</v>
      </c>
      <c r="AA13" s="46"/>
      <c r="AB13" s="52"/>
      <c r="AC13" s="46"/>
      <c r="AD13" s="46"/>
    </row>
    <row r="14" spans="1:30" ht="15.75" customHeight="1" x14ac:dyDescent="0.15">
      <c r="A14" s="7">
        <v>45563</v>
      </c>
      <c r="B14" s="31">
        <v>4</v>
      </c>
      <c r="C14" s="8">
        <v>1</v>
      </c>
      <c r="D14" s="9">
        <v>0.13500000000000001</v>
      </c>
      <c r="E14" s="10">
        <v>0.15700000000000003</v>
      </c>
      <c r="F14" s="10">
        <v>0.112</v>
      </c>
      <c r="G14" s="11">
        <f t="shared" si="0"/>
        <v>1.7584000000000002E-2</v>
      </c>
      <c r="H14" s="12">
        <v>0.20546</v>
      </c>
      <c r="I14" s="33">
        <v>1.5100000000000001E-2</v>
      </c>
      <c r="J14" s="13">
        <f t="shared" si="2"/>
        <v>7.3493624063077967E-2</v>
      </c>
      <c r="K14" s="14">
        <v>235.5</v>
      </c>
      <c r="L14" s="14">
        <v>23.42</v>
      </c>
      <c r="M14" s="15">
        <v>330.37</v>
      </c>
      <c r="N14" s="15">
        <v>1718</v>
      </c>
      <c r="O14" s="15">
        <v>92.34</v>
      </c>
      <c r="P14" s="8">
        <v>96.61</v>
      </c>
      <c r="Q14" s="8" t="s">
        <v>24</v>
      </c>
      <c r="R14" s="16">
        <v>0.48393749999999747</v>
      </c>
      <c r="S14" s="17">
        <v>7.0000000000000001E-3</v>
      </c>
      <c r="T14" s="15">
        <v>5.08</v>
      </c>
      <c r="U14" s="15">
        <v>0.84</v>
      </c>
      <c r="V14" s="15">
        <v>14.57</v>
      </c>
      <c r="W14" s="15">
        <v>4.8099999999999996</v>
      </c>
      <c r="X14" s="15">
        <v>19.420000000000002</v>
      </c>
      <c r="Y14" s="15">
        <v>1671</v>
      </c>
      <c r="AA14" s="46"/>
      <c r="AB14" s="52"/>
      <c r="AC14" s="46"/>
      <c r="AD14" s="46"/>
    </row>
    <row r="15" spans="1:30" ht="15.75" customHeight="1" x14ac:dyDescent="0.15">
      <c r="A15" s="7">
        <v>45563</v>
      </c>
      <c r="B15" s="31">
        <v>4</v>
      </c>
      <c r="C15" s="8">
        <v>2</v>
      </c>
      <c r="D15" s="9">
        <v>0.13500000000000001</v>
      </c>
      <c r="E15" s="11">
        <v>0.17399999999999999</v>
      </c>
      <c r="F15" s="34">
        <v>8.4000000000000005E-2</v>
      </c>
      <c r="G15" s="11">
        <f t="shared" si="0"/>
        <v>1.4616000000000001E-2</v>
      </c>
      <c r="H15" s="12">
        <v>0.27683000000000002</v>
      </c>
      <c r="I15" s="12">
        <v>3.3099999999999997E-2</v>
      </c>
      <c r="J15" s="13">
        <f t="shared" si="2"/>
        <v>0.11956796589964959</v>
      </c>
      <c r="K15" s="14">
        <v>235.62</v>
      </c>
      <c r="L15" s="14">
        <v>23.29</v>
      </c>
      <c r="M15" s="15">
        <v>329.79</v>
      </c>
      <c r="N15" s="15">
        <v>1916</v>
      </c>
      <c r="O15" s="15">
        <v>87.14</v>
      </c>
      <c r="P15" s="8">
        <v>95.06</v>
      </c>
      <c r="Q15" s="8" t="s">
        <v>24</v>
      </c>
      <c r="R15" s="16">
        <v>0.49976363636363369</v>
      </c>
      <c r="S15" s="17">
        <v>6.0000000000000001E-3</v>
      </c>
      <c r="T15" s="15">
        <v>5.13</v>
      </c>
      <c r="U15" s="15">
        <v>0.84</v>
      </c>
      <c r="V15" s="15">
        <v>14.08</v>
      </c>
      <c r="W15" s="15">
        <v>5.03</v>
      </c>
      <c r="X15" s="15">
        <v>20.28</v>
      </c>
      <c r="Y15" s="15">
        <v>1645</v>
      </c>
      <c r="AA15" s="46"/>
      <c r="AB15" s="52"/>
      <c r="AC15" s="46"/>
      <c r="AD15" s="46"/>
    </row>
    <row r="16" spans="1:30" ht="15.75" customHeight="1" x14ac:dyDescent="0.15">
      <c r="A16" s="7">
        <v>45563</v>
      </c>
      <c r="B16" s="31">
        <v>4</v>
      </c>
      <c r="C16" s="8">
        <v>3</v>
      </c>
      <c r="D16" s="9">
        <v>0.13500000000000001</v>
      </c>
      <c r="E16" s="10">
        <v>0.14400000000000002</v>
      </c>
      <c r="F16" s="10">
        <v>0.105</v>
      </c>
      <c r="G16" s="11">
        <f t="shared" si="0"/>
        <v>1.5120000000000001E-2</v>
      </c>
      <c r="H16" s="12">
        <v>0.25480000000000003</v>
      </c>
      <c r="I16" s="12">
        <v>2.41E-2</v>
      </c>
      <c r="J16" s="13">
        <f t="shared" si="2"/>
        <v>9.4583987441130293E-2</v>
      </c>
      <c r="K16" s="14">
        <f t="shared" ref="K16:P16" si="10">AVERAGE(K14:K15)</f>
        <v>235.56</v>
      </c>
      <c r="L16" s="14">
        <f t="shared" si="10"/>
        <v>23.355</v>
      </c>
      <c r="M16" s="14">
        <f t="shared" si="10"/>
        <v>330.08000000000004</v>
      </c>
      <c r="N16" s="14">
        <f t="shared" si="10"/>
        <v>1817</v>
      </c>
      <c r="O16" s="14">
        <f t="shared" si="10"/>
        <v>89.740000000000009</v>
      </c>
      <c r="P16" s="14">
        <f t="shared" si="10"/>
        <v>95.835000000000008</v>
      </c>
      <c r="Q16" s="8" t="s">
        <v>24</v>
      </c>
      <c r="R16" s="16">
        <v>0.46515384615384536</v>
      </c>
      <c r="S16" s="17">
        <v>6.0000000000000001E-3</v>
      </c>
      <c r="T16" s="15">
        <v>5.12</v>
      </c>
      <c r="U16" s="15">
        <v>0.85</v>
      </c>
      <c r="V16" s="15">
        <v>13.96</v>
      </c>
      <c r="W16" s="15">
        <v>4.84</v>
      </c>
      <c r="X16" s="15">
        <v>18.850000000000001</v>
      </c>
      <c r="Y16" s="15">
        <v>1620</v>
      </c>
      <c r="AA16" s="46"/>
      <c r="AB16" s="52"/>
      <c r="AC16" s="46"/>
      <c r="AD16" s="46"/>
    </row>
    <row r="17" spans="1:30" ht="15.75" customHeight="1" x14ac:dyDescent="0.15">
      <c r="A17" s="19">
        <v>45563</v>
      </c>
      <c r="B17" s="32">
        <v>4</v>
      </c>
      <c r="C17" s="20">
        <v>1</v>
      </c>
      <c r="D17" s="21">
        <v>0.20699999999999999</v>
      </c>
      <c r="E17" s="30">
        <v>0.14800000000000002</v>
      </c>
      <c r="F17" s="30">
        <v>0.10200000000000001</v>
      </c>
      <c r="G17" s="57">
        <f t="shared" si="0"/>
        <v>1.5096000000000004E-2</v>
      </c>
      <c r="H17" s="23">
        <v>0.50959999999999994</v>
      </c>
      <c r="I17" s="23">
        <v>1.0999999999999998E-3</v>
      </c>
      <c r="J17" s="24">
        <f t="shared" si="2"/>
        <v>2.1585557299843012E-3</v>
      </c>
      <c r="K17" s="25">
        <v>235.25</v>
      </c>
      <c r="L17" s="25">
        <v>27.32</v>
      </c>
      <c r="M17" s="35">
        <v>334.48</v>
      </c>
      <c r="N17" s="35">
        <v>2657</v>
      </c>
      <c r="O17" s="35">
        <v>69.02</v>
      </c>
      <c r="P17" s="36">
        <v>19.329999999999998</v>
      </c>
      <c r="Q17" s="27" t="s">
        <v>24</v>
      </c>
      <c r="R17" s="28">
        <v>0.35277777777777652</v>
      </c>
      <c r="S17" s="29">
        <v>4.0000000000000001E-3</v>
      </c>
      <c r="T17" s="26">
        <v>6.15</v>
      </c>
      <c r="U17" s="26">
        <v>0.96</v>
      </c>
      <c r="V17" s="26">
        <v>6.66</v>
      </c>
      <c r="W17" s="26">
        <v>7.33</v>
      </c>
      <c r="X17" s="26">
        <v>7.26</v>
      </c>
      <c r="Y17" s="53">
        <v>5797</v>
      </c>
      <c r="AA17" s="46"/>
      <c r="AB17" s="52"/>
      <c r="AC17" s="46"/>
      <c r="AD17" s="46"/>
    </row>
    <row r="18" spans="1:30" ht="15.75" customHeight="1" x14ac:dyDescent="0.15">
      <c r="A18" s="19">
        <v>45563</v>
      </c>
      <c r="B18" s="32">
        <v>4</v>
      </c>
      <c r="C18" s="20">
        <v>2</v>
      </c>
      <c r="D18" s="21">
        <v>0.20699999999999999</v>
      </c>
      <c r="E18" s="30">
        <v>0.151</v>
      </c>
      <c r="F18" s="30">
        <v>9.4E-2</v>
      </c>
      <c r="G18" s="57">
        <f t="shared" si="0"/>
        <v>1.4194E-2</v>
      </c>
      <c r="H18" s="23">
        <v>0.37669999999999998</v>
      </c>
      <c r="I18" s="23">
        <v>4.8000000000000004E-3</v>
      </c>
      <c r="J18" s="24">
        <f t="shared" si="2"/>
        <v>1.2742235200424744E-2</v>
      </c>
      <c r="K18" s="25">
        <v>235.36</v>
      </c>
      <c r="L18" s="25">
        <v>24.36</v>
      </c>
      <c r="M18" s="35">
        <v>327.69</v>
      </c>
      <c r="N18" s="26">
        <v>2915</v>
      </c>
      <c r="O18" s="26">
        <v>91.57</v>
      </c>
      <c r="P18" s="27">
        <v>75.34</v>
      </c>
      <c r="Q18" s="27" t="s">
        <v>24</v>
      </c>
      <c r="R18" s="28">
        <v>0.3566382978723393</v>
      </c>
      <c r="S18" s="29">
        <v>6.0000000000000001E-3</v>
      </c>
      <c r="T18" s="26">
        <v>6.22</v>
      </c>
      <c r="U18" s="26">
        <v>0.99</v>
      </c>
      <c r="V18" s="26">
        <v>6.83</v>
      </c>
      <c r="W18" s="26">
        <v>7.5</v>
      </c>
      <c r="X18" s="26">
        <v>7.43</v>
      </c>
      <c r="Y18" s="53">
        <v>5406</v>
      </c>
      <c r="AA18" s="46"/>
      <c r="AB18" s="52"/>
      <c r="AC18" s="46"/>
      <c r="AD18" s="46"/>
    </row>
    <row r="19" spans="1:30" ht="15.75" customHeight="1" x14ac:dyDescent="0.15">
      <c r="A19" s="19">
        <v>45563</v>
      </c>
      <c r="B19" s="32">
        <v>4</v>
      </c>
      <c r="C19" s="20">
        <v>3</v>
      </c>
      <c r="D19" s="21">
        <v>0.20699999999999999</v>
      </c>
      <c r="E19" s="30">
        <v>0.14099999999999999</v>
      </c>
      <c r="F19" s="30">
        <v>9.5000000000000001E-2</v>
      </c>
      <c r="G19" s="57">
        <f t="shared" si="0"/>
        <v>1.3394999999999999E-2</v>
      </c>
      <c r="H19" s="23">
        <v>0.64249999999999996</v>
      </c>
      <c r="I19" s="23">
        <v>2.9500000000000004E-3</v>
      </c>
      <c r="J19" s="24">
        <f t="shared" si="2"/>
        <v>4.5914396887159542E-3</v>
      </c>
      <c r="K19" s="25">
        <f>AVERAGE(K17:K18)</f>
        <v>235.30500000000001</v>
      </c>
      <c r="L19" s="25">
        <f t="shared" ref="L19" si="11">AVERAGE(L17:L18)</f>
        <v>25.84</v>
      </c>
      <c r="M19" s="25">
        <f t="shared" ref="M19" si="12">AVERAGE(M17:M18)</f>
        <v>331.08500000000004</v>
      </c>
      <c r="N19" s="25">
        <f t="shared" ref="N19" si="13">AVERAGE(N17:N18)</f>
        <v>2786</v>
      </c>
      <c r="O19" s="25">
        <f t="shared" ref="O19" si="14">AVERAGE(O17:O18)</f>
        <v>80.294999999999987</v>
      </c>
      <c r="P19" s="25">
        <f t="shared" ref="P19" si="15">AVERAGE(P17:P18)</f>
        <v>47.335000000000001</v>
      </c>
      <c r="Q19" s="27" t="s">
        <v>24</v>
      </c>
      <c r="R19" s="28">
        <v>0.31133766233766252</v>
      </c>
      <c r="S19" s="29">
        <v>6.0000000000000001E-3</v>
      </c>
      <c r="T19" s="26">
        <v>6.23</v>
      </c>
      <c r="U19" s="26">
        <v>0.97</v>
      </c>
      <c r="V19" s="26">
        <v>6.95</v>
      </c>
      <c r="W19" s="26">
        <v>7.51</v>
      </c>
      <c r="X19" s="26">
        <v>7.04</v>
      </c>
      <c r="Y19" s="53">
        <v>5757</v>
      </c>
      <c r="AA19" s="46"/>
      <c r="AB19" s="52"/>
      <c r="AC19" s="46"/>
      <c r="AD19" s="46"/>
    </row>
    <row r="20" spans="1:30" ht="15.75" customHeight="1" x14ac:dyDescent="0.15">
      <c r="A20" s="7">
        <v>45566</v>
      </c>
      <c r="B20" s="31">
        <v>7</v>
      </c>
      <c r="C20" s="8">
        <v>1</v>
      </c>
      <c r="D20" s="9">
        <v>0.13500000000000001</v>
      </c>
      <c r="E20" s="10">
        <v>0.20800000000000002</v>
      </c>
      <c r="F20" s="10">
        <v>0.122</v>
      </c>
      <c r="G20" s="11">
        <f t="shared" si="0"/>
        <v>2.5376000000000003E-2</v>
      </c>
      <c r="H20" s="12">
        <v>0.47639999999999999</v>
      </c>
      <c r="I20" s="12">
        <v>7.7000000000000002E-3</v>
      </c>
      <c r="J20" s="13">
        <f t="shared" si="2"/>
        <v>1.6162888329135181E-2</v>
      </c>
      <c r="K20" s="14">
        <v>235.3</v>
      </c>
      <c r="L20" s="14">
        <v>23.13</v>
      </c>
      <c r="M20" s="15">
        <v>327.64</v>
      </c>
      <c r="N20" s="15">
        <v>1869</v>
      </c>
      <c r="O20" s="15">
        <v>83.91</v>
      </c>
      <c r="P20" s="8">
        <v>66.569999999999993</v>
      </c>
      <c r="Q20" s="8" t="s">
        <v>24</v>
      </c>
      <c r="R20" s="16">
        <v>0.43889999999999674</v>
      </c>
      <c r="S20" s="17">
        <v>6.4999999999999997E-3</v>
      </c>
      <c r="T20" s="15">
        <v>5.18</v>
      </c>
      <c r="U20" s="15">
        <v>0.95</v>
      </c>
      <c r="V20" s="15">
        <v>14.42</v>
      </c>
      <c r="W20" s="15">
        <v>4.5</v>
      </c>
      <c r="X20" s="15">
        <v>18.47</v>
      </c>
      <c r="Y20" s="15">
        <v>1271</v>
      </c>
      <c r="AA20" s="46"/>
      <c r="AB20" s="52"/>
      <c r="AC20" s="46"/>
      <c r="AD20" s="46"/>
    </row>
    <row r="21" spans="1:30" ht="15.75" customHeight="1" x14ac:dyDescent="0.15">
      <c r="A21" s="7">
        <v>45566</v>
      </c>
      <c r="B21" s="8">
        <v>7</v>
      </c>
      <c r="C21" s="8">
        <v>2</v>
      </c>
      <c r="D21" s="9">
        <v>0.13500000000000001</v>
      </c>
      <c r="E21" s="10">
        <v>0.14500000000000002</v>
      </c>
      <c r="F21" s="10">
        <v>9.5999999999999988E-2</v>
      </c>
      <c r="G21" s="11">
        <f t="shared" si="0"/>
        <v>1.392E-2</v>
      </c>
      <c r="H21" s="12">
        <v>0.26429999999999998</v>
      </c>
      <c r="I21" s="12">
        <v>5.1500000000000009E-3</v>
      </c>
      <c r="J21" s="13">
        <f t="shared" si="2"/>
        <v>1.9485433219825959E-2</v>
      </c>
      <c r="K21" s="14">
        <v>235.12</v>
      </c>
      <c r="L21" s="14">
        <v>22.4</v>
      </c>
      <c r="M21" s="15">
        <v>329.74</v>
      </c>
      <c r="N21" s="15">
        <v>1925</v>
      </c>
      <c r="O21" s="15">
        <v>84.09</v>
      </c>
      <c r="P21" s="8">
        <v>77.61</v>
      </c>
      <c r="Q21" s="8" t="s">
        <v>24</v>
      </c>
      <c r="R21" s="16">
        <v>0.41085271317829458</v>
      </c>
      <c r="S21" s="17">
        <v>7.4999999999999997E-3</v>
      </c>
      <c r="T21" s="15">
        <v>5.13</v>
      </c>
      <c r="U21" s="15">
        <v>0.96</v>
      </c>
      <c r="V21" s="15">
        <v>14.42</v>
      </c>
      <c r="W21" s="15">
        <v>4.43</v>
      </c>
      <c r="X21" s="15">
        <v>18.350000000000001</v>
      </c>
      <c r="Y21" s="15">
        <v>1179</v>
      </c>
      <c r="AB21" s="46"/>
      <c r="AC21" s="54"/>
      <c r="AD21" s="46"/>
    </row>
    <row r="22" spans="1:30" ht="15.75" customHeight="1" x14ac:dyDescent="0.15">
      <c r="A22" s="7">
        <v>45566</v>
      </c>
      <c r="B22" s="8">
        <v>7</v>
      </c>
      <c r="C22" s="8">
        <v>3</v>
      </c>
      <c r="D22" s="9">
        <v>0.13500000000000001</v>
      </c>
      <c r="E22" s="10">
        <v>0.15800000000000003</v>
      </c>
      <c r="F22" s="10">
        <v>8.6000000000000021E-2</v>
      </c>
      <c r="G22" s="11">
        <f t="shared" si="0"/>
        <v>1.3588000000000006E-2</v>
      </c>
      <c r="H22" s="12">
        <v>0.37034999999999996</v>
      </c>
      <c r="I22" s="12">
        <v>6.4250000000000002E-3</v>
      </c>
      <c r="J22" s="13">
        <f t="shared" si="2"/>
        <v>1.7348454164979075E-2</v>
      </c>
      <c r="K22" s="14">
        <f t="shared" ref="K22:P22" si="16">AVERAGE(K20:K21)</f>
        <v>235.21</v>
      </c>
      <c r="L22" s="14">
        <f t="shared" si="16"/>
        <v>22.765000000000001</v>
      </c>
      <c r="M22" s="14">
        <f t="shared" si="16"/>
        <v>328.69</v>
      </c>
      <c r="N22" s="14">
        <f t="shared" si="16"/>
        <v>1897</v>
      </c>
      <c r="O22" s="14">
        <f t="shared" si="16"/>
        <v>84</v>
      </c>
      <c r="P22" s="14">
        <f t="shared" si="16"/>
        <v>72.09</v>
      </c>
      <c r="Q22" s="8" t="s">
        <v>24</v>
      </c>
      <c r="R22" s="16">
        <v>0.46750759168418593</v>
      </c>
      <c r="S22" s="17">
        <v>6.4999999999999997E-3</v>
      </c>
      <c r="T22" s="15">
        <v>5.23</v>
      </c>
      <c r="U22" s="15">
        <v>0.96</v>
      </c>
      <c r="V22" s="15">
        <v>14.37</v>
      </c>
      <c r="W22" s="15">
        <v>4.1500000000000004</v>
      </c>
      <c r="X22" s="15">
        <v>17.989999999999998</v>
      </c>
      <c r="Y22" s="15">
        <f>AVERAGE(Y20:Y21)</f>
        <v>1225</v>
      </c>
      <c r="AB22" s="46"/>
      <c r="AC22" s="54"/>
      <c r="AD22" s="46"/>
    </row>
    <row r="23" spans="1:30" ht="15.75" customHeight="1" x14ac:dyDescent="0.15">
      <c r="A23" s="19">
        <v>45566</v>
      </c>
      <c r="B23" s="32">
        <v>7</v>
      </c>
      <c r="C23" s="20">
        <v>1</v>
      </c>
      <c r="D23" s="21">
        <v>0.20699999999999999</v>
      </c>
      <c r="E23" s="37">
        <v>0.16800000000000001</v>
      </c>
      <c r="F23" s="37">
        <v>0.10599999999999998</v>
      </c>
      <c r="G23" s="57">
        <f t="shared" si="0"/>
        <v>1.7807999999999997E-2</v>
      </c>
      <c r="H23" s="23">
        <v>0.23400000000000001</v>
      </c>
      <c r="I23" s="23">
        <v>4.3E-3</v>
      </c>
      <c r="J23" s="24">
        <f t="shared" si="2"/>
        <v>1.8376068376068377E-2</v>
      </c>
      <c r="K23" s="25">
        <v>235.16</v>
      </c>
      <c r="L23" s="25">
        <v>26.6</v>
      </c>
      <c r="M23" s="26">
        <v>311.77</v>
      </c>
      <c r="N23" s="26">
        <v>2929</v>
      </c>
      <c r="O23" s="26">
        <v>76.040000000000006</v>
      </c>
      <c r="P23" s="27">
        <v>54.44</v>
      </c>
      <c r="Q23" s="27" t="s">
        <v>24</v>
      </c>
      <c r="R23" s="28">
        <v>0.34156425000939605</v>
      </c>
      <c r="S23" s="29">
        <v>5.4999999999999997E-3</v>
      </c>
      <c r="T23" s="26">
        <v>6.3</v>
      </c>
      <c r="U23" s="26">
        <v>1.03</v>
      </c>
      <c r="V23" s="26">
        <v>6.39</v>
      </c>
      <c r="W23" s="26">
        <v>8.41</v>
      </c>
      <c r="X23" s="26">
        <v>8.5299999999999994</v>
      </c>
      <c r="Y23" s="53">
        <v>5502</v>
      </c>
      <c r="AB23" s="46"/>
      <c r="AC23" s="54"/>
      <c r="AD23" s="46"/>
    </row>
    <row r="24" spans="1:30" ht="15.75" customHeight="1" x14ac:dyDescent="0.15">
      <c r="A24" s="19">
        <v>45566</v>
      </c>
      <c r="B24" s="20">
        <v>7</v>
      </c>
      <c r="C24" s="20">
        <v>2</v>
      </c>
      <c r="D24" s="21">
        <v>0.20699999999999999</v>
      </c>
      <c r="E24" s="30">
        <v>0.14800000000000002</v>
      </c>
      <c r="F24" s="30">
        <v>9.2999999999999999E-2</v>
      </c>
      <c r="G24" s="57">
        <f t="shared" si="0"/>
        <v>1.3764000000000002E-2</v>
      </c>
      <c r="H24" s="23">
        <v>0.26400000000000001</v>
      </c>
      <c r="I24" s="23">
        <v>3.8E-3</v>
      </c>
      <c r="J24" s="24">
        <f t="shared" si="2"/>
        <v>1.4393939393939393E-2</v>
      </c>
      <c r="K24" s="25">
        <v>235.23</v>
      </c>
      <c r="L24" s="25">
        <v>23.9</v>
      </c>
      <c r="M24" s="26">
        <v>311.95</v>
      </c>
      <c r="N24" s="26">
        <v>3001</v>
      </c>
      <c r="O24" s="26">
        <v>89.4</v>
      </c>
      <c r="P24" s="27">
        <v>75.680000000000007</v>
      </c>
      <c r="Q24" s="27" t="s">
        <v>24</v>
      </c>
      <c r="R24" s="28">
        <v>0.33807120447415084</v>
      </c>
      <c r="S24" s="29">
        <v>5.4999999999999997E-3</v>
      </c>
      <c r="T24" s="26">
        <v>6.33</v>
      </c>
      <c r="U24" s="26">
        <v>1.06</v>
      </c>
      <c r="V24" s="26">
        <v>6.7</v>
      </c>
      <c r="W24" s="26">
        <v>8.43</v>
      </c>
      <c r="X24" s="26">
        <v>8.4600000000000009</v>
      </c>
      <c r="Y24" s="53">
        <v>5493</v>
      </c>
      <c r="AB24" s="46"/>
      <c r="AC24" s="54"/>
      <c r="AD24" s="46"/>
    </row>
    <row r="25" spans="1:30" ht="15.75" customHeight="1" x14ac:dyDescent="0.15">
      <c r="A25" s="19">
        <v>45566</v>
      </c>
      <c r="B25" s="20">
        <v>7</v>
      </c>
      <c r="C25" s="20">
        <v>3</v>
      </c>
      <c r="D25" s="21">
        <v>0.20699999999999999</v>
      </c>
      <c r="E25" s="30">
        <v>0.18200000000000002</v>
      </c>
      <c r="F25" s="30">
        <v>0.12300000000000003</v>
      </c>
      <c r="G25" s="57">
        <f t="shared" si="0"/>
        <v>2.2386000000000007E-2</v>
      </c>
      <c r="H25" s="23">
        <v>0.249</v>
      </c>
      <c r="I25" s="23">
        <v>4.0499999999999995E-5</v>
      </c>
      <c r="J25" s="24">
        <f t="shared" si="2"/>
        <v>1.6265060240963853E-4</v>
      </c>
      <c r="K25" s="25">
        <f>AVERAGE(K23:K24)</f>
        <v>235.19499999999999</v>
      </c>
      <c r="L25" s="25">
        <f t="shared" ref="L25" si="17">AVERAGE(L23:L24)</f>
        <v>25.25</v>
      </c>
      <c r="M25" s="25">
        <f t="shared" ref="M25" si="18">AVERAGE(M23:M24)</f>
        <v>311.86</v>
      </c>
      <c r="N25" s="25">
        <f t="shared" ref="N25" si="19">AVERAGE(N23:N24)</f>
        <v>2965</v>
      </c>
      <c r="O25" s="25">
        <f t="shared" ref="O25" si="20">AVERAGE(O23:O24)</f>
        <v>82.72</v>
      </c>
      <c r="P25" s="25">
        <f t="shared" ref="P25" si="21">AVERAGE(P23:P24)</f>
        <v>65.06</v>
      </c>
      <c r="Q25" s="27" t="s">
        <v>24</v>
      </c>
      <c r="R25" s="28">
        <v>0.33983939466068674</v>
      </c>
      <c r="S25" s="29">
        <v>6.4999999999999997E-3</v>
      </c>
      <c r="T25" s="26">
        <v>6.35</v>
      </c>
      <c r="U25" s="26">
        <v>1.04</v>
      </c>
      <c r="V25" s="26">
        <v>6.6</v>
      </c>
      <c r="W25" s="26">
        <v>8.58</v>
      </c>
      <c r="X25" s="26">
        <v>8.65</v>
      </c>
      <c r="Y25" s="53">
        <v>5460</v>
      </c>
      <c r="AB25" s="46"/>
      <c r="AC25" s="54"/>
      <c r="AD25" s="46"/>
    </row>
    <row r="26" spans="1:30" ht="15.75" customHeight="1" x14ac:dyDescent="0.15">
      <c r="A26" s="7">
        <v>45569</v>
      </c>
      <c r="B26" s="8">
        <v>10</v>
      </c>
      <c r="C26" s="8">
        <v>1</v>
      </c>
      <c r="D26" s="9">
        <v>0.13500000000000001</v>
      </c>
      <c r="E26" s="10">
        <v>0.19700000000000001</v>
      </c>
      <c r="F26" s="10">
        <v>0.10899999999999999</v>
      </c>
      <c r="G26" s="11">
        <f t="shared" si="0"/>
        <v>2.1472999999999999E-2</v>
      </c>
      <c r="H26" s="12">
        <v>0.35320000000000001</v>
      </c>
      <c r="I26" s="12">
        <v>9.4999999999999998E-3</v>
      </c>
      <c r="J26" s="13">
        <f t="shared" si="2"/>
        <v>2.6896942242355604E-2</v>
      </c>
      <c r="K26" s="15">
        <v>235.09</v>
      </c>
      <c r="L26" s="15">
        <v>23.07</v>
      </c>
      <c r="M26" s="15">
        <v>331.15</v>
      </c>
      <c r="N26" s="38">
        <v>1336</v>
      </c>
      <c r="O26" s="15">
        <v>97.45</v>
      </c>
      <c r="P26" s="8">
        <v>71.150000000000006</v>
      </c>
      <c r="Q26" s="8" t="s">
        <v>24</v>
      </c>
      <c r="R26" s="8">
        <v>0.44119999999999998</v>
      </c>
      <c r="S26" s="17">
        <v>6.4999999999999997E-3</v>
      </c>
      <c r="T26" s="15">
        <v>5.16</v>
      </c>
      <c r="U26" s="15">
        <v>0.83</v>
      </c>
      <c r="V26" s="15">
        <v>14.54</v>
      </c>
      <c r="W26" s="15">
        <v>3.95</v>
      </c>
      <c r="X26" s="15">
        <v>19.010000000000002</v>
      </c>
      <c r="Y26" s="15">
        <v>980</v>
      </c>
    </row>
    <row r="27" spans="1:30" ht="15.75" customHeight="1" x14ac:dyDescent="0.15">
      <c r="A27" s="7">
        <v>45569</v>
      </c>
      <c r="B27" s="8">
        <v>10</v>
      </c>
      <c r="C27" s="8">
        <v>2</v>
      </c>
      <c r="D27" s="9">
        <v>0.13500000000000001</v>
      </c>
      <c r="E27" s="10">
        <v>0.16</v>
      </c>
      <c r="F27" s="10">
        <v>0.1</v>
      </c>
      <c r="G27" s="11">
        <f t="shared" si="0"/>
        <v>1.6E-2</v>
      </c>
      <c r="H27" s="12">
        <v>0.30201</v>
      </c>
      <c r="I27" s="12">
        <v>1.291E-2</v>
      </c>
      <c r="J27" s="13">
        <f t="shared" si="2"/>
        <v>4.274692890963875E-2</v>
      </c>
      <c r="K27" s="15">
        <v>235.1</v>
      </c>
      <c r="L27" s="15">
        <v>23.36</v>
      </c>
      <c r="M27" s="15">
        <v>330.04</v>
      </c>
      <c r="N27" s="15">
        <v>1968</v>
      </c>
      <c r="O27" s="15">
        <v>89.79</v>
      </c>
      <c r="P27" s="8">
        <v>67.41</v>
      </c>
      <c r="Q27" s="8" t="s">
        <v>24</v>
      </c>
      <c r="R27" s="8">
        <v>0.43730000000000002</v>
      </c>
      <c r="S27" s="17">
        <v>6.4999999999999997E-3</v>
      </c>
      <c r="T27" s="15">
        <v>5.2</v>
      </c>
      <c r="U27" s="15">
        <v>0.83</v>
      </c>
      <c r="V27" s="15">
        <v>14.61</v>
      </c>
      <c r="W27" s="15">
        <v>3.92</v>
      </c>
      <c r="X27" s="15">
        <v>18.53</v>
      </c>
      <c r="Y27" s="15">
        <v>1000</v>
      </c>
    </row>
    <row r="28" spans="1:30" ht="15.75" customHeight="1" x14ac:dyDescent="0.15">
      <c r="A28" s="7">
        <v>45569</v>
      </c>
      <c r="B28" s="8">
        <v>10</v>
      </c>
      <c r="C28" s="8">
        <v>3</v>
      </c>
      <c r="D28" s="9">
        <v>0.13500000000000001</v>
      </c>
      <c r="E28" s="10">
        <v>0.18099999999999999</v>
      </c>
      <c r="F28" s="10">
        <v>0.11699999999999999</v>
      </c>
      <c r="G28" s="11">
        <f t="shared" si="0"/>
        <v>2.1176999999999998E-2</v>
      </c>
      <c r="H28" s="12">
        <v>0.39093</v>
      </c>
      <c r="I28" s="12">
        <v>5.2900000000000004E-3</v>
      </c>
      <c r="J28" s="13">
        <f t="shared" si="2"/>
        <v>1.3531834343744406E-2</v>
      </c>
      <c r="K28" s="14">
        <f t="shared" ref="K28:P28" si="22">AVERAGE(K26:K27)</f>
        <v>235.095</v>
      </c>
      <c r="L28" s="14">
        <f t="shared" si="22"/>
        <v>23.215</v>
      </c>
      <c r="M28" s="14">
        <f t="shared" si="22"/>
        <v>330.59500000000003</v>
      </c>
      <c r="N28" s="14">
        <f t="shared" si="22"/>
        <v>1652</v>
      </c>
      <c r="O28" s="14">
        <f t="shared" si="22"/>
        <v>93.62</v>
      </c>
      <c r="P28" s="14">
        <f t="shared" si="22"/>
        <v>69.28</v>
      </c>
      <c r="Q28" s="8" t="s">
        <v>24</v>
      </c>
      <c r="R28" s="8">
        <v>0.44340000000000002</v>
      </c>
      <c r="S28" s="17">
        <v>6.4999999999999997E-3</v>
      </c>
      <c r="T28" s="15">
        <v>5.2</v>
      </c>
      <c r="U28" s="15">
        <v>0.84</v>
      </c>
      <c r="V28" s="15">
        <v>14.64</v>
      </c>
      <c r="W28" s="15">
        <v>3.82</v>
      </c>
      <c r="X28" s="15">
        <v>18.809999999999999</v>
      </c>
      <c r="Y28" s="15">
        <v>990</v>
      </c>
    </row>
    <row r="29" spans="1:30" ht="15.75" customHeight="1" x14ac:dyDescent="0.15">
      <c r="A29" s="19">
        <v>45569</v>
      </c>
      <c r="B29" s="20">
        <v>10</v>
      </c>
      <c r="C29" s="20">
        <v>1</v>
      </c>
      <c r="D29" s="21">
        <v>0.20699999999999999</v>
      </c>
      <c r="E29" s="30">
        <v>0.17200000000000001</v>
      </c>
      <c r="F29" s="30">
        <v>0.10900000000000001</v>
      </c>
      <c r="G29" s="57">
        <f t="shared" si="0"/>
        <v>1.8748000000000004E-2</v>
      </c>
      <c r="H29" s="39">
        <v>0.28189999999999998</v>
      </c>
      <c r="I29" s="39">
        <v>2.3999999999999998E-3</v>
      </c>
      <c r="J29" s="24">
        <f t="shared" si="2"/>
        <v>8.5136573252926565E-3</v>
      </c>
      <c r="K29" s="26">
        <v>235.2</v>
      </c>
      <c r="L29" s="26">
        <v>26.12</v>
      </c>
      <c r="M29" s="26">
        <v>310.36</v>
      </c>
      <c r="N29" s="26">
        <v>3048</v>
      </c>
      <c r="O29" s="26">
        <v>90.44</v>
      </c>
      <c r="P29" s="27">
        <v>83.32</v>
      </c>
      <c r="Q29" s="27" t="s">
        <v>24</v>
      </c>
      <c r="R29" s="20">
        <v>0.33889999999999998</v>
      </c>
      <c r="S29" s="29">
        <v>6.0000000000000001E-3</v>
      </c>
      <c r="T29" s="26">
        <v>6.21</v>
      </c>
      <c r="U29" s="26">
        <v>1.1000000000000001</v>
      </c>
      <c r="V29" s="26">
        <v>7.24</v>
      </c>
      <c r="W29" s="26">
        <v>8.58</v>
      </c>
      <c r="X29" s="26">
        <v>8.32</v>
      </c>
      <c r="Y29" s="53">
        <v>5203</v>
      </c>
    </row>
    <row r="30" spans="1:30" ht="15.75" customHeight="1" x14ac:dyDescent="0.15">
      <c r="A30" s="19">
        <v>45569</v>
      </c>
      <c r="B30" s="20">
        <v>10</v>
      </c>
      <c r="C30" s="20">
        <v>2</v>
      </c>
      <c r="D30" s="21">
        <v>0.20699999999999999</v>
      </c>
      <c r="E30" s="30">
        <v>0.17899999999999999</v>
      </c>
      <c r="F30" s="30">
        <v>0.10999999999999999</v>
      </c>
      <c r="G30" s="57">
        <f t="shared" si="0"/>
        <v>1.9689999999999996E-2</v>
      </c>
      <c r="H30" s="23">
        <v>0.27910000000000001</v>
      </c>
      <c r="I30" s="23">
        <v>9.4999999999999998E-3</v>
      </c>
      <c r="J30" s="24">
        <f t="shared" si="2"/>
        <v>3.4037979218917949E-2</v>
      </c>
      <c r="K30" s="26">
        <v>235.06</v>
      </c>
      <c r="L30" s="26">
        <v>25.5</v>
      </c>
      <c r="M30" s="26">
        <v>313.12</v>
      </c>
      <c r="N30" s="26">
        <v>2900</v>
      </c>
      <c r="O30" s="26">
        <v>91.05</v>
      </c>
      <c r="P30" s="27">
        <v>88.34</v>
      </c>
      <c r="Q30" s="27" t="s">
        <v>24</v>
      </c>
      <c r="R30" s="20">
        <v>0.3352</v>
      </c>
      <c r="S30" s="29">
        <v>6.0000000000000001E-3</v>
      </c>
      <c r="T30" s="26">
        <v>6.2</v>
      </c>
      <c r="U30" s="26">
        <v>1.03</v>
      </c>
      <c r="V30" s="26">
        <v>6.97</v>
      </c>
      <c r="W30" s="26">
        <v>8.66</v>
      </c>
      <c r="X30" s="26">
        <v>8.2899999999999991</v>
      </c>
      <c r="Y30" s="53">
        <v>5192</v>
      </c>
    </row>
    <row r="31" spans="1:30" ht="15.75" customHeight="1" x14ac:dyDescent="0.15">
      <c r="A31" s="19">
        <v>45569</v>
      </c>
      <c r="B31" s="20">
        <v>10</v>
      </c>
      <c r="C31" s="20">
        <v>3</v>
      </c>
      <c r="D31" s="21">
        <v>0.20699999999999999</v>
      </c>
      <c r="E31" s="30">
        <v>0.16200000000000001</v>
      </c>
      <c r="F31" s="30">
        <v>0.11199999999999999</v>
      </c>
      <c r="G31" s="57">
        <f t="shared" si="0"/>
        <v>1.8144E-2</v>
      </c>
      <c r="H31" s="23">
        <v>0.28049999999999997</v>
      </c>
      <c r="I31" s="23">
        <v>5.9499999999999996E-3</v>
      </c>
      <c r="J31" s="24">
        <f t="shared" si="2"/>
        <v>2.1212121212121213E-2</v>
      </c>
      <c r="K31" s="25">
        <f>AVERAGE(K29:K30)</f>
        <v>235.13</v>
      </c>
      <c r="L31" s="25">
        <f t="shared" ref="L31" si="23">AVERAGE(L29:L30)</f>
        <v>25.810000000000002</v>
      </c>
      <c r="M31" s="25">
        <f t="shared" ref="M31" si="24">AVERAGE(M29:M30)</f>
        <v>311.74</v>
      </c>
      <c r="N31" s="25">
        <f t="shared" ref="N31" si="25">AVERAGE(N29:N30)</f>
        <v>2974</v>
      </c>
      <c r="O31" s="25">
        <f t="shared" ref="O31" si="26">AVERAGE(O29:O30)</f>
        <v>90.745000000000005</v>
      </c>
      <c r="P31" s="25">
        <f t="shared" ref="P31" si="27">AVERAGE(P29:P30)</f>
        <v>85.83</v>
      </c>
      <c r="Q31" s="27" t="s">
        <v>24</v>
      </c>
      <c r="R31" s="20">
        <v>0.3407</v>
      </c>
      <c r="S31" s="29">
        <v>6.4999999999999997E-3</v>
      </c>
      <c r="T31" s="26">
        <v>6.19</v>
      </c>
      <c r="U31" s="26">
        <v>1.03</v>
      </c>
      <c r="V31" s="26">
        <v>6.78</v>
      </c>
      <c r="W31" s="26">
        <v>8.7799999999999994</v>
      </c>
      <c r="X31" s="26">
        <v>8.44</v>
      </c>
      <c r="Y31" s="53">
        <v>5029</v>
      </c>
    </row>
    <row r="32" spans="1:30" ht="15.75" customHeight="1" x14ac:dyDescent="0.15">
      <c r="A32" s="7">
        <v>45573</v>
      </c>
      <c r="B32" s="8">
        <v>14</v>
      </c>
      <c r="C32" s="8">
        <v>1</v>
      </c>
      <c r="D32" s="9">
        <v>0.13500000000000001</v>
      </c>
      <c r="E32" s="10">
        <v>0.15600000000000003</v>
      </c>
      <c r="F32" s="10">
        <v>9.6000000000000002E-2</v>
      </c>
      <c r="G32" s="11">
        <f t="shared" si="0"/>
        <v>1.4976000000000003E-2</v>
      </c>
      <c r="H32" s="12">
        <v>0.35320000000000001</v>
      </c>
      <c r="I32" s="12">
        <v>1.205E-2</v>
      </c>
      <c r="J32" s="24">
        <f t="shared" si="2"/>
        <v>3.4116647791619478E-2</v>
      </c>
      <c r="K32" s="15">
        <v>235.33</v>
      </c>
      <c r="L32" s="15">
        <v>24.25</v>
      </c>
      <c r="M32" s="40">
        <v>329.96</v>
      </c>
      <c r="N32" s="40">
        <v>1948</v>
      </c>
      <c r="O32" s="40">
        <v>98.73</v>
      </c>
      <c r="P32" s="8">
        <v>69</v>
      </c>
      <c r="Q32" s="8" t="s">
        <v>24</v>
      </c>
      <c r="R32" s="8">
        <v>0.43780000000000002</v>
      </c>
      <c r="S32" s="17">
        <v>6.4999999999999997E-3</v>
      </c>
      <c r="T32" s="15">
        <v>5.17</v>
      </c>
      <c r="U32" s="15">
        <v>0.89</v>
      </c>
      <c r="V32" s="15">
        <v>14.42</v>
      </c>
      <c r="W32" s="15">
        <v>4.8499999999999996</v>
      </c>
      <c r="X32" s="15">
        <v>18.579999999999998</v>
      </c>
      <c r="Y32" s="15">
        <v>914</v>
      </c>
    </row>
    <row r="33" spans="1:25" ht="15.75" customHeight="1" x14ac:dyDescent="0.15">
      <c r="A33" s="7">
        <v>45573</v>
      </c>
      <c r="B33" s="8">
        <v>14</v>
      </c>
      <c r="C33" s="8">
        <v>2</v>
      </c>
      <c r="D33" s="9">
        <v>0.13500000000000001</v>
      </c>
      <c r="E33" s="10">
        <v>0.16199999999999998</v>
      </c>
      <c r="F33" s="10">
        <v>0.10399999999999998</v>
      </c>
      <c r="G33" s="11">
        <f t="shared" si="0"/>
        <v>1.6847999999999995E-2</v>
      </c>
      <c r="H33" s="12">
        <v>0.32018000000000002</v>
      </c>
      <c r="I33" s="12">
        <v>1.311E-2</v>
      </c>
      <c r="J33" s="24">
        <f t="shared" si="2"/>
        <v>4.0945718033606096E-2</v>
      </c>
      <c r="K33" s="15">
        <v>235.6</v>
      </c>
      <c r="L33" s="15">
        <v>22.9</v>
      </c>
      <c r="M33" s="40">
        <v>325.93</v>
      </c>
      <c r="N33" s="40">
        <v>1694</v>
      </c>
      <c r="O33" s="40">
        <v>86.34</v>
      </c>
      <c r="P33" s="8">
        <v>60</v>
      </c>
      <c r="Q33" s="8" t="s">
        <v>24</v>
      </c>
      <c r="R33" s="8">
        <v>0.43909999999999999</v>
      </c>
      <c r="S33" s="17">
        <v>6.4999999999999997E-3</v>
      </c>
      <c r="T33" s="15">
        <v>5.15</v>
      </c>
      <c r="U33" s="15">
        <v>0.84</v>
      </c>
      <c r="V33" s="15">
        <v>14.3</v>
      </c>
      <c r="W33" s="15">
        <v>4.72</v>
      </c>
      <c r="X33" s="15">
        <v>18.690000000000001</v>
      </c>
      <c r="Y33" s="15">
        <v>910</v>
      </c>
    </row>
    <row r="34" spans="1:25" ht="15.75" customHeight="1" x14ac:dyDescent="0.15">
      <c r="A34" s="7">
        <v>45573</v>
      </c>
      <c r="B34" s="8">
        <v>14</v>
      </c>
      <c r="C34" s="8">
        <v>3</v>
      </c>
      <c r="D34" s="9">
        <v>0.13500000000000001</v>
      </c>
      <c r="E34" s="10">
        <v>0.185</v>
      </c>
      <c r="F34" s="10">
        <v>0.11399999999999999</v>
      </c>
      <c r="G34" s="11">
        <f t="shared" si="0"/>
        <v>2.1089999999999998E-2</v>
      </c>
      <c r="H34" s="12">
        <v>0.36524000000000001</v>
      </c>
      <c r="I34" s="12">
        <v>8.0499999999999999E-3</v>
      </c>
      <c r="J34" s="24">
        <f t="shared" si="2"/>
        <v>2.2040302267002519E-2</v>
      </c>
      <c r="K34" s="14">
        <f t="shared" ref="K34:P34" si="28">AVERAGE(K32:K33)</f>
        <v>235.465</v>
      </c>
      <c r="L34" s="14">
        <f t="shared" si="28"/>
        <v>23.574999999999999</v>
      </c>
      <c r="M34" s="14">
        <f t="shared" si="28"/>
        <v>327.94499999999999</v>
      </c>
      <c r="N34" s="14">
        <f t="shared" si="28"/>
        <v>1821</v>
      </c>
      <c r="O34" s="14">
        <f t="shared" si="28"/>
        <v>92.534999999999997</v>
      </c>
      <c r="P34" s="14">
        <f t="shared" si="28"/>
        <v>64.5</v>
      </c>
      <c r="Q34" s="8" t="s">
        <v>24</v>
      </c>
      <c r="R34" s="8">
        <v>0.43359999999999999</v>
      </c>
      <c r="S34" s="17">
        <v>6.0000000000000001E-3</v>
      </c>
      <c r="T34" s="15">
        <v>5.16</v>
      </c>
      <c r="U34" s="15">
        <v>0.81</v>
      </c>
      <c r="V34" s="15">
        <v>14.4</v>
      </c>
      <c r="W34" s="15">
        <v>4.42</v>
      </c>
      <c r="X34" s="15">
        <v>18.61</v>
      </c>
      <c r="Y34" s="15">
        <v>904</v>
      </c>
    </row>
    <row r="35" spans="1:25" ht="15.75" customHeight="1" x14ac:dyDescent="0.15">
      <c r="A35" s="19">
        <v>45573</v>
      </c>
      <c r="B35" s="20">
        <v>14</v>
      </c>
      <c r="C35" s="20">
        <v>1</v>
      </c>
      <c r="D35" s="21">
        <v>0.20699999999999999</v>
      </c>
      <c r="E35" s="30">
        <v>0.14799999999999999</v>
      </c>
      <c r="F35" s="30">
        <v>0.11299999999999999</v>
      </c>
      <c r="G35" s="57">
        <f t="shared" si="0"/>
        <v>1.6723999999999999E-2</v>
      </c>
      <c r="H35" s="23">
        <v>0.27539999999999998</v>
      </c>
      <c r="I35" s="39">
        <v>2.3999999999999998E-3</v>
      </c>
      <c r="J35" s="24">
        <f t="shared" si="2"/>
        <v>8.7145969498910666E-3</v>
      </c>
      <c r="K35" s="26">
        <v>235.18</v>
      </c>
      <c r="L35" s="26">
        <v>22.85</v>
      </c>
      <c r="M35" s="41">
        <v>312.95999999999998</v>
      </c>
      <c r="N35" s="41">
        <v>2884</v>
      </c>
      <c r="O35" s="41">
        <v>87.16</v>
      </c>
      <c r="P35" s="27">
        <v>50.75</v>
      </c>
      <c r="Q35" s="27" t="s">
        <v>24</v>
      </c>
      <c r="R35" s="20">
        <v>0.34210000000000002</v>
      </c>
      <c r="S35" s="29">
        <v>6.0000000000000001E-3</v>
      </c>
      <c r="T35" s="26">
        <v>6.24</v>
      </c>
      <c r="U35" s="26">
        <v>1.1100000000000001</v>
      </c>
      <c r="V35" s="26">
        <v>6.64</v>
      </c>
      <c r="W35" s="26">
        <v>9.1</v>
      </c>
      <c r="X35" s="26">
        <v>7.79</v>
      </c>
      <c r="Y35" s="53">
        <v>4920</v>
      </c>
    </row>
    <row r="36" spans="1:25" ht="15.75" customHeight="1" x14ac:dyDescent="0.15">
      <c r="A36" s="19">
        <v>45573</v>
      </c>
      <c r="B36" s="20">
        <v>14</v>
      </c>
      <c r="C36" s="20">
        <v>2</v>
      </c>
      <c r="D36" s="21">
        <v>0.20699999999999999</v>
      </c>
      <c r="E36" s="30">
        <v>0.13600000000000001</v>
      </c>
      <c r="F36" s="30">
        <v>9.3999999999999986E-2</v>
      </c>
      <c r="G36" s="57">
        <f t="shared" si="0"/>
        <v>1.2783999999999998E-2</v>
      </c>
      <c r="H36" s="23">
        <v>0.27229999999999999</v>
      </c>
      <c r="I36" s="23">
        <v>4.3499999999999997E-3</v>
      </c>
      <c r="J36" s="24">
        <f t="shared" si="2"/>
        <v>1.5975027543150937E-2</v>
      </c>
      <c r="K36" s="26">
        <v>235.36</v>
      </c>
      <c r="L36" s="26">
        <v>26.12</v>
      </c>
      <c r="M36" s="41">
        <v>312.98</v>
      </c>
      <c r="N36" s="41">
        <v>2762</v>
      </c>
      <c r="O36" s="41">
        <v>89.17</v>
      </c>
      <c r="P36" s="27">
        <v>53.13</v>
      </c>
      <c r="Q36" s="27" t="s">
        <v>24</v>
      </c>
      <c r="R36" s="20">
        <v>0.33539999999999998</v>
      </c>
      <c r="S36" s="29">
        <v>6.0000000000000001E-3</v>
      </c>
      <c r="T36" s="26">
        <v>6.24</v>
      </c>
      <c r="U36" s="26">
        <v>1.1599999999999999</v>
      </c>
      <c r="V36" s="26">
        <v>6.23</v>
      </c>
      <c r="W36" s="26">
        <v>8.92</v>
      </c>
      <c r="X36" s="26">
        <v>7.66</v>
      </c>
      <c r="Y36" s="53">
        <v>4891</v>
      </c>
    </row>
    <row r="37" spans="1:25" ht="15.75" customHeight="1" x14ac:dyDescent="0.15">
      <c r="A37" s="19">
        <v>45573</v>
      </c>
      <c r="B37" s="20">
        <v>14</v>
      </c>
      <c r="C37" s="20">
        <v>3</v>
      </c>
      <c r="D37" s="21">
        <v>0.20699999999999999</v>
      </c>
      <c r="E37" s="30">
        <v>0.151</v>
      </c>
      <c r="F37" s="30">
        <v>0.11799999999999999</v>
      </c>
      <c r="G37" s="57">
        <f t="shared" si="0"/>
        <v>1.7817999999999997E-2</v>
      </c>
      <c r="H37" s="23">
        <v>0.27384999999999998</v>
      </c>
      <c r="I37" s="23">
        <v>3.3749999999999995E-3</v>
      </c>
      <c r="J37" s="24">
        <f t="shared" si="2"/>
        <v>1.2324265108636113E-2</v>
      </c>
      <c r="K37" s="25">
        <f>AVERAGE(K35:K36)</f>
        <v>235.27</v>
      </c>
      <c r="L37" s="25">
        <f t="shared" ref="L37" si="29">AVERAGE(L35:L36)</f>
        <v>24.484999999999999</v>
      </c>
      <c r="M37" s="25">
        <f t="shared" ref="M37" si="30">AVERAGE(M35:M36)</f>
        <v>312.97000000000003</v>
      </c>
      <c r="N37" s="25">
        <f t="shared" ref="N37" si="31">AVERAGE(N35:N36)</f>
        <v>2823</v>
      </c>
      <c r="O37" s="25">
        <f t="shared" ref="O37" si="32">AVERAGE(O35:O36)</f>
        <v>88.164999999999992</v>
      </c>
      <c r="P37" s="25">
        <f t="shared" ref="P37" si="33">AVERAGE(P35:P36)</f>
        <v>51.94</v>
      </c>
      <c r="Q37" s="27" t="s">
        <v>24</v>
      </c>
      <c r="R37" s="20">
        <v>0.33439999999999998</v>
      </c>
      <c r="S37" s="29">
        <v>6.0000000000000001E-3</v>
      </c>
      <c r="T37" s="26">
        <v>6.25</v>
      </c>
      <c r="U37" s="26">
        <v>1.1299999999999999</v>
      </c>
      <c r="V37" s="26">
        <v>6.42</v>
      </c>
      <c r="W37" s="26">
        <v>8.74</v>
      </c>
      <c r="X37" s="26">
        <v>7.18</v>
      </c>
      <c r="Y37" s="53">
        <v>4870</v>
      </c>
    </row>
    <row r="38" spans="1:25" ht="15.75" customHeight="1" x14ac:dyDescent="0.15">
      <c r="A38" s="7">
        <v>45576</v>
      </c>
      <c r="B38" s="8">
        <v>17</v>
      </c>
      <c r="C38" s="8">
        <v>1</v>
      </c>
      <c r="D38" s="9">
        <v>0.13500000000000001</v>
      </c>
      <c r="E38" s="10">
        <v>0.13999999999999999</v>
      </c>
      <c r="F38" s="10">
        <v>0.09</v>
      </c>
      <c r="G38" s="11">
        <f t="shared" si="0"/>
        <v>1.2599999999999998E-2</v>
      </c>
      <c r="H38" s="12">
        <v>0.20039999999999999</v>
      </c>
      <c r="I38" s="12">
        <v>2.07E-2</v>
      </c>
      <c r="J38" s="13">
        <f t="shared" si="2"/>
        <v>0.10329341317365269</v>
      </c>
      <c r="K38" s="15">
        <v>235.3</v>
      </c>
      <c r="L38" s="15">
        <v>23.07</v>
      </c>
      <c r="M38" s="40">
        <v>326.02999999999997</v>
      </c>
      <c r="N38" s="40">
        <v>1887</v>
      </c>
      <c r="O38" s="40">
        <v>92.41</v>
      </c>
      <c r="P38" s="8">
        <v>71.5</v>
      </c>
      <c r="Q38" s="8" t="s">
        <v>24</v>
      </c>
      <c r="R38" s="8">
        <v>0.4239</v>
      </c>
      <c r="S38" s="17">
        <v>6.4999999999999997E-3</v>
      </c>
      <c r="T38" s="15">
        <v>5.14</v>
      </c>
      <c r="U38" s="15">
        <v>0.89</v>
      </c>
      <c r="V38" s="15">
        <v>14.07</v>
      </c>
      <c r="W38" s="15">
        <v>5.2</v>
      </c>
      <c r="X38" s="15">
        <v>18.95</v>
      </c>
      <c r="Y38" s="15">
        <v>850</v>
      </c>
    </row>
    <row r="39" spans="1:25" ht="15.75" customHeight="1" x14ac:dyDescent="0.15">
      <c r="A39" s="7">
        <v>45576</v>
      </c>
      <c r="B39" s="8">
        <v>17</v>
      </c>
      <c r="C39" s="8">
        <v>2</v>
      </c>
      <c r="D39" s="9">
        <v>0.13500000000000001</v>
      </c>
      <c r="E39" s="10">
        <v>0.14499999999999999</v>
      </c>
      <c r="F39" s="10">
        <v>9.1999999999999998E-2</v>
      </c>
      <c r="G39" s="11">
        <f t="shared" si="0"/>
        <v>1.3339999999999999E-2</v>
      </c>
      <c r="H39" s="12">
        <v>0.21390000000000001</v>
      </c>
      <c r="I39" s="12">
        <v>1.9199999999999998E-2</v>
      </c>
      <c r="J39" s="13">
        <f t="shared" si="2"/>
        <v>8.9761570827489465E-2</v>
      </c>
      <c r="K39" s="15">
        <v>235.35</v>
      </c>
      <c r="L39" s="15">
        <v>26.03</v>
      </c>
      <c r="M39" s="40">
        <v>326.39999999999998</v>
      </c>
      <c r="N39" s="40">
        <v>1947</v>
      </c>
      <c r="O39" s="40">
        <v>85.51</v>
      </c>
      <c r="P39" s="8">
        <v>58.6</v>
      </c>
      <c r="Q39" s="8" t="s">
        <v>24</v>
      </c>
      <c r="R39" s="8">
        <v>0.43109999999999998</v>
      </c>
      <c r="S39" s="17">
        <v>6.4999999999999997E-3</v>
      </c>
      <c r="T39" s="15">
        <v>5.15</v>
      </c>
      <c r="U39" s="15">
        <v>0.88</v>
      </c>
      <c r="V39" s="15">
        <v>14.51</v>
      </c>
      <c r="W39" s="15">
        <v>5.21</v>
      </c>
      <c r="X39" s="15">
        <v>18.440000000000001</v>
      </c>
      <c r="Y39" s="15">
        <v>845</v>
      </c>
    </row>
    <row r="40" spans="1:25" ht="15.75" customHeight="1" x14ac:dyDescent="0.15">
      <c r="A40" s="7">
        <v>45576</v>
      </c>
      <c r="B40" s="8">
        <v>17</v>
      </c>
      <c r="C40" s="8">
        <v>3</v>
      </c>
      <c r="D40" s="9">
        <v>0.13500000000000001</v>
      </c>
      <c r="E40" s="10">
        <v>0.16399999999999998</v>
      </c>
      <c r="F40" s="10">
        <v>0.126</v>
      </c>
      <c r="G40" s="11">
        <f t="shared" si="0"/>
        <v>2.0663999999999998E-2</v>
      </c>
      <c r="H40" s="12">
        <v>0.20715</v>
      </c>
      <c r="I40" s="12">
        <v>1.9949999999999999E-2</v>
      </c>
      <c r="J40" s="13">
        <f t="shared" si="2"/>
        <v>9.6307023895727734E-2</v>
      </c>
      <c r="K40" s="14">
        <f t="shared" ref="K40:P40" si="34">AVERAGE(K38:K39)</f>
        <v>235.32499999999999</v>
      </c>
      <c r="L40" s="14">
        <f t="shared" si="34"/>
        <v>24.55</v>
      </c>
      <c r="M40" s="14">
        <f t="shared" si="34"/>
        <v>326.21499999999997</v>
      </c>
      <c r="N40" s="14">
        <f t="shared" si="34"/>
        <v>1917</v>
      </c>
      <c r="O40" s="14">
        <f t="shared" si="34"/>
        <v>88.960000000000008</v>
      </c>
      <c r="P40" s="14">
        <f t="shared" si="34"/>
        <v>65.05</v>
      </c>
      <c r="Q40" s="8" t="s">
        <v>24</v>
      </c>
      <c r="R40" s="8">
        <v>0.4289</v>
      </c>
      <c r="S40" s="17">
        <v>6.4999999999999997E-3</v>
      </c>
      <c r="T40" s="15">
        <v>5.13</v>
      </c>
      <c r="U40" s="15">
        <v>0.9</v>
      </c>
      <c r="V40" s="15">
        <v>14.24</v>
      </c>
      <c r="W40" s="15">
        <v>5.33</v>
      </c>
      <c r="X40" s="15">
        <v>18.47</v>
      </c>
      <c r="Y40" s="15">
        <v>830</v>
      </c>
    </row>
    <row r="41" spans="1:25" ht="15.75" customHeight="1" x14ac:dyDescent="0.15">
      <c r="A41" s="19">
        <v>45576</v>
      </c>
      <c r="B41" s="20">
        <v>17</v>
      </c>
      <c r="C41" s="20">
        <v>1</v>
      </c>
      <c r="D41" s="21">
        <v>0.20699999999999999</v>
      </c>
      <c r="E41" s="30">
        <v>0.14799999999999999</v>
      </c>
      <c r="F41" s="30">
        <v>0.11299999999999999</v>
      </c>
      <c r="G41" s="57">
        <f t="shared" si="0"/>
        <v>1.6723999999999999E-2</v>
      </c>
      <c r="H41" s="23">
        <v>0.22969999999999999</v>
      </c>
      <c r="I41" s="23">
        <v>1.0200000000000001E-2</v>
      </c>
      <c r="J41" s="24">
        <f t="shared" si="2"/>
        <v>4.4405746626033964E-2</v>
      </c>
      <c r="K41" s="26">
        <v>235.56</v>
      </c>
      <c r="L41" s="26">
        <v>23.97</v>
      </c>
      <c r="M41" s="41">
        <v>311.60000000000002</v>
      </c>
      <c r="N41" s="41">
        <v>3176</v>
      </c>
      <c r="O41" s="41">
        <v>89.75</v>
      </c>
      <c r="P41" s="27">
        <v>56.58</v>
      </c>
      <c r="Q41" s="27" t="s">
        <v>24</v>
      </c>
      <c r="R41" s="20">
        <v>0.33839999999999998</v>
      </c>
      <c r="S41" s="29">
        <v>6.4999999999999997E-3</v>
      </c>
      <c r="T41" s="26">
        <v>6.17</v>
      </c>
      <c r="U41" s="26">
        <v>1.04</v>
      </c>
      <c r="V41" s="26">
        <v>7.77</v>
      </c>
      <c r="W41" s="26">
        <v>8.41</v>
      </c>
      <c r="X41" s="26">
        <v>9.5</v>
      </c>
      <c r="Y41" s="53">
        <v>4504</v>
      </c>
    </row>
    <row r="42" spans="1:25" ht="15.75" customHeight="1" x14ac:dyDescent="0.15">
      <c r="A42" s="19">
        <v>45576</v>
      </c>
      <c r="B42" s="20">
        <v>17</v>
      </c>
      <c r="C42" s="20">
        <v>2</v>
      </c>
      <c r="D42" s="21">
        <v>0.20699999999999999</v>
      </c>
      <c r="E42" s="30">
        <v>0.13600000000000001</v>
      </c>
      <c r="F42" s="30">
        <v>9.3999999999999986E-2</v>
      </c>
      <c r="G42" s="57">
        <f t="shared" si="0"/>
        <v>1.2783999999999998E-2</v>
      </c>
      <c r="H42" s="23">
        <v>0.24590000000000001</v>
      </c>
      <c r="I42" s="23">
        <v>8.8999999999999999E-3</v>
      </c>
      <c r="J42" s="24">
        <f t="shared" si="2"/>
        <v>3.6193574623830826E-2</v>
      </c>
      <c r="K42" s="26">
        <v>235.68</v>
      </c>
      <c r="L42" s="26">
        <v>24.81</v>
      </c>
      <c r="M42" s="41">
        <v>315.52</v>
      </c>
      <c r="N42" s="41">
        <v>2543</v>
      </c>
      <c r="O42" s="41">
        <v>85.09</v>
      </c>
      <c r="P42" s="27">
        <v>53.38</v>
      </c>
      <c r="Q42" s="27" t="s">
        <v>24</v>
      </c>
      <c r="R42" s="20">
        <v>0.3392</v>
      </c>
      <c r="S42" s="29">
        <v>7.0000000000000001E-3</v>
      </c>
      <c r="T42" s="26">
        <v>6.16</v>
      </c>
      <c r="U42" s="26">
        <v>1.06</v>
      </c>
      <c r="V42" s="26">
        <v>7.11</v>
      </c>
      <c r="W42" s="26">
        <v>8.6999999999999993</v>
      </c>
      <c r="X42" s="26">
        <v>9.3000000000000007</v>
      </c>
      <c r="Y42" s="53">
        <v>4503</v>
      </c>
    </row>
    <row r="43" spans="1:25" ht="15.75" customHeight="1" x14ac:dyDescent="0.15">
      <c r="A43" s="19">
        <v>45576</v>
      </c>
      <c r="B43" s="20">
        <v>17</v>
      </c>
      <c r="C43" s="20">
        <v>3</v>
      </c>
      <c r="D43" s="21">
        <v>0.20699999999999999</v>
      </c>
      <c r="E43" s="30">
        <v>0.151</v>
      </c>
      <c r="F43" s="30">
        <v>0.11799999999999999</v>
      </c>
      <c r="G43" s="57">
        <f t="shared" si="0"/>
        <v>1.7817999999999997E-2</v>
      </c>
      <c r="H43" s="23">
        <v>0.2853</v>
      </c>
      <c r="I43" s="23">
        <v>9.1999999999999998E-3</v>
      </c>
      <c r="J43" s="24">
        <f t="shared" si="2"/>
        <v>3.224675779880827E-2</v>
      </c>
      <c r="K43" s="25">
        <f>AVERAGE(K41:K42)</f>
        <v>235.62</v>
      </c>
      <c r="L43" s="25">
        <f t="shared" ref="L43" si="35">AVERAGE(L41:L42)</f>
        <v>24.39</v>
      </c>
      <c r="M43" s="25">
        <f t="shared" ref="M43" si="36">AVERAGE(M41:M42)</f>
        <v>313.56</v>
      </c>
      <c r="N43" s="25">
        <f t="shared" ref="N43" si="37">AVERAGE(N41:N42)</f>
        <v>2859.5</v>
      </c>
      <c r="O43" s="25">
        <f t="shared" ref="O43" si="38">AVERAGE(O41:O42)</f>
        <v>87.42</v>
      </c>
      <c r="P43" s="25">
        <f t="shared" ref="P43" si="39">AVERAGE(P41:P42)</f>
        <v>54.980000000000004</v>
      </c>
      <c r="Q43" s="27" t="s">
        <v>24</v>
      </c>
      <c r="R43" s="20">
        <v>0.3352</v>
      </c>
      <c r="S43" s="29">
        <v>6.4999999999999997E-3</v>
      </c>
      <c r="T43" s="26">
        <v>6.17</v>
      </c>
      <c r="U43" s="26">
        <v>1.04</v>
      </c>
      <c r="V43" s="26">
        <v>6.92</v>
      </c>
      <c r="W43" s="26">
        <v>8.92</v>
      </c>
      <c r="X43" s="26">
        <v>9.49</v>
      </c>
      <c r="Y43" s="53">
        <v>4402</v>
      </c>
    </row>
    <row r="44" spans="1:25" ht="15.75" customHeight="1" x14ac:dyDescent="0.15">
      <c r="A44" s="7">
        <v>45580</v>
      </c>
      <c r="B44" s="8">
        <v>21</v>
      </c>
      <c r="C44" s="8">
        <v>1</v>
      </c>
      <c r="D44" s="9">
        <v>0.13500000000000001</v>
      </c>
      <c r="E44" s="10">
        <v>0.15600000000000003</v>
      </c>
      <c r="F44" s="10">
        <v>9.6000000000000002E-2</v>
      </c>
      <c r="G44" s="11">
        <f t="shared" si="0"/>
        <v>1.4976000000000003E-2</v>
      </c>
      <c r="H44" s="12">
        <v>0.20300000000000001</v>
      </c>
      <c r="I44" s="12">
        <v>1.9300000000000001E-2</v>
      </c>
      <c r="J44" s="13">
        <f t="shared" si="2"/>
        <v>9.5073891625615761E-2</v>
      </c>
      <c r="K44" s="15">
        <v>235.59</v>
      </c>
      <c r="L44" s="15">
        <v>24.85</v>
      </c>
      <c r="M44" s="40">
        <v>321.89999999999998</v>
      </c>
      <c r="N44" s="40">
        <v>1910</v>
      </c>
      <c r="O44" s="40">
        <v>96.47</v>
      </c>
      <c r="P44" s="8">
        <v>66.5</v>
      </c>
      <c r="Q44" s="8" t="s">
        <v>24</v>
      </c>
      <c r="R44" s="8">
        <v>0.43020000000000003</v>
      </c>
      <c r="S44" s="17">
        <v>6.4999999999999997E-3</v>
      </c>
      <c r="T44" s="15">
        <v>5.13</v>
      </c>
      <c r="U44" s="15">
        <v>0.93</v>
      </c>
      <c r="V44" s="15">
        <v>15.74</v>
      </c>
      <c r="W44" s="15">
        <v>4.2699999999999996</v>
      </c>
      <c r="X44" s="15">
        <v>17.510000000000002</v>
      </c>
      <c r="Y44" s="15">
        <v>800</v>
      </c>
    </row>
    <row r="45" spans="1:25" ht="15.75" customHeight="1" x14ac:dyDescent="0.15">
      <c r="A45" s="7">
        <v>45580</v>
      </c>
      <c r="B45" s="8">
        <v>21</v>
      </c>
      <c r="C45" s="8">
        <v>2</v>
      </c>
      <c r="D45" s="9">
        <v>0.13500000000000001</v>
      </c>
      <c r="E45" s="10">
        <v>0.16199999999999998</v>
      </c>
      <c r="F45" s="10">
        <v>0.10399999999999998</v>
      </c>
      <c r="G45" s="11">
        <f t="shared" si="0"/>
        <v>1.6847999999999995E-2</v>
      </c>
      <c r="H45" s="12">
        <v>0.22090000000000001</v>
      </c>
      <c r="I45" s="12">
        <v>1.83E-2</v>
      </c>
      <c r="J45" s="13">
        <f t="shared" si="2"/>
        <v>8.2842915346310539E-2</v>
      </c>
      <c r="K45" s="15">
        <v>235.61</v>
      </c>
      <c r="L45" s="15">
        <v>21.77</v>
      </c>
      <c r="M45" s="40">
        <v>323.36</v>
      </c>
      <c r="N45" s="40">
        <v>1932</v>
      </c>
      <c r="O45" s="40">
        <v>96.52</v>
      </c>
      <c r="P45" s="8">
        <v>66.7</v>
      </c>
      <c r="Q45" s="8" t="s">
        <v>24</v>
      </c>
      <c r="R45" s="8">
        <v>0.43290000000000001</v>
      </c>
      <c r="S45" s="17">
        <v>7.0000000000000001E-3</v>
      </c>
      <c r="T45" s="15">
        <v>5.15</v>
      </c>
      <c r="U45" s="15">
        <v>0.92</v>
      </c>
      <c r="V45" s="15">
        <v>14.62</v>
      </c>
      <c r="W45" s="15">
        <v>4.53</v>
      </c>
      <c r="X45" s="15">
        <v>18.739999999999998</v>
      </c>
      <c r="Y45" s="15">
        <v>804</v>
      </c>
    </row>
    <row r="46" spans="1:25" ht="15.75" customHeight="1" x14ac:dyDescent="0.15">
      <c r="A46" s="7">
        <v>45580</v>
      </c>
      <c r="B46" s="8">
        <v>21</v>
      </c>
      <c r="C46" s="8">
        <v>3</v>
      </c>
      <c r="D46" s="9">
        <v>0.13500000000000001</v>
      </c>
      <c r="E46" s="10">
        <v>0.185</v>
      </c>
      <c r="F46" s="10">
        <v>0.11399999999999999</v>
      </c>
      <c r="G46" s="11">
        <f t="shared" si="0"/>
        <v>2.1089999999999998E-2</v>
      </c>
      <c r="H46" s="12">
        <v>0.23019999999999999</v>
      </c>
      <c r="I46" s="12">
        <v>1.7500000000000002E-2</v>
      </c>
      <c r="J46" s="13">
        <f t="shared" si="2"/>
        <v>7.6020851433536069E-2</v>
      </c>
      <c r="K46" s="14">
        <f t="shared" ref="K46:P46" si="40">AVERAGE(K44:K45)</f>
        <v>235.60000000000002</v>
      </c>
      <c r="L46" s="14">
        <f t="shared" si="40"/>
        <v>23.310000000000002</v>
      </c>
      <c r="M46" s="14">
        <f t="shared" si="40"/>
        <v>322.63</v>
      </c>
      <c r="N46" s="14">
        <f t="shared" si="40"/>
        <v>1921</v>
      </c>
      <c r="O46" s="14">
        <f t="shared" si="40"/>
        <v>96.495000000000005</v>
      </c>
      <c r="P46" s="14">
        <f t="shared" si="40"/>
        <v>66.599999999999994</v>
      </c>
      <c r="Q46" s="8" t="s">
        <v>24</v>
      </c>
      <c r="R46" s="8">
        <v>0.43109999999999998</v>
      </c>
      <c r="S46" s="17">
        <v>7.0000000000000001E-3</v>
      </c>
      <c r="T46" s="15">
        <v>5.15</v>
      </c>
      <c r="U46" s="15">
        <v>0.92</v>
      </c>
      <c r="V46" s="15">
        <v>14.35</v>
      </c>
      <c r="W46" s="15">
        <v>4.6399999999999997</v>
      </c>
      <c r="X46" s="15">
        <v>19.25</v>
      </c>
      <c r="Y46" s="15">
        <v>792</v>
      </c>
    </row>
    <row r="47" spans="1:25" ht="15.75" customHeight="1" x14ac:dyDescent="0.15">
      <c r="A47" s="19">
        <v>45580</v>
      </c>
      <c r="B47" s="20">
        <v>21</v>
      </c>
      <c r="C47" s="20">
        <v>1</v>
      </c>
      <c r="D47" s="21">
        <v>0.20699999999999999</v>
      </c>
      <c r="E47" s="30">
        <v>0.16599999999999998</v>
      </c>
      <c r="F47" s="30">
        <v>0.11899999999999999</v>
      </c>
      <c r="G47" s="57">
        <f t="shared" si="0"/>
        <v>1.9753999999999997E-2</v>
      </c>
      <c r="H47" s="23">
        <v>0.24049999999999999</v>
      </c>
      <c r="I47" s="23">
        <v>7.4999999999999997E-3</v>
      </c>
      <c r="J47" s="24">
        <f t="shared" si="2"/>
        <v>3.1185031185031183E-2</v>
      </c>
      <c r="K47" s="26">
        <v>235.7</v>
      </c>
      <c r="L47" s="26">
        <v>28.03</v>
      </c>
      <c r="M47" s="41">
        <v>312.33</v>
      </c>
      <c r="N47" s="41">
        <v>3102</v>
      </c>
      <c r="O47" s="41">
        <v>89.09</v>
      </c>
      <c r="P47" s="27">
        <v>51.03</v>
      </c>
      <c r="Q47" s="27" t="s">
        <v>24</v>
      </c>
      <c r="R47" s="20">
        <v>0.3402</v>
      </c>
      <c r="S47" s="29">
        <v>6.0000000000000001E-3</v>
      </c>
      <c r="T47" s="26">
        <v>6.12</v>
      </c>
      <c r="U47" s="26">
        <v>1.02</v>
      </c>
      <c r="V47" s="26">
        <v>7.95</v>
      </c>
      <c r="W47" s="26">
        <v>8.6199999999999992</v>
      </c>
      <c r="X47" s="26">
        <v>10.19</v>
      </c>
      <c r="Y47" s="53">
        <v>4029</v>
      </c>
    </row>
    <row r="48" spans="1:25" ht="15.75" customHeight="1" x14ac:dyDescent="0.15">
      <c r="A48" s="19">
        <v>45580</v>
      </c>
      <c r="B48" s="20">
        <v>21</v>
      </c>
      <c r="C48" s="20">
        <v>2</v>
      </c>
      <c r="D48" s="21">
        <v>0.20699999999999999</v>
      </c>
      <c r="E48" s="30">
        <v>0.17899999999999999</v>
      </c>
      <c r="F48" s="30">
        <v>0.125</v>
      </c>
      <c r="G48" s="57">
        <f t="shared" si="0"/>
        <v>2.2374999999999999E-2</v>
      </c>
      <c r="H48" s="23">
        <v>0.3216</v>
      </c>
      <c r="I48" s="23">
        <v>6.8999999999999999E-3</v>
      </c>
      <c r="J48" s="24">
        <f t="shared" si="2"/>
        <v>2.1455223880597014E-2</v>
      </c>
      <c r="K48" s="26">
        <v>236.11</v>
      </c>
      <c r="L48" s="26">
        <v>28.03</v>
      </c>
      <c r="M48" s="41">
        <v>308.92</v>
      </c>
      <c r="N48" s="41">
        <v>3167</v>
      </c>
      <c r="O48" s="41">
        <v>81.06</v>
      </c>
      <c r="P48" s="27">
        <v>42.21</v>
      </c>
      <c r="Q48" s="27" t="s">
        <v>24</v>
      </c>
      <c r="R48" s="20">
        <v>0.33529999999999999</v>
      </c>
      <c r="S48" s="29">
        <v>6.4999999999999997E-3</v>
      </c>
      <c r="T48" s="26">
        <v>6.16</v>
      </c>
      <c r="U48" s="26">
        <v>1.01</v>
      </c>
      <c r="V48" s="26">
        <v>7.69</v>
      </c>
      <c r="W48" s="26">
        <v>8.69</v>
      </c>
      <c r="X48" s="26">
        <v>9.99</v>
      </c>
      <c r="Y48" s="53">
        <v>4012</v>
      </c>
    </row>
    <row r="49" spans="1:25" ht="14" x14ac:dyDescent="0.15">
      <c r="A49" s="19">
        <v>45580</v>
      </c>
      <c r="B49" s="20">
        <v>21</v>
      </c>
      <c r="C49" s="20">
        <v>3</v>
      </c>
      <c r="D49" s="21">
        <v>0.20699999999999999</v>
      </c>
      <c r="E49" s="30">
        <v>0.17100000000000001</v>
      </c>
      <c r="F49" s="30">
        <v>0.112</v>
      </c>
      <c r="G49" s="57">
        <f t="shared" si="0"/>
        <v>1.9152000000000002E-2</v>
      </c>
      <c r="H49" s="23">
        <f t="shared" ref="H49:I49" si="41">AVERAGE(H47:H48)</f>
        <v>0.28105000000000002</v>
      </c>
      <c r="I49" s="23">
        <f t="shared" si="41"/>
        <v>7.1999999999999998E-3</v>
      </c>
      <c r="J49" s="24">
        <f t="shared" si="2"/>
        <v>2.5618217399039314E-2</v>
      </c>
      <c r="K49" s="25">
        <f>AVERAGE(K47:K48)</f>
        <v>235.905</v>
      </c>
      <c r="L49" s="25">
        <f t="shared" ref="L49" si="42">AVERAGE(L47:L48)</f>
        <v>28.03</v>
      </c>
      <c r="M49" s="25">
        <f t="shared" ref="M49" si="43">AVERAGE(M47:M48)</f>
        <v>310.625</v>
      </c>
      <c r="N49" s="25">
        <f t="shared" ref="N49" si="44">AVERAGE(N47:N48)</f>
        <v>3134.5</v>
      </c>
      <c r="O49" s="25">
        <f t="shared" ref="O49" si="45">AVERAGE(O47:O48)</f>
        <v>85.075000000000003</v>
      </c>
      <c r="P49" s="25">
        <f t="shared" ref="P49" si="46">AVERAGE(P47:P48)</f>
        <v>46.620000000000005</v>
      </c>
      <c r="Q49" s="27" t="s">
        <v>24</v>
      </c>
      <c r="R49" s="20">
        <v>0.33910000000000001</v>
      </c>
      <c r="S49" s="29">
        <v>6.4999999999999997E-3</v>
      </c>
      <c r="T49" s="26">
        <v>6.12</v>
      </c>
      <c r="U49" s="26">
        <v>1.02</v>
      </c>
      <c r="V49" s="26">
        <v>7.82</v>
      </c>
      <c r="W49" s="26">
        <v>8.6</v>
      </c>
      <c r="X49" s="26">
        <v>9.9700000000000006</v>
      </c>
      <c r="Y49" s="53">
        <v>3902</v>
      </c>
    </row>
    <row r="50" spans="1:25" ht="13" x14ac:dyDescent="0.15">
      <c r="D50" s="42"/>
      <c r="G50" s="43"/>
      <c r="H50" s="44"/>
      <c r="I50" s="44"/>
      <c r="J50" s="45"/>
    </row>
    <row r="51" spans="1:25" ht="13" x14ac:dyDescent="0.15">
      <c r="D51" s="42"/>
      <c r="G51" s="37"/>
      <c r="H51" s="44"/>
      <c r="I51" s="44"/>
      <c r="J51" s="45"/>
    </row>
    <row r="52" spans="1:25" ht="13" x14ac:dyDescent="0.15">
      <c r="D52" s="42"/>
      <c r="G52" s="37"/>
      <c r="H52" s="44"/>
      <c r="I52" s="44"/>
      <c r="J52" s="45"/>
    </row>
    <row r="53" spans="1:25" ht="13" x14ac:dyDescent="0.15">
      <c r="D53" s="42"/>
      <c r="G53" s="37"/>
      <c r="H53" s="44"/>
      <c r="I53" s="44"/>
      <c r="J53" s="45"/>
    </row>
    <row r="54" spans="1:25" ht="13" x14ac:dyDescent="0.15">
      <c r="D54" s="42"/>
      <c r="G54" s="37"/>
      <c r="H54" s="44"/>
      <c r="I54" s="44"/>
      <c r="J54" s="45"/>
    </row>
    <row r="55" spans="1:25" ht="13" x14ac:dyDescent="0.15">
      <c r="D55" s="42"/>
      <c r="G55" s="37"/>
      <c r="H55" s="44"/>
      <c r="I55" s="44"/>
      <c r="J55" s="45"/>
    </row>
    <row r="56" spans="1:25" ht="13" x14ac:dyDescent="0.15">
      <c r="D56" s="42"/>
      <c r="G56" s="37"/>
      <c r="H56" s="44"/>
      <c r="I56" s="44"/>
      <c r="J56" s="45"/>
    </row>
    <row r="57" spans="1:25" ht="13" x14ac:dyDescent="0.15">
      <c r="D57" s="42"/>
      <c r="G57" s="37"/>
      <c r="H57" s="44"/>
      <c r="I57" s="44"/>
      <c r="J57" s="45"/>
    </row>
    <row r="58" spans="1:25" ht="13" x14ac:dyDescent="0.15">
      <c r="D58" s="42"/>
      <c r="G58" s="37"/>
      <c r="H58" s="44"/>
      <c r="I58" s="44"/>
      <c r="J58" s="45"/>
    </row>
    <row r="59" spans="1:25" ht="13" x14ac:dyDescent="0.15">
      <c r="D59" s="42"/>
      <c r="G59" s="37"/>
      <c r="H59" s="44"/>
      <c r="I59" s="44"/>
      <c r="J59" s="45"/>
    </row>
    <row r="60" spans="1:25" ht="13" x14ac:dyDescent="0.15">
      <c r="D60" s="42"/>
      <c r="G60" s="37"/>
      <c r="H60" s="44"/>
      <c r="I60" s="44"/>
      <c r="J60" s="45"/>
    </row>
    <row r="61" spans="1:25" ht="13" x14ac:dyDescent="0.15">
      <c r="D61" s="42"/>
      <c r="G61" s="37"/>
      <c r="H61" s="44"/>
      <c r="I61" s="44"/>
      <c r="J61" s="45"/>
    </row>
    <row r="62" spans="1:25" ht="13" x14ac:dyDescent="0.15">
      <c r="D62" s="42"/>
      <c r="G62" s="37"/>
      <c r="H62" s="44"/>
      <c r="I62" s="44"/>
      <c r="J62" s="45"/>
    </row>
    <row r="63" spans="1:25" ht="13" x14ac:dyDescent="0.15">
      <c r="D63" s="42"/>
      <c r="G63" s="37"/>
      <c r="H63" s="44"/>
      <c r="I63" s="44"/>
      <c r="J63" s="45"/>
    </row>
    <row r="64" spans="1:25" ht="13" x14ac:dyDescent="0.15">
      <c r="D64" s="42"/>
      <c r="G64" s="37"/>
      <c r="H64" s="44"/>
      <c r="I64" s="44"/>
      <c r="J64" s="45"/>
    </row>
    <row r="65" spans="4:10" ht="13" x14ac:dyDescent="0.15">
      <c r="D65" s="42"/>
      <c r="G65" s="37"/>
      <c r="H65" s="44"/>
      <c r="I65" s="44"/>
      <c r="J65" s="45"/>
    </row>
    <row r="66" spans="4:10" ht="13" x14ac:dyDescent="0.15">
      <c r="D66" s="42"/>
      <c r="G66" s="37"/>
      <c r="H66" s="44"/>
      <c r="I66" s="44"/>
      <c r="J66" s="45"/>
    </row>
    <row r="67" spans="4:10" ht="13" x14ac:dyDescent="0.15">
      <c r="D67" s="42"/>
      <c r="G67" s="37"/>
      <c r="H67" s="44"/>
      <c r="I67" s="44"/>
      <c r="J67" s="45"/>
    </row>
    <row r="68" spans="4:10" ht="13" x14ac:dyDescent="0.15">
      <c r="D68" s="42"/>
      <c r="G68" s="37"/>
      <c r="H68" s="44"/>
      <c r="I68" s="44"/>
      <c r="J68" s="45"/>
    </row>
    <row r="69" spans="4:10" ht="13" x14ac:dyDescent="0.15">
      <c r="D69" s="42"/>
      <c r="G69" s="37"/>
      <c r="H69" s="44"/>
      <c r="I69" s="44"/>
      <c r="J69" s="45"/>
    </row>
    <row r="70" spans="4:10" ht="13" x14ac:dyDescent="0.15">
      <c r="D70" s="42"/>
      <c r="G70" s="37"/>
      <c r="H70" s="44"/>
      <c r="I70" s="44"/>
      <c r="J70" s="45"/>
    </row>
    <row r="71" spans="4:10" ht="13" x14ac:dyDescent="0.15">
      <c r="D71" s="42"/>
      <c r="G71" s="37"/>
      <c r="H71" s="44"/>
      <c r="I71" s="44"/>
      <c r="J71" s="45"/>
    </row>
    <row r="72" spans="4:10" ht="13" x14ac:dyDescent="0.15">
      <c r="D72" s="42"/>
      <c r="G72" s="37"/>
      <c r="H72" s="44"/>
      <c r="I72" s="44"/>
      <c r="J72" s="45"/>
    </row>
    <row r="73" spans="4:10" ht="13" x14ac:dyDescent="0.15">
      <c r="D73" s="42"/>
      <c r="G73" s="37"/>
      <c r="H73" s="44"/>
      <c r="I73" s="44"/>
      <c r="J73" s="45"/>
    </row>
    <row r="74" spans="4:10" ht="13" x14ac:dyDescent="0.15">
      <c r="D74" s="42"/>
      <c r="G74" s="37"/>
      <c r="H74" s="44"/>
      <c r="I74" s="44"/>
      <c r="J74" s="45"/>
    </row>
    <row r="75" spans="4:10" ht="13" x14ac:dyDescent="0.15">
      <c r="D75" s="42"/>
      <c r="G75" s="37"/>
      <c r="H75" s="44"/>
      <c r="I75" s="44"/>
      <c r="J75" s="45"/>
    </row>
    <row r="76" spans="4:10" ht="13" x14ac:dyDescent="0.15">
      <c r="D76" s="42"/>
      <c r="G76" s="37"/>
      <c r="H76" s="44"/>
      <c r="I76" s="44"/>
      <c r="J76" s="45"/>
    </row>
    <row r="77" spans="4:10" ht="13" x14ac:dyDescent="0.15">
      <c r="D77" s="42"/>
      <c r="G77" s="37"/>
      <c r="H77" s="44"/>
      <c r="I77" s="44"/>
      <c r="J77" s="45"/>
    </row>
    <row r="78" spans="4:10" ht="13" x14ac:dyDescent="0.15">
      <c r="D78" s="42"/>
      <c r="G78" s="37"/>
      <c r="H78" s="44"/>
      <c r="I78" s="44"/>
      <c r="J78" s="45"/>
    </row>
    <row r="79" spans="4:10" ht="13" x14ac:dyDescent="0.15">
      <c r="D79" s="42"/>
      <c r="G79" s="37"/>
      <c r="H79" s="44"/>
      <c r="I79" s="44"/>
      <c r="J79" s="45"/>
    </row>
    <row r="80" spans="4:10" ht="13" x14ac:dyDescent="0.15">
      <c r="D80" s="42"/>
      <c r="G80" s="37"/>
      <c r="H80" s="44"/>
      <c r="I80" s="44"/>
      <c r="J80" s="45"/>
    </row>
    <row r="81" spans="4:10" ht="13" x14ac:dyDescent="0.15">
      <c r="D81" s="42"/>
      <c r="G81" s="37"/>
      <c r="H81" s="44"/>
      <c r="I81" s="44"/>
      <c r="J81" s="45"/>
    </row>
    <row r="82" spans="4:10" ht="13" x14ac:dyDescent="0.15">
      <c r="D82" s="42"/>
      <c r="G82" s="37"/>
      <c r="H82" s="44"/>
      <c r="I82" s="44"/>
      <c r="J82" s="45"/>
    </row>
    <row r="83" spans="4:10" ht="13" x14ac:dyDescent="0.15">
      <c r="D83" s="42"/>
      <c r="G83" s="37"/>
      <c r="H83" s="44"/>
      <c r="I83" s="44"/>
      <c r="J83" s="45"/>
    </row>
    <row r="84" spans="4:10" ht="13" x14ac:dyDescent="0.15">
      <c r="D84" s="42"/>
      <c r="G84" s="37"/>
      <c r="H84" s="44"/>
      <c r="I84" s="44"/>
      <c r="J84" s="45"/>
    </row>
    <row r="85" spans="4:10" ht="13" x14ac:dyDescent="0.15">
      <c r="D85" s="42"/>
      <c r="G85" s="37"/>
      <c r="H85" s="44"/>
      <c r="I85" s="44"/>
      <c r="J85" s="45"/>
    </row>
    <row r="86" spans="4:10" ht="13" x14ac:dyDescent="0.15">
      <c r="D86" s="42"/>
      <c r="G86" s="37"/>
      <c r="H86" s="44"/>
      <c r="I86" s="44"/>
      <c r="J86" s="45"/>
    </row>
    <row r="87" spans="4:10" ht="13" x14ac:dyDescent="0.15">
      <c r="D87" s="42"/>
      <c r="G87" s="37"/>
      <c r="H87" s="44"/>
      <c r="I87" s="44"/>
      <c r="J87" s="45"/>
    </row>
    <row r="88" spans="4:10" ht="13" x14ac:dyDescent="0.15">
      <c r="D88" s="42"/>
      <c r="G88" s="37"/>
      <c r="H88" s="44"/>
      <c r="I88" s="44"/>
      <c r="J88" s="45"/>
    </row>
    <row r="89" spans="4:10" ht="13" x14ac:dyDescent="0.15">
      <c r="D89" s="42"/>
      <c r="G89" s="37"/>
      <c r="H89" s="44"/>
      <c r="I89" s="44"/>
      <c r="J89" s="45"/>
    </row>
    <row r="90" spans="4:10" ht="13" x14ac:dyDescent="0.15">
      <c r="D90" s="42"/>
      <c r="G90" s="37"/>
      <c r="H90" s="44"/>
      <c r="I90" s="44"/>
      <c r="J90" s="45"/>
    </row>
    <row r="91" spans="4:10" ht="13" x14ac:dyDescent="0.15">
      <c r="D91" s="42"/>
      <c r="G91" s="37"/>
      <c r="H91" s="44"/>
      <c r="I91" s="44"/>
      <c r="J91" s="45"/>
    </row>
    <row r="92" spans="4:10" ht="13" x14ac:dyDescent="0.15">
      <c r="D92" s="42"/>
      <c r="G92" s="37"/>
      <c r="H92" s="44"/>
      <c r="I92" s="44"/>
      <c r="J92" s="45"/>
    </row>
    <row r="93" spans="4:10" ht="13" x14ac:dyDescent="0.15">
      <c r="D93" s="42"/>
      <c r="G93" s="37"/>
      <c r="H93" s="44"/>
      <c r="I93" s="44"/>
      <c r="J93" s="45"/>
    </row>
    <row r="94" spans="4:10" ht="13" x14ac:dyDescent="0.15">
      <c r="D94" s="42"/>
      <c r="G94" s="37"/>
      <c r="H94" s="44"/>
      <c r="I94" s="44"/>
      <c r="J94" s="45"/>
    </row>
    <row r="95" spans="4:10" ht="13" x14ac:dyDescent="0.15">
      <c r="D95" s="42"/>
      <c r="G95" s="37"/>
      <c r="H95" s="44"/>
      <c r="I95" s="44"/>
      <c r="J95" s="45"/>
    </row>
    <row r="96" spans="4:10" ht="13" x14ac:dyDescent="0.15">
      <c r="D96" s="42"/>
      <c r="G96" s="37"/>
      <c r="H96" s="44"/>
      <c r="I96" s="44"/>
      <c r="J96" s="45"/>
    </row>
    <row r="97" spans="4:10" ht="13" x14ac:dyDescent="0.15">
      <c r="D97" s="42"/>
      <c r="G97" s="37"/>
      <c r="H97" s="44"/>
      <c r="I97" s="44"/>
      <c r="J97" s="45"/>
    </row>
    <row r="98" spans="4:10" ht="13" x14ac:dyDescent="0.15">
      <c r="D98" s="42"/>
      <c r="G98" s="37"/>
      <c r="H98" s="44"/>
      <c r="I98" s="44"/>
      <c r="J98" s="45"/>
    </row>
    <row r="99" spans="4:10" ht="13" x14ac:dyDescent="0.15">
      <c r="D99" s="42"/>
      <c r="G99" s="37"/>
      <c r="H99" s="44"/>
      <c r="I99" s="44"/>
      <c r="J99" s="45"/>
    </row>
    <row r="100" spans="4:10" ht="13" x14ac:dyDescent="0.15">
      <c r="D100" s="42"/>
      <c r="G100" s="37"/>
      <c r="H100" s="44"/>
      <c r="I100" s="44"/>
      <c r="J100" s="45"/>
    </row>
    <row r="101" spans="4:10" ht="13" x14ac:dyDescent="0.15">
      <c r="D101" s="42"/>
      <c r="G101" s="37"/>
      <c r="H101" s="44"/>
      <c r="I101" s="44"/>
      <c r="J101" s="45"/>
    </row>
    <row r="102" spans="4:10" ht="13" x14ac:dyDescent="0.15">
      <c r="D102" s="42"/>
      <c r="G102" s="37"/>
      <c r="H102" s="44"/>
      <c r="I102" s="44"/>
      <c r="J102" s="45"/>
    </row>
    <row r="103" spans="4:10" ht="13" x14ac:dyDescent="0.15">
      <c r="D103" s="42"/>
      <c r="G103" s="37"/>
      <c r="H103" s="44"/>
      <c r="I103" s="44"/>
      <c r="J103" s="45"/>
    </row>
    <row r="104" spans="4:10" ht="13" x14ac:dyDescent="0.15">
      <c r="D104" s="42"/>
      <c r="G104" s="37"/>
      <c r="H104" s="44"/>
      <c r="I104" s="44"/>
      <c r="J104" s="45"/>
    </row>
    <row r="105" spans="4:10" ht="13" x14ac:dyDescent="0.15">
      <c r="D105" s="42"/>
      <c r="G105" s="37"/>
      <c r="H105" s="44"/>
      <c r="I105" s="44"/>
      <c r="J105" s="45"/>
    </row>
    <row r="106" spans="4:10" ht="13" x14ac:dyDescent="0.15">
      <c r="D106" s="42"/>
      <c r="G106" s="37"/>
      <c r="H106" s="44"/>
      <c r="I106" s="44"/>
      <c r="J106" s="45"/>
    </row>
    <row r="107" spans="4:10" ht="13" x14ac:dyDescent="0.15">
      <c r="D107" s="42"/>
      <c r="G107" s="37"/>
      <c r="H107" s="44"/>
      <c r="I107" s="44"/>
      <c r="J107" s="45"/>
    </row>
    <row r="108" spans="4:10" ht="13" x14ac:dyDescent="0.15">
      <c r="D108" s="42"/>
      <c r="G108" s="37"/>
      <c r="H108" s="44"/>
      <c r="I108" s="44"/>
      <c r="J108" s="45"/>
    </row>
    <row r="109" spans="4:10" ht="13" x14ac:dyDescent="0.15">
      <c r="D109" s="42"/>
      <c r="G109" s="37"/>
      <c r="H109" s="44"/>
      <c r="I109" s="44"/>
      <c r="J109" s="45"/>
    </row>
    <row r="110" spans="4:10" ht="13" x14ac:dyDescent="0.15">
      <c r="D110" s="42"/>
      <c r="G110" s="37"/>
      <c r="H110" s="44"/>
      <c r="I110" s="44"/>
      <c r="J110" s="45"/>
    </row>
    <row r="111" spans="4:10" ht="13" x14ac:dyDescent="0.15">
      <c r="D111" s="42"/>
      <c r="G111" s="37"/>
      <c r="H111" s="44"/>
      <c r="I111" s="44"/>
      <c r="J111" s="45"/>
    </row>
    <row r="112" spans="4:10" ht="13" x14ac:dyDescent="0.15">
      <c r="D112" s="42"/>
      <c r="G112" s="37"/>
      <c r="H112" s="44"/>
      <c r="I112" s="44"/>
      <c r="J112" s="45"/>
    </row>
    <row r="113" spans="4:10" ht="13" x14ac:dyDescent="0.15">
      <c r="D113" s="42"/>
      <c r="G113" s="37"/>
      <c r="H113" s="44"/>
      <c r="I113" s="44"/>
      <c r="J113" s="45"/>
    </row>
    <row r="114" spans="4:10" ht="13" x14ac:dyDescent="0.15">
      <c r="D114" s="42"/>
      <c r="G114" s="37"/>
      <c r="H114" s="44"/>
      <c r="I114" s="44"/>
      <c r="J114" s="45"/>
    </row>
    <row r="115" spans="4:10" ht="13" x14ac:dyDescent="0.15">
      <c r="D115" s="42"/>
      <c r="G115" s="37"/>
      <c r="H115" s="44"/>
      <c r="I115" s="44"/>
      <c r="J115" s="45"/>
    </row>
    <row r="116" spans="4:10" ht="13" x14ac:dyDescent="0.15">
      <c r="D116" s="42"/>
      <c r="G116" s="37"/>
      <c r="H116" s="44"/>
      <c r="I116" s="44"/>
      <c r="J116" s="45"/>
    </row>
    <row r="117" spans="4:10" ht="13" x14ac:dyDescent="0.15">
      <c r="D117" s="42"/>
      <c r="G117" s="37"/>
      <c r="H117" s="44"/>
      <c r="I117" s="44"/>
      <c r="J117" s="45"/>
    </row>
    <row r="118" spans="4:10" ht="13" x14ac:dyDescent="0.15">
      <c r="D118" s="42"/>
      <c r="G118" s="37"/>
      <c r="H118" s="44"/>
      <c r="I118" s="44"/>
      <c r="J118" s="45"/>
    </row>
    <row r="119" spans="4:10" ht="13" x14ac:dyDescent="0.15">
      <c r="D119" s="42"/>
      <c r="G119" s="37"/>
      <c r="H119" s="44"/>
      <c r="I119" s="44"/>
      <c r="J119" s="45"/>
    </row>
    <row r="120" spans="4:10" ht="13" x14ac:dyDescent="0.15">
      <c r="D120" s="42"/>
      <c r="G120" s="37"/>
      <c r="H120" s="44"/>
      <c r="I120" s="44"/>
      <c r="J120" s="45"/>
    </row>
    <row r="121" spans="4:10" ht="13" x14ac:dyDescent="0.15">
      <c r="D121" s="42"/>
      <c r="G121" s="37"/>
      <c r="H121" s="44"/>
      <c r="I121" s="44"/>
      <c r="J121" s="45"/>
    </row>
    <row r="122" spans="4:10" ht="13" x14ac:dyDescent="0.15">
      <c r="D122" s="42"/>
      <c r="G122" s="37"/>
      <c r="H122" s="44"/>
      <c r="I122" s="44"/>
      <c r="J122" s="45"/>
    </row>
    <row r="123" spans="4:10" ht="13" x14ac:dyDescent="0.15">
      <c r="D123" s="42"/>
      <c r="G123" s="37"/>
      <c r="H123" s="44"/>
      <c r="I123" s="44"/>
      <c r="J123" s="45"/>
    </row>
    <row r="124" spans="4:10" ht="13" x14ac:dyDescent="0.15">
      <c r="D124" s="42"/>
      <c r="G124" s="37"/>
      <c r="H124" s="44"/>
      <c r="I124" s="44"/>
      <c r="J124" s="45"/>
    </row>
    <row r="125" spans="4:10" ht="13" x14ac:dyDescent="0.15">
      <c r="D125" s="42"/>
      <c r="G125" s="37"/>
      <c r="H125" s="44"/>
      <c r="I125" s="44"/>
      <c r="J125" s="45"/>
    </row>
    <row r="126" spans="4:10" ht="13" x14ac:dyDescent="0.15">
      <c r="D126" s="42"/>
      <c r="G126" s="37"/>
      <c r="H126" s="44"/>
      <c r="I126" s="44"/>
      <c r="J126" s="45"/>
    </row>
    <row r="127" spans="4:10" ht="13" x14ac:dyDescent="0.15">
      <c r="D127" s="42"/>
      <c r="G127" s="37"/>
      <c r="H127" s="44"/>
      <c r="I127" s="44"/>
      <c r="J127" s="45"/>
    </row>
    <row r="128" spans="4:10" ht="13" x14ac:dyDescent="0.15">
      <c r="D128" s="42"/>
      <c r="G128" s="37"/>
      <c r="H128" s="44"/>
      <c r="I128" s="44"/>
      <c r="J128" s="45"/>
    </row>
    <row r="129" spans="4:10" ht="13" x14ac:dyDescent="0.15">
      <c r="D129" s="42"/>
      <c r="G129" s="37"/>
      <c r="H129" s="44"/>
      <c r="I129" s="44"/>
      <c r="J129" s="45"/>
    </row>
    <row r="130" spans="4:10" ht="13" x14ac:dyDescent="0.15">
      <c r="D130" s="42"/>
      <c r="G130" s="37"/>
      <c r="H130" s="44"/>
      <c r="I130" s="44"/>
      <c r="J130" s="45"/>
    </row>
    <row r="131" spans="4:10" ht="13" x14ac:dyDescent="0.15">
      <c r="D131" s="42"/>
      <c r="G131" s="37"/>
      <c r="H131" s="44"/>
      <c r="I131" s="44"/>
      <c r="J131" s="45"/>
    </row>
    <row r="132" spans="4:10" ht="13" x14ac:dyDescent="0.15">
      <c r="D132" s="42"/>
      <c r="G132" s="37"/>
      <c r="H132" s="44"/>
      <c r="I132" s="44"/>
      <c r="J132" s="45"/>
    </row>
    <row r="133" spans="4:10" ht="13" x14ac:dyDescent="0.15">
      <c r="D133" s="42"/>
      <c r="G133" s="37"/>
      <c r="H133" s="44"/>
      <c r="I133" s="44"/>
      <c r="J133" s="45"/>
    </row>
    <row r="134" spans="4:10" ht="13" x14ac:dyDescent="0.15">
      <c r="D134" s="42"/>
      <c r="G134" s="37"/>
      <c r="H134" s="44"/>
      <c r="I134" s="44"/>
      <c r="J134" s="45"/>
    </row>
    <row r="135" spans="4:10" ht="13" x14ac:dyDescent="0.15">
      <c r="D135" s="42"/>
      <c r="G135" s="37"/>
      <c r="H135" s="44"/>
      <c r="I135" s="44"/>
      <c r="J135" s="45"/>
    </row>
    <row r="136" spans="4:10" ht="13" x14ac:dyDescent="0.15">
      <c r="D136" s="42"/>
      <c r="G136" s="37"/>
      <c r="H136" s="44"/>
      <c r="I136" s="44"/>
      <c r="J136" s="45"/>
    </row>
    <row r="137" spans="4:10" ht="13" x14ac:dyDescent="0.15">
      <c r="D137" s="42"/>
      <c r="G137" s="37"/>
      <c r="H137" s="44"/>
      <c r="I137" s="44"/>
      <c r="J137" s="45"/>
    </row>
    <row r="138" spans="4:10" ht="13" x14ac:dyDescent="0.15">
      <c r="D138" s="42"/>
      <c r="G138" s="37"/>
      <c r="H138" s="44"/>
      <c r="I138" s="44"/>
      <c r="J138" s="45"/>
    </row>
    <row r="139" spans="4:10" ht="13" x14ac:dyDescent="0.15">
      <c r="D139" s="42"/>
      <c r="G139" s="37"/>
      <c r="H139" s="44"/>
      <c r="I139" s="44"/>
      <c r="J139" s="45"/>
    </row>
    <row r="140" spans="4:10" ht="13" x14ac:dyDescent="0.15">
      <c r="D140" s="42"/>
      <c r="G140" s="37"/>
      <c r="H140" s="44"/>
      <c r="I140" s="44"/>
      <c r="J140" s="45"/>
    </row>
    <row r="141" spans="4:10" ht="13" x14ac:dyDescent="0.15">
      <c r="D141" s="42"/>
      <c r="G141" s="37"/>
      <c r="H141" s="44"/>
      <c r="I141" s="44"/>
      <c r="J141" s="45"/>
    </row>
    <row r="142" spans="4:10" ht="13" x14ac:dyDescent="0.15">
      <c r="D142" s="42"/>
      <c r="G142" s="37"/>
      <c r="H142" s="44"/>
      <c r="I142" s="44"/>
      <c r="J142" s="45"/>
    </row>
    <row r="143" spans="4:10" ht="13" x14ac:dyDescent="0.15">
      <c r="D143" s="42"/>
      <c r="G143" s="37"/>
      <c r="H143" s="44"/>
      <c r="I143" s="44"/>
      <c r="J143" s="45"/>
    </row>
    <row r="144" spans="4:10" ht="13" x14ac:dyDescent="0.15">
      <c r="D144" s="42"/>
      <c r="G144" s="37"/>
      <c r="H144" s="44"/>
      <c r="I144" s="44"/>
      <c r="J144" s="45"/>
    </row>
    <row r="145" spans="4:10" ht="13" x14ac:dyDescent="0.15">
      <c r="D145" s="42"/>
      <c r="G145" s="37"/>
      <c r="H145" s="44"/>
      <c r="I145" s="44"/>
      <c r="J145" s="45"/>
    </row>
    <row r="146" spans="4:10" ht="13" x14ac:dyDescent="0.15">
      <c r="D146" s="42"/>
      <c r="G146" s="37"/>
      <c r="H146" s="44"/>
      <c r="I146" s="44"/>
      <c r="J146" s="45"/>
    </row>
    <row r="147" spans="4:10" ht="13" x14ac:dyDescent="0.15">
      <c r="D147" s="42"/>
      <c r="G147" s="37"/>
      <c r="H147" s="44"/>
      <c r="I147" s="44"/>
      <c r="J147" s="45"/>
    </row>
    <row r="148" spans="4:10" ht="13" x14ac:dyDescent="0.15">
      <c r="D148" s="42"/>
      <c r="G148" s="37"/>
      <c r="H148" s="44"/>
      <c r="I148" s="44"/>
      <c r="J148" s="45"/>
    </row>
    <row r="149" spans="4:10" ht="13" x14ac:dyDescent="0.15">
      <c r="D149" s="42"/>
      <c r="G149" s="37"/>
      <c r="H149" s="44"/>
      <c r="I149" s="44"/>
      <c r="J149" s="45"/>
    </row>
    <row r="150" spans="4:10" ht="13" x14ac:dyDescent="0.15">
      <c r="D150" s="42"/>
      <c r="G150" s="37"/>
      <c r="H150" s="44"/>
      <c r="I150" s="44"/>
      <c r="J150" s="45"/>
    </row>
    <row r="151" spans="4:10" ht="13" x14ac:dyDescent="0.15">
      <c r="D151" s="42"/>
      <c r="G151" s="37"/>
      <c r="H151" s="44"/>
      <c r="I151" s="44"/>
      <c r="J151" s="45"/>
    </row>
    <row r="152" spans="4:10" ht="13" x14ac:dyDescent="0.15">
      <c r="D152" s="42"/>
      <c r="G152" s="37"/>
      <c r="H152" s="44"/>
      <c r="I152" s="44"/>
      <c r="J152" s="45"/>
    </row>
    <row r="153" spans="4:10" ht="13" x14ac:dyDescent="0.15">
      <c r="D153" s="42"/>
      <c r="G153" s="37"/>
      <c r="H153" s="44"/>
      <c r="I153" s="44"/>
      <c r="J153" s="45"/>
    </row>
    <row r="154" spans="4:10" ht="13" x14ac:dyDescent="0.15">
      <c r="D154" s="42"/>
      <c r="G154" s="37"/>
      <c r="H154" s="44"/>
      <c r="I154" s="44"/>
      <c r="J154" s="45"/>
    </row>
    <row r="155" spans="4:10" ht="13" x14ac:dyDescent="0.15">
      <c r="D155" s="42"/>
      <c r="G155" s="37"/>
      <c r="H155" s="44"/>
      <c r="I155" s="44"/>
      <c r="J155" s="45"/>
    </row>
    <row r="156" spans="4:10" ht="13" x14ac:dyDescent="0.15">
      <c r="D156" s="42"/>
      <c r="G156" s="37"/>
      <c r="H156" s="44"/>
      <c r="I156" s="44"/>
      <c r="J156" s="45"/>
    </row>
    <row r="157" spans="4:10" ht="13" x14ac:dyDescent="0.15">
      <c r="D157" s="42"/>
      <c r="G157" s="37"/>
      <c r="H157" s="44"/>
      <c r="I157" s="44"/>
      <c r="J157" s="45"/>
    </row>
    <row r="158" spans="4:10" ht="13" x14ac:dyDescent="0.15">
      <c r="D158" s="42"/>
      <c r="G158" s="37"/>
      <c r="H158" s="44"/>
      <c r="I158" s="44"/>
      <c r="J158" s="45"/>
    </row>
    <row r="159" spans="4:10" ht="13" x14ac:dyDescent="0.15">
      <c r="D159" s="42"/>
      <c r="G159" s="37"/>
      <c r="H159" s="44"/>
      <c r="I159" s="44"/>
      <c r="J159" s="45"/>
    </row>
    <row r="160" spans="4:10" ht="13" x14ac:dyDescent="0.15">
      <c r="D160" s="42"/>
      <c r="G160" s="37"/>
      <c r="H160" s="44"/>
      <c r="I160" s="44"/>
      <c r="J160" s="45"/>
    </row>
    <row r="161" spans="4:10" ht="13" x14ac:dyDescent="0.15">
      <c r="D161" s="42"/>
      <c r="G161" s="37"/>
      <c r="H161" s="44"/>
      <c r="I161" s="44"/>
      <c r="J161" s="45"/>
    </row>
    <row r="162" spans="4:10" ht="13" x14ac:dyDescent="0.15">
      <c r="D162" s="42"/>
      <c r="G162" s="37"/>
      <c r="H162" s="44"/>
      <c r="I162" s="44"/>
      <c r="J162" s="45"/>
    </row>
    <row r="163" spans="4:10" ht="13" x14ac:dyDescent="0.15">
      <c r="D163" s="42"/>
      <c r="G163" s="37"/>
      <c r="H163" s="44"/>
      <c r="I163" s="44"/>
      <c r="J163" s="45"/>
    </row>
    <row r="164" spans="4:10" ht="13" x14ac:dyDescent="0.15">
      <c r="D164" s="42"/>
      <c r="G164" s="37"/>
      <c r="H164" s="44"/>
      <c r="I164" s="44"/>
      <c r="J164" s="45"/>
    </row>
    <row r="165" spans="4:10" ht="13" x14ac:dyDescent="0.15">
      <c r="D165" s="42"/>
      <c r="G165" s="37"/>
      <c r="H165" s="44"/>
      <c r="I165" s="44"/>
      <c r="J165" s="45"/>
    </row>
    <row r="166" spans="4:10" ht="13" x14ac:dyDescent="0.15">
      <c r="D166" s="42"/>
      <c r="G166" s="37"/>
      <c r="H166" s="44"/>
      <c r="I166" s="44"/>
      <c r="J166" s="45"/>
    </row>
    <row r="167" spans="4:10" ht="13" x14ac:dyDescent="0.15">
      <c r="D167" s="42"/>
      <c r="G167" s="37"/>
      <c r="H167" s="44"/>
      <c r="I167" s="44"/>
      <c r="J167" s="45"/>
    </row>
    <row r="168" spans="4:10" ht="13" x14ac:dyDescent="0.15">
      <c r="D168" s="42"/>
      <c r="G168" s="37"/>
      <c r="H168" s="44"/>
      <c r="I168" s="44"/>
      <c r="J168" s="45"/>
    </row>
    <row r="169" spans="4:10" ht="13" x14ac:dyDescent="0.15">
      <c r="D169" s="42"/>
      <c r="G169" s="37"/>
      <c r="H169" s="44"/>
      <c r="I169" s="44"/>
      <c r="J169" s="45"/>
    </row>
    <row r="170" spans="4:10" ht="13" x14ac:dyDescent="0.15">
      <c r="D170" s="42"/>
      <c r="G170" s="37"/>
      <c r="H170" s="44"/>
      <c r="I170" s="44"/>
      <c r="J170" s="45"/>
    </row>
    <row r="171" spans="4:10" ht="13" x14ac:dyDescent="0.15">
      <c r="D171" s="42"/>
      <c r="G171" s="37"/>
      <c r="H171" s="44"/>
      <c r="I171" s="44"/>
      <c r="J171" s="45"/>
    </row>
    <row r="172" spans="4:10" ht="13" x14ac:dyDescent="0.15">
      <c r="D172" s="42"/>
      <c r="G172" s="37"/>
      <c r="H172" s="44"/>
      <c r="I172" s="44"/>
      <c r="J172" s="45"/>
    </row>
    <row r="173" spans="4:10" ht="13" x14ac:dyDescent="0.15">
      <c r="D173" s="42"/>
      <c r="G173" s="37"/>
      <c r="H173" s="44"/>
      <c r="I173" s="44"/>
      <c r="J173" s="45"/>
    </row>
    <row r="174" spans="4:10" ht="13" x14ac:dyDescent="0.15">
      <c r="D174" s="42"/>
      <c r="G174" s="37"/>
      <c r="H174" s="44"/>
      <c r="I174" s="44"/>
      <c r="J174" s="45"/>
    </row>
    <row r="175" spans="4:10" ht="13" x14ac:dyDescent="0.15">
      <c r="D175" s="42"/>
      <c r="G175" s="37"/>
      <c r="H175" s="44"/>
      <c r="I175" s="44"/>
      <c r="J175" s="45"/>
    </row>
    <row r="176" spans="4:10" ht="13" x14ac:dyDescent="0.15">
      <c r="D176" s="42"/>
      <c r="G176" s="37"/>
      <c r="H176" s="44"/>
      <c r="I176" s="44"/>
      <c r="J176" s="45"/>
    </row>
    <row r="177" spans="4:10" ht="13" x14ac:dyDescent="0.15">
      <c r="D177" s="42"/>
      <c r="G177" s="37"/>
      <c r="H177" s="44"/>
      <c r="I177" s="44"/>
      <c r="J177" s="45"/>
    </row>
    <row r="178" spans="4:10" ht="13" x14ac:dyDescent="0.15">
      <c r="D178" s="42"/>
      <c r="G178" s="37"/>
      <c r="H178" s="44"/>
      <c r="I178" s="44"/>
      <c r="J178" s="45"/>
    </row>
    <row r="179" spans="4:10" ht="13" x14ac:dyDescent="0.15">
      <c r="D179" s="42"/>
      <c r="G179" s="37"/>
      <c r="H179" s="44"/>
      <c r="I179" s="44"/>
      <c r="J179" s="45"/>
    </row>
    <row r="180" spans="4:10" ht="13" x14ac:dyDescent="0.15">
      <c r="D180" s="42"/>
      <c r="G180" s="37"/>
      <c r="H180" s="44"/>
      <c r="I180" s="44"/>
      <c r="J180" s="45"/>
    </row>
    <row r="181" spans="4:10" ht="13" x14ac:dyDescent="0.15">
      <c r="D181" s="42"/>
      <c r="G181" s="37"/>
      <c r="H181" s="44"/>
      <c r="I181" s="44"/>
      <c r="J181" s="45"/>
    </row>
    <row r="182" spans="4:10" ht="13" x14ac:dyDescent="0.15">
      <c r="D182" s="42"/>
      <c r="G182" s="37"/>
      <c r="H182" s="44"/>
      <c r="I182" s="44"/>
      <c r="J182" s="45"/>
    </row>
    <row r="183" spans="4:10" ht="13" x14ac:dyDescent="0.15">
      <c r="D183" s="42"/>
      <c r="G183" s="37"/>
      <c r="H183" s="44"/>
      <c r="I183" s="44"/>
      <c r="J183" s="45"/>
    </row>
    <row r="184" spans="4:10" ht="13" x14ac:dyDescent="0.15">
      <c r="D184" s="42"/>
      <c r="G184" s="37"/>
      <c r="H184" s="44"/>
      <c r="I184" s="44"/>
      <c r="J184" s="45"/>
    </row>
    <row r="185" spans="4:10" ht="13" x14ac:dyDescent="0.15">
      <c r="D185" s="42"/>
      <c r="G185" s="37"/>
      <c r="H185" s="44"/>
      <c r="I185" s="44"/>
      <c r="J185" s="45"/>
    </row>
    <row r="186" spans="4:10" ht="13" x14ac:dyDescent="0.15">
      <c r="D186" s="42"/>
      <c r="G186" s="37"/>
      <c r="H186" s="44"/>
      <c r="I186" s="44"/>
      <c r="J186" s="45"/>
    </row>
    <row r="187" spans="4:10" ht="13" x14ac:dyDescent="0.15">
      <c r="D187" s="42"/>
      <c r="G187" s="37"/>
      <c r="H187" s="44"/>
      <c r="I187" s="44"/>
      <c r="J187" s="45"/>
    </row>
    <row r="188" spans="4:10" ht="13" x14ac:dyDescent="0.15">
      <c r="D188" s="42"/>
      <c r="G188" s="37"/>
      <c r="H188" s="44"/>
      <c r="I188" s="44"/>
      <c r="J188" s="45"/>
    </row>
    <row r="189" spans="4:10" ht="13" x14ac:dyDescent="0.15">
      <c r="D189" s="42"/>
      <c r="G189" s="37"/>
      <c r="H189" s="44"/>
      <c r="I189" s="44"/>
      <c r="J189" s="45"/>
    </row>
    <row r="190" spans="4:10" ht="13" x14ac:dyDescent="0.15">
      <c r="D190" s="42"/>
      <c r="G190" s="37"/>
      <c r="H190" s="44"/>
      <c r="I190" s="44"/>
      <c r="J190" s="45"/>
    </row>
    <row r="191" spans="4:10" ht="13" x14ac:dyDescent="0.15">
      <c r="D191" s="42"/>
      <c r="G191" s="37"/>
      <c r="H191" s="44"/>
      <c r="I191" s="44"/>
      <c r="J191" s="45"/>
    </row>
    <row r="192" spans="4:10" ht="13" x14ac:dyDescent="0.15">
      <c r="D192" s="42"/>
      <c r="G192" s="37"/>
      <c r="H192" s="44"/>
      <c r="I192" s="44"/>
      <c r="J192" s="45"/>
    </row>
    <row r="193" spans="4:10" ht="13" x14ac:dyDescent="0.15">
      <c r="D193" s="42"/>
      <c r="G193" s="37"/>
      <c r="H193" s="44"/>
      <c r="I193" s="44"/>
      <c r="J193" s="45"/>
    </row>
    <row r="194" spans="4:10" ht="13" x14ac:dyDescent="0.15">
      <c r="D194" s="42"/>
      <c r="G194" s="37"/>
      <c r="H194" s="44"/>
      <c r="I194" s="44"/>
      <c r="J194" s="45"/>
    </row>
    <row r="195" spans="4:10" ht="13" x14ac:dyDescent="0.15">
      <c r="D195" s="42"/>
      <c r="G195" s="37"/>
      <c r="H195" s="44"/>
      <c r="I195" s="44"/>
      <c r="J195" s="45"/>
    </row>
    <row r="196" spans="4:10" ht="13" x14ac:dyDescent="0.15">
      <c r="D196" s="42"/>
      <c r="G196" s="37"/>
      <c r="H196" s="44"/>
      <c r="I196" s="44"/>
      <c r="J196" s="45"/>
    </row>
    <row r="197" spans="4:10" ht="13" x14ac:dyDescent="0.15">
      <c r="D197" s="42"/>
      <c r="G197" s="37"/>
      <c r="H197" s="44"/>
      <c r="I197" s="44"/>
      <c r="J197" s="45"/>
    </row>
    <row r="198" spans="4:10" ht="13" x14ac:dyDescent="0.15">
      <c r="D198" s="42"/>
      <c r="G198" s="37"/>
      <c r="H198" s="44"/>
      <c r="I198" s="44"/>
      <c r="J198" s="45"/>
    </row>
    <row r="199" spans="4:10" ht="13" x14ac:dyDescent="0.15">
      <c r="D199" s="42"/>
      <c r="G199" s="37"/>
      <c r="H199" s="44"/>
      <c r="I199" s="44"/>
      <c r="J199" s="45"/>
    </row>
    <row r="200" spans="4:10" ht="13" x14ac:dyDescent="0.15">
      <c r="D200" s="42"/>
      <c r="G200" s="37"/>
      <c r="H200" s="44"/>
      <c r="I200" s="44"/>
      <c r="J200" s="45"/>
    </row>
    <row r="201" spans="4:10" ht="13" x14ac:dyDescent="0.15">
      <c r="D201" s="42"/>
      <c r="G201" s="37"/>
      <c r="H201" s="44"/>
      <c r="I201" s="44"/>
      <c r="J201" s="45"/>
    </row>
    <row r="202" spans="4:10" ht="13" x14ac:dyDescent="0.15">
      <c r="D202" s="42"/>
      <c r="G202" s="37"/>
      <c r="H202" s="44"/>
      <c r="I202" s="44"/>
      <c r="J202" s="45"/>
    </row>
    <row r="203" spans="4:10" ht="13" x14ac:dyDescent="0.15">
      <c r="D203" s="42"/>
      <c r="G203" s="37"/>
      <c r="H203" s="44"/>
      <c r="I203" s="44"/>
      <c r="J203" s="45"/>
    </row>
    <row r="204" spans="4:10" ht="13" x14ac:dyDescent="0.15">
      <c r="D204" s="42"/>
      <c r="G204" s="37"/>
      <c r="H204" s="44"/>
      <c r="I204" s="44"/>
      <c r="J204" s="45"/>
    </row>
    <row r="205" spans="4:10" ht="13" x14ac:dyDescent="0.15">
      <c r="D205" s="42"/>
      <c r="G205" s="37"/>
      <c r="H205" s="44"/>
      <c r="I205" s="44"/>
      <c r="J205" s="45"/>
    </row>
    <row r="206" spans="4:10" ht="13" x14ac:dyDescent="0.15">
      <c r="D206" s="42"/>
      <c r="G206" s="37"/>
      <c r="H206" s="44"/>
      <c r="I206" s="44"/>
      <c r="J206" s="45"/>
    </row>
    <row r="207" spans="4:10" ht="13" x14ac:dyDescent="0.15">
      <c r="D207" s="42"/>
      <c r="G207" s="37"/>
      <c r="H207" s="44"/>
      <c r="I207" s="44"/>
      <c r="J207" s="45"/>
    </row>
    <row r="208" spans="4:10" ht="13" x14ac:dyDescent="0.15">
      <c r="D208" s="42"/>
      <c r="G208" s="37"/>
      <c r="H208" s="44"/>
      <c r="I208" s="44"/>
      <c r="J208" s="45"/>
    </row>
    <row r="209" spans="4:10" ht="13" x14ac:dyDescent="0.15">
      <c r="D209" s="42"/>
      <c r="G209" s="37"/>
      <c r="H209" s="44"/>
      <c r="I209" s="44"/>
      <c r="J209" s="45"/>
    </row>
    <row r="210" spans="4:10" ht="13" x14ac:dyDescent="0.15">
      <c r="D210" s="42"/>
      <c r="G210" s="37"/>
      <c r="H210" s="44"/>
      <c r="I210" s="44"/>
      <c r="J210" s="45"/>
    </row>
    <row r="211" spans="4:10" ht="13" x14ac:dyDescent="0.15">
      <c r="D211" s="42"/>
      <c r="G211" s="37"/>
      <c r="H211" s="44"/>
      <c r="I211" s="44"/>
      <c r="J211" s="45"/>
    </row>
    <row r="212" spans="4:10" ht="13" x14ac:dyDescent="0.15">
      <c r="D212" s="42"/>
      <c r="G212" s="37"/>
      <c r="H212" s="44"/>
      <c r="I212" s="44"/>
      <c r="J212" s="45"/>
    </row>
    <row r="213" spans="4:10" ht="13" x14ac:dyDescent="0.15">
      <c r="D213" s="42"/>
      <c r="G213" s="37"/>
      <c r="H213" s="44"/>
      <c r="I213" s="44"/>
      <c r="J213" s="45"/>
    </row>
    <row r="214" spans="4:10" ht="13" x14ac:dyDescent="0.15">
      <c r="D214" s="42"/>
      <c r="G214" s="37"/>
      <c r="H214" s="44"/>
      <c r="I214" s="44"/>
      <c r="J214" s="45"/>
    </row>
    <row r="215" spans="4:10" ht="13" x14ac:dyDescent="0.15">
      <c r="D215" s="42"/>
      <c r="G215" s="37"/>
      <c r="H215" s="44"/>
      <c r="I215" s="44"/>
      <c r="J215" s="45"/>
    </row>
    <row r="216" spans="4:10" ht="13" x14ac:dyDescent="0.15">
      <c r="D216" s="42"/>
      <c r="G216" s="37"/>
      <c r="H216" s="44"/>
      <c r="I216" s="44"/>
      <c r="J216" s="45"/>
    </row>
    <row r="217" spans="4:10" ht="13" x14ac:dyDescent="0.15">
      <c r="D217" s="42"/>
      <c r="G217" s="37"/>
      <c r="H217" s="44"/>
      <c r="I217" s="44"/>
      <c r="J217" s="45"/>
    </row>
    <row r="218" spans="4:10" ht="13" x14ac:dyDescent="0.15">
      <c r="D218" s="42"/>
      <c r="G218" s="37"/>
      <c r="H218" s="44"/>
      <c r="I218" s="44"/>
      <c r="J218" s="45"/>
    </row>
    <row r="219" spans="4:10" ht="13" x14ac:dyDescent="0.15">
      <c r="D219" s="42"/>
      <c r="G219" s="37"/>
      <c r="H219" s="44"/>
      <c r="I219" s="44"/>
      <c r="J219" s="45"/>
    </row>
    <row r="220" spans="4:10" ht="13" x14ac:dyDescent="0.15">
      <c r="D220" s="42"/>
      <c r="G220" s="37"/>
      <c r="H220" s="44"/>
      <c r="I220" s="44"/>
      <c r="J220" s="45"/>
    </row>
    <row r="221" spans="4:10" ht="13" x14ac:dyDescent="0.15">
      <c r="D221" s="42"/>
      <c r="G221" s="37"/>
      <c r="H221" s="44"/>
      <c r="I221" s="44"/>
      <c r="J221" s="45"/>
    </row>
    <row r="222" spans="4:10" ht="13" x14ac:dyDescent="0.15">
      <c r="D222" s="42"/>
      <c r="G222" s="37"/>
      <c r="H222" s="44"/>
      <c r="I222" s="44"/>
      <c r="J222" s="45"/>
    </row>
    <row r="223" spans="4:10" ht="13" x14ac:dyDescent="0.15">
      <c r="D223" s="42"/>
      <c r="G223" s="37"/>
      <c r="H223" s="44"/>
      <c r="I223" s="44"/>
      <c r="J223" s="45"/>
    </row>
    <row r="224" spans="4:10" ht="13" x14ac:dyDescent="0.15">
      <c r="D224" s="42"/>
      <c r="G224" s="37"/>
      <c r="H224" s="44"/>
      <c r="I224" s="44"/>
      <c r="J224" s="45"/>
    </row>
    <row r="225" spans="4:10" ht="13" x14ac:dyDescent="0.15">
      <c r="D225" s="42"/>
      <c r="G225" s="37"/>
      <c r="H225" s="44"/>
      <c r="I225" s="44"/>
      <c r="J225" s="45"/>
    </row>
    <row r="226" spans="4:10" ht="13" x14ac:dyDescent="0.15">
      <c r="D226" s="42"/>
      <c r="G226" s="37"/>
      <c r="H226" s="44"/>
      <c r="I226" s="44"/>
      <c r="J226" s="45"/>
    </row>
    <row r="227" spans="4:10" ht="13" x14ac:dyDescent="0.15">
      <c r="D227" s="42"/>
      <c r="G227" s="37"/>
      <c r="H227" s="44"/>
      <c r="I227" s="44"/>
      <c r="J227" s="45"/>
    </row>
    <row r="228" spans="4:10" ht="13" x14ac:dyDescent="0.15">
      <c r="D228" s="42"/>
      <c r="G228" s="37"/>
      <c r="H228" s="44"/>
      <c r="I228" s="44"/>
      <c r="J228" s="45"/>
    </row>
    <row r="229" spans="4:10" ht="13" x14ac:dyDescent="0.15">
      <c r="D229" s="42"/>
      <c r="G229" s="37"/>
      <c r="H229" s="44"/>
      <c r="I229" s="44"/>
      <c r="J229" s="45"/>
    </row>
    <row r="230" spans="4:10" ht="13" x14ac:dyDescent="0.15">
      <c r="D230" s="42"/>
      <c r="G230" s="37"/>
      <c r="H230" s="44"/>
      <c r="I230" s="44"/>
      <c r="J230" s="45"/>
    </row>
    <row r="231" spans="4:10" ht="13" x14ac:dyDescent="0.15">
      <c r="D231" s="42"/>
      <c r="G231" s="37"/>
      <c r="H231" s="44"/>
      <c r="I231" s="44"/>
      <c r="J231" s="45"/>
    </row>
    <row r="232" spans="4:10" ht="13" x14ac:dyDescent="0.15">
      <c r="D232" s="42"/>
      <c r="G232" s="37"/>
      <c r="H232" s="44"/>
      <c r="I232" s="44"/>
      <c r="J232" s="45"/>
    </row>
    <row r="233" spans="4:10" ht="13" x14ac:dyDescent="0.15">
      <c r="D233" s="42"/>
      <c r="G233" s="37"/>
      <c r="H233" s="44"/>
      <c r="I233" s="44"/>
      <c r="J233" s="45"/>
    </row>
    <row r="234" spans="4:10" ht="13" x14ac:dyDescent="0.15">
      <c r="D234" s="42"/>
      <c r="G234" s="37"/>
      <c r="H234" s="44"/>
      <c r="I234" s="44"/>
      <c r="J234" s="45"/>
    </row>
    <row r="235" spans="4:10" ht="13" x14ac:dyDescent="0.15">
      <c r="D235" s="42"/>
      <c r="G235" s="37"/>
      <c r="H235" s="44"/>
      <c r="I235" s="44"/>
      <c r="J235" s="45"/>
    </row>
    <row r="236" spans="4:10" ht="13" x14ac:dyDescent="0.15">
      <c r="D236" s="42"/>
      <c r="G236" s="37"/>
      <c r="H236" s="44"/>
      <c r="I236" s="44"/>
      <c r="J236" s="45"/>
    </row>
    <row r="237" spans="4:10" ht="13" x14ac:dyDescent="0.15">
      <c r="D237" s="42"/>
      <c r="G237" s="37"/>
      <c r="H237" s="44"/>
      <c r="I237" s="44"/>
      <c r="J237" s="45"/>
    </row>
    <row r="238" spans="4:10" ht="13" x14ac:dyDescent="0.15">
      <c r="D238" s="42"/>
      <c r="G238" s="37"/>
      <c r="H238" s="44"/>
      <c r="I238" s="44"/>
      <c r="J238" s="45"/>
    </row>
    <row r="239" spans="4:10" ht="13" x14ac:dyDescent="0.15">
      <c r="D239" s="42"/>
      <c r="G239" s="37"/>
      <c r="H239" s="44"/>
      <c r="I239" s="44"/>
      <c r="J239" s="45"/>
    </row>
    <row r="240" spans="4:10" ht="13" x14ac:dyDescent="0.15">
      <c r="D240" s="42"/>
      <c r="G240" s="37"/>
      <c r="H240" s="44"/>
      <c r="I240" s="44"/>
      <c r="J240" s="45"/>
    </row>
    <row r="241" spans="4:10" ht="13" x14ac:dyDescent="0.15">
      <c r="D241" s="42"/>
      <c r="G241" s="37"/>
      <c r="H241" s="44"/>
      <c r="I241" s="44"/>
      <c r="J241" s="45"/>
    </row>
    <row r="242" spans="4:10" ht="13" x14ac:dyDescent="0.15">
      <c r="D242" s="42"/>
      <c r="G242" s="37"/>
      <c r="H242" s="44"/>
      <c r="I242" s="44"/>
      <c r="J242" s="45"/>
    </row>
    <row r="243" spans="4:10" ht="13" x14ac:dyDescent="0.15">
      <c r="D243" s="42"/>
      <c r="G243" s="37"/>
      <c r="H243" s="44"/>
      <c r="I243" s="44"/>
      <c r="J243" s="45"/>
    </row>
    <row r="244" spans="4:10" ht="13" x14ac:dyDescent="0.15">
      <c r="D244" s="42"/>
      <c r="G244" s="37"/>
      <c r="H244" s="44"/>
      <c r="I244" s="44"/>
      <c r="J244" s="45"/>
    </row>
    <row r="245" spans="4:10" ht="13" x14ac:dyDescent="0.15">
      <c r="D245" s="42"/>
      <c r="G245" s="37"/>
      <c r="H245" s="44"/>
      <c r="I245" s="44"/>
      <c r="J245" s="45"/>
    </row>
    <row r="246" spans="4:10" ht="13" x14ac:dyDescent="0.15">
      <c r="D246" s="42"/>
      <c r="G246" s="37"/>
      <c r="H246" s="44"/>
      <c r="I246" s="44"/>
      <c r="J246" s="45"/>
    </row>
    <row r="247" spans="4:10" ht="13" x14ac:dyDescent="0.15">
      <c r="D247" s="42"/>
      <c r="G247" s="37"/>
      <c r="H247" s="44"/>
      <c r="I247" s="44"/>
      <c r="J247" s="45"/>
    </row>
    <row r="248" spans="4:10" ht="13" x14ac:dyDescent="0.15">
      <c r="D248" s="42"/>
      <c r="G248" s="37"/>
      <c r="H248" s="44"/>
      <c r="I248" s="44"/>
      <c r="J248" s="45"/>
    </row>
    <row r="249" spans="4:10" ht="13" x14ac:dyDescent="0.15">
      <c r="D249" s="42"/>
      <c r="G249" s="37"/>
      <c r="H249" s="44"/>
      <c r="I249" s="44"/>
      <c r="J249" s="45"/>
    </row>
    <row r="250" spans="4:10" ht="13" x14ac:dyDescent="0.15">
      <c r="D250" s="42"/>
      <c r="G250" s="37"/>
      <c r="H250" s="44"/>
      <c r="I250" s="44"/>
      <c r="J250" s="45"/>
    </row>
    <row r="251" spans="4:10" ht="13" x14ac:dyDescent="0.15">
      <c r="D251" s="42"/>
      <c r="G251" s="37"/>
      <c r="H251" s="44"/>
      <c r="I251" s="44"/>
      <c r="J251" s="45"/>
    </row>
    <row r="252" spans="4:10" ht="13" x14ac:dyDescent="0.15">
      <c r="D252" s="42"/>
      <c r="G252" s="37"/>
      <c r="H252" s="44"/>
      <c r="I252" s="44"/>
      <c r="J252" s="45"/>
    </row>
    <row r="253" spans="4:10" ht="13" x14ac:dyDescent="0.15">
      <c r="D253" s="42"/>
      <c r="G253" s="37"/>
      <c r="H253" s="44"/>
      <c r="I253" s="44"/>
      <c r="J253" s="45"/>
    </row>
    <row r="254" spans="4:10" ht="13" x14ac:dyDescent="0.15">
      <c r="D254" s="42"/>
      <c r="G254" s="37"/>
      <c r="H254" s="44"/>
      <c r="I254" s="44"/>
      <c r="J254" s="45"/>
    </row>
    <row r="255" spans="4:10" ht="13" x14ac:dyDescent="0.15">
      <c r="D255" s="42"/>
      <c r="G255" s="37"/>
      <c r="H255" s="44"/>
      <c r="I255" s="44"/>
      <c r="J255" s="45"/>
    </row>
    <row r="256" spans="4:10" ht="13" x14ac:dyDescent="0.15">
      <c r="D256" s="42"/>
      <c r="G256" s="37"/>
      <c r="H256" s="44"/>
      <c r="I256" s="44"/>
      <c r="J256" s="45"/>
    </row>
    <row r="257" spans="4:10" ht="13" x14ac:dyDescent="0.15">
      <c r="D257" s="42"/>
      <c r="G257" s="37"/>
      <c r="H257" s="44"/>
      <c r="I257" s="44"/>
      <c r="J257" s="45"/>
    </row>
    <row r="258" spans="4:10" ht="13" x14ac:dyDescent="0.15">
      <c r="D258" s="42"/>
      <c r="G258" s="37"/>
      <c r="H258" s="44"/>
      <c r="I258" s="44"/>
      <c r="J258" s="45"/>
    </row>
    <row r="259" spans="4:10" ht="13" x14ac:dyDescent="0.15">
      <c r="D259" s="42"/>
      <c r="G259" s="37"/>
      <c r="H259" s="44"/>
      <c r="I259" s="44"/>
      <c r="J259" s="45"/>
    </row>
    <row r="260" spans="4:10" ht="13" x14ac:dyDescent="0.15">
      <c r="D260" s="42"/>
      <c r="G260" s="37"/>
      <c r="H260" s="44"/>
      <c r="I260" s="44"/>
      <c r="J260" s="45"/>
    </row>
    <row r="261" spans="4:10" ht="13" x14ac:dyDescent="0.15">
      <c r="D261" s="42"/>
      <c r="G261" s="37"/>
      <c r="H261" s="44"/>
      <c r="I261" s="44"/>
      <c r="J261" s="45"/>
    </row>
    <row r="262" spans="4:10" ht="13" x14ac:dyDescent="0.15">
      <c r="D262" s="42"/>
      <c r="G262" s="37"/>
      <c r="H262" s="44"/>
      <c r="I262" s="44"/>
      <c r="J262" s="45"/>
    </row>
    <row r="263" spans="4:10" ht="13" x14ac:dyDescent="0.15">
      <c r="D263" s="42"/>
      <c r="G263" s="37"/>
      <c r="H263" s="44"/>
      <c r="I263" s="44"/>
      <c r="J263" s="45"/>
    </row>
    <row r="264" spans="4:10" ht="13" x14ac:dyDescent="0.15">
      <c r="D264" s="42"/>
      <c r="G264" s="37"/>
      <c r="H264" s="44"/>
      <c r="I264" s="44"/>
      <c r="J264" s="45"/>
    </row>
    <row r="265" spans="4:10" ht="13" x14ac:dyDescent="0.15">
      <c r="D265" s="42"/>
      <c r="G265" s="37"/>
      <c r="H265" s="44"/>
      <c r="I265" s="44"/>
      <c r="J265" s="45"/>
    </row>
    <row r="266" spans="4:10" ht="13" x14ac:dyDescent="0.15">
      <c r="D266" s="42"/>
      <c r="G266" s="37"/>
      <c r="H266" s="44"/>
      <c r="I266" s="44"/>
      <c r="J266" s="45"/>
    </row>
    <row r="267" spans="4:10" ht="13" x14ac:dyDescent="0.15">
      <c r="D267" s="42"/>
      <c r="G267" s="37"/>
      <c r="H267" s="44"/>
      <c r="I267" s="44"/>
      <c r="J267" s="45"/>
    </row>
    <row r="268" spans="4:10" ht="13" x14ac:dyDescent="0.15">
      <c r="D268" s="42"/>
      <c r="G268" s="37"/>
      <c r="H268" s="44"/>
      <c r="I268" s="44"/>
      <c r="J268" s="45"/>
    </row>
    <row r="269" spans="4:10" ht="13" x14ac:dyDescent="0.15">
      <c r="D269" s="42"/>
      <c r="G269" s="37"/>
      <c r="H269" s="44"/>
      <c r="I269" s="44"/>
      <c r="J269" s="45"/>
    </row>
    <row r="270" spans="4:10" ht="13" x14ac:dyDescent="0.15">
      <c r="D270" s="42"/>
      <c r="G270" s="37"/>
      <c r="H270" s="44"/>
      <c r="I270" s="44"/>
      <c r="J270" s="45"/>
    </row>
    <row r="271" spans="4:10" ht="13" x14ac:dyDescent="0.15">
      <c r="D271" s="42"/>
      <c r="G271" s="37"/>
      <c r="H271" s="44"/>
      <c r="I271" s="44"/>
      <c r="J271" s="45"/>
    </row>
    <row r="272" spans="4:10" ht="13" x14ac:dyDescent="0.15">
      <c r="D272" s="42"/>
      <c r="G272" s="37"/>
      <c r="H272" s="44"/>
      <c r="I272" s="44"/>
      <c r="J272" s="45"/>
    </row>
    <row r="273" spans="4:10" ht="13" x14ac:dyDescent="0.15">
      <c r="D273" s="42"/>
      <c r="G273" s="37"/>
      <c r="H273" s="44"/>
      <c r="I273" s="44"/>
      <c r="J273" s="45"/>
    </row>
    <row r="274" spans="4:10" ht="13" x14ac:dyDescent="0.15">
      <c r="D274" s="42"/>
      <c r="G274" s="37"/>
      <c r="H274" s="44"/>
      <c r="I274" s="44"/>
      <c r="J274" s="45"/>
    </row>
    <row r="275" spans="4:10" ht="13" x14ac:dyDescent="0.15">
      <c r="D275" s="42"/>
      <c r="G275" s="37"/>
      <c r="H275" s="44"/>
      <c r="I275" s="44"/>
      <c r="J275" s="45"/>
    </row>
    <row r="276" spans="4:10" ht="13" x14ac:dyDescent="0.15">
      <c r="D276" s="42"/>
      <c r="G276" s="37"/>
      <c r="H276" s="44"/>
      <c r="I276" s="44"/>
      <c r="J276" s="45"/>
    </row>
    <row r="277" spans="4:10" ht="13" x14ac:dyDescent="0.15">
      <c r="D277" s="42"/>
      <c r="G277" s="37"/>
      <c r="H277" s="44"/>
      <c r="I277" s="44"/>
      <c r="J277" s="45"/>
    </row>
    <row r="278" spans="4:10" ht="13" x14ac:dyDescent="0.15">
      <c r="D278" s="42"/>
      <c r="G278" s="37"/>
      <c r="H278" s="44"/>
      <c r="I278" s="44"/>
      <c r="J278" s="45"/>
    </row>
    <row r="279" spans="4:10" ht="13" x14ac:dyDescent="0.15">
      <c r="D279" s="42"/>
      <c r="G279" s="37"/>
      <c r="H279" s="44"/>
      <c r="I279" s="44"/>
      <c r="J279" s="45"/>
    </row>
    <row r="280" spans="4:10" ht="13" x14ac:dyDescent="0.15">
      <c r="D280" s="42"/>
      <c r="G280" s="37"/>
      <c r="H280" s="44"/>
      <c r="I280" s="44"/>
      <c r="J280" s="45"/>
    </row>
    <row r="281" spans="4:10" ht="13" x14ac:dyDescent="0.15">
      <c r="D281" s="42"/>
      <c r="G281" s="37"/>
      <c r="H281" s="44"/>
      <c r="I281" s="44"/>
      <c r="J281" s="45"/>
    </row>
    <row r="282" spans="4:10" ht="13" x14ac:dyDescent="0.15">
      <c r="D282" s="42"/>
      <c r="G282" s="37"/>
      <c r="H282" s="44"/>
      <c r="I282" s="44"/>
      <c r="J282" s="45"/>
    </row>
    <row r="283" spans="4:10" ht="13" x14ac:dyDescent="0.15">
      <c r="D283" s="42"/>
      <c r="G283" s="37"/>
      <c r="H283" s="44"/>
      <c r="I283" s="44"/>
      <c r="J283" s="45"/>
    </row>
    <row r="284" spans="4:10" ht="13" x14ac:dyDescent="0.15">
      <c r="D284" s="42"/>
      <c r="G284" s="37"/>
      <c r="H284" s="44"/>
      <c r="I284" s="44"/>
      <c r="J284" s="45"/>
    </row>
    <row r="285" spans="4:10" ht="13" x14ac:dyDescent="0.15">
      <c r="D285" s="42"/>
      <c r="G285" s="37"/>
      <c r="H285" s="44"/>
      <c r="I285" s="44"/>
      <c r="J285" s="45"/>
    </row>
    <row r="286" spans="4:10" ht="13" x14ac:dyDescent="0.15">
      <c r="D286" s="42"/>
      <c r="G286" s="37"/>
      <c r="H286" s="44"/>
      <c r="I286" s="44"/>
      <c r="J286" s="45"/>
    </row>
    <row r="287" spans="4:10" ht="13" x14ac:dyDescent="0.15">
      <c r="D287" s="42"/>
      <c r="G287" s="37"/>
      <c r="H287" s="44"/>
      <c r="I287" s="44"/>
      <c r="J287" s="45"/>
    </row>
    <row r="288" spans="4:10" ht="13" x14ac:dyDescent="0.15">
      <c r="D288" s="42"/>
      <c r="G288" s="37"/>
      <c r="H288" s="44"/>
      <c r="I288" s="44"/>
      <c r="J288" s="45"/>
    </row>
    <row r="289" spans="4:10" ht="13" x14ac:dyDescent="0.15">
      <c r="D289" s="42"/>
      <c r="G289" s="37"/>
      <c r="H289" s="44"/>
      <c r="I289" s="44"/>
      <c r="J289" s="45"/>
    </row>
    <row r="290" spans="4:10" ht="13" x14ac:dyDescent="0.15">
      <c r="D290" s="42"/>
      <c r="G290" s="37"/>
      <c r="H290" s="44"/>
      <c r="I290" s="44"/>
      <c r="J290" s="45"/>
    </row>
    <row r="291" spans="4:10" ht="13" x14ac:dyDescent="0.15">
      <c r="D291" s="42"/>
      <c r="G291" s="37"/>
      <c r="H291" s="44"/>
      <c r="I291" s="44"/>
      <c r="J291" s="45"/>
    </row>
    <row r="292" spans="4:10" ht="13" x14ac:dyDescent="0.15">
      <c r="D292" s="42"/>
      <c r="G292" s="37"/>
      <c r="H292" s="44"/>
      <c r="I292" s="44"/>
      <c r="J292" s="45"/>
    </row>
    <row r="293" spans="4:10" ht="13" x14ac:dyDescent="0.15">
      <c r="D293" s="42"/>
      <c r="G293" s="37"/>
      <c r="H293" s="44"/>
      <c r="I293" s="44"/>
      <c r="J293" s="45"/>
    </row>
    <row r="294" spans="4:10" ht="13" x14ac:dyDescent="0.15">
      <c r="D294" s="42"/>
      <c r="G294" s="37"/>
      <c r="H294" s="44"/>
      <c r="I294" s="44"/>
      <c r="J294" s="45"/>
    </row>
    <row r="295" spans="4:10" ht="13" x14ac:dyDescent="0.15">
      <c r="D295" s="42"/>
      <c r="G295" s="37"/>
      <c r="H295" s="44"/>
      <c r="I295" s="44"/>
      <c r="J295" s="45"/>
    </row>
    <row r="296" spans="4:10" ht="13" x14ac:dyDescent="0.15">
      <c r="D296" s="42"/>
      <c r="G296" s="37"/>
      <c r="H296" s="44"/>
      <c r="I296" s="44"/>
      <c r="J296" s="45"/>
    </row>
    <row r="297" spans="4:10" ht="13" x14ac:dyDescent="0.15">
      <c r="D297" s="42"/>
      <c r="G297" s="37"/>
      <c r="H297" s="44"/>
      <c r="I297" s="44"/>
      <c r="J297" s="45"/>
    </row>
    <row r="298" spans="4:10" ht="13" x14ac:dyDescent="0.15">
      <c r="D298" s="42"/>
      <c r="G298" s="37"/>
      <c r="H298" s="44"/>
      <c r="I298" s="44"/>
      <c r="J298" s="45"/>
    </row>
    <row r="299" spans="4:10" ht="13" x14ac:dyDescent="0.15">
      <c r="D299" s="42"/>
      <c r="G299" s="37"/>
      <c r="H299" s="44"/>
      <c r="I299" s="44"/>
      <c r="J299" s="45"/>
    </row>
    <row r="300" spans="4:10" ht="13" x14ac:dyDescent="0.15">
      <c r="D300" s="42"/>
      <c r="G300" s="37"/>
      <c r="H300" s="44"/>
      <c r="I300" s="44"/>
      <c r="J300" s="45"/>
    </row>
    <row r="301" spans="4:10" ht="13" x14ac:dyDescent="0.15">
      <c r="D301" s="42"/>
      <c r="G301" s="37"/>
      <c r="H301" s="44"/>
      <c r="I301" s="44"/>
      <c r="J301" s="45"/>
    </row>
    <row r="302" spans="4:10" ht="13" x14ac:dyDescent="0.15">
      <c r="D302" s="42"/>
      <c r="G302" s="37"/>
      <c r="H302" s="44"/>
      <c r="I302" s="44"/>
      <c r="J302" s="45"/>
    </row>
    <row r="303" spans="4:10" ht="13" x14ac:dyDescent="0.15">
      <c r="D303" s="42"/>
      <c r="G303" s="37"/>
      <c r="H303" s="44"/>
      <c r="I303" s="44"/>
      <c r="J303" s="45"/>
    </row>
    <row r="304" spans="4:10" ht="13" x14ac:dyDescent="0.15">
      <c r="D304" s="42"/>
      <c r="G304" s="37"/>
      <c r="H304" s="44"/>
      <c r="I304" s="44"/>
      <c r="J304" s="45"/>
    </row>
    <row r="305" spans="4:10" ht="13" x14ac:dyDescent="0.15">
      <c r="D305" s="42"/>
      <c r="G305" s="37"/>
      <c r="H305" s="44"/>
      <c r="I305" s="44"/>
      <c r="J305" s="45"/>
    </row>
    <row r="306" spans="4:10" ht="13" x14ac:dyDescent="0.15">
      <c r="D306" s="42"/>
      <c r="G306" s="37"/>
      <c r="H306" s="44"/>
      <c r="I306" s="44"/>
      <c r="J306" s="45"/>
    </row>
    <row r="307" spans="4:10" ht="13" x14ac:dyDescent="0.15">
      <c r="D307" s="42"/>
      <c r="G307" s="37"/>
      <c r="H307" s="44"/>
      <c r="I307" s="44"/>
      <c r="J307" s="45"/>
    </row>
    <row r="308" spans="4:10" ht="13" x14ac:dyDescent="0.15">
      <c r="D308" s="42"/>
      <c r="G308" s="37"/>
      <c r="H308" s="44"/>
      <c r="I308" s="44"/>
      <c r="J308" s="45"/>
    </row>
    <row r="309" spans="4:10" ht="13" x14ac:dyDescent="0.15">
      <c r="D309" s="42"/>
      <c r="G309" s="37"/>
      <c r="H309" s="44"/>
      <c r="I309" s="44"/>
      <c r="J309" s="45"/>
    </row>
    <row r="310" spans="4:10" ht="13" x14ac:dyDescent="0.15">
      <c r="D310" s="42"/>
      <c r="G310" s="37"/>
      <c r="H310" s="44"/>
      <c r="I310" s="44"/>
      <c r="J310" s="45"/>
    </row>
    <row r="311" spans="4:10" ht="13" x14ac:dyDescent="0.15">
      <c r="D311" s="42"/>
      <c r="G311" s="37"/>
      <c r="H311" s="44"/>
      <c r="I311" s="44"/>
      <c r="J311" s="45"/>
    </row>
    <row r="312" spans="4:10" ht="13" x14ac:dyDescent="0.15">
      <c r="D312" s="42"/>
      <c r="G312" s="37"/>
      <c r="H312" s="44"/>
      <c r="I312" s="44"/>
      <c r="J312" s="45"/>
    </row>
    <row r="313" spans="4:10" ht="13" x14ac:dyDescent="0.15">
      <c r="D313" s="42"/>
      <c r="G313" s="37"/>
      <c r="H313" s="44"/>
      <c r="I313" s="44"/>
      <c r="J313" s="45"/>
    </row>
    <row r="314" spans="4:10" ht="13" x14ac:dyDescent="0.15">
      <c r="D314" s="42"/>
      <c r="G314" s="37"/>
      <c r="H314" s="44"/>
      <c r="I314" s="44"/>
      <c r="J314" s="45"/>
    </row>
    <row r="315" spans="4:10" ht="13" x14ac:dyDescent="0.15">
      <c r="D315" s="42"/>
      <c r="G315" s="37"/>
      <c r="H315" s="44"/>
      <c r="I315" s="44"/>
      <c r="J315" s="45"/>
    </row>
    <row r="316" spans="4:10" ht="13" x14ac:dyDescent="0.15">
      <c r="D316" s="42"/>
      <c r="G316" s="37"/>
      <c r="H316" s="44"/>
      <c r="I316" s="44"/>
      <c r="J316" s="45"/>
    </row>
    <row r="317" spans="4:10" ht="13" x14ac:dyDescent="0.15">
      <c r="D317" s="42"/>
      <c r="G317" s="37"/>
      <c r="H317" s="44"/>
      <c r="I317" s="44"/>
      <c r="J317" s="45"/>
    </row>
    <row r="318" spans="4:10" ht="13" x14ac:dyDescent="0.15">
      <c r="D318" s="42"/>
      <c r="G318" s="37"/>
      <c r="H318" s="44"/>
      <c r="I318" s="44"/>
      <c r="J318" s="45"/>
    </row>
    <row r="319" spans="4:10" ht="13" x14ac:dyDescent="0.15">
      <c r="D319" s="42"/>
      <c r="G319" s="37"/>
      <c r="H319" s="44"/>
      <c r="I319" s="44"/>
      <c r="J319" s="45"/>
    </row>
    <row r="320" spans="4:10" ht="13" x14ac:dyDescent="0.15">
      <c r="D320" s="42"/>
      <c r="G320" s="37"/>
      <c r="H320" s="44"/>
      <c r="I320" s="44"/>
      <c r="J320" s="45"/>
    </row>
    <row r="321" spans="4:10" ht="13" x14ac:dyDescent="0.15">
      <c r="D321" s="42"/>
      <c r="G321" s="37"/>
      <c r="H321" s="44"/>
      <c r="I321" s="44"/>
      <c r="J321" s="45"/>
    </row>
    <row r="322" spans="4:10" ht="13" x14ac:dyDescent="0.15">
      <c r="D322" s="42"/>
      <c r="G322" s="37"/>
      <c r="H322" s="44"/>
      <c r="I322" s="44"/>
      <c r="J322" s="45"/>
    </row>
    <row r="323" spans="4:10" ht="13" x14ac:dyDescent="0.15">
      <c r="D323" s="42"/>
      <c r="G323" s="37"/>
      <c r="H323" s="44"/>
      <c r="I323" s="44"/>
      <c r="J323" s="45"/>
    </row>
    <row r="324" spans="4:10" ht="13" x14ac:dyDescent="0.15">
      <c r="D324" s="42"/>
      <c r="G324" s="37"/>
      <c r="H324" s="44"/>
      <c r="I324" s="44"/>
      <c r="J324" s="45"/>
    </row>
    <row r="325" spans="4:10" ht="13" x14ac:dyDescent="0.15">
      <c r="D325" s="42"/>
      <c r="G325" s="37"/>
      <c r="H325" s="44"/>
      <c r="I325" s="44"/>
      <c r="J325" s="45"/>
    </row>
    <row r="326" spans="4:10" ht="13" x14ac:dyDescent="0.15">
      <c r="D326" s="42"/>
      <c r="G326" s="37"/>
      <c r="H326" s="44"/>
      <c r="I326" s="44"/>
      <c r="J326" s="45"/>
    </row>
    <row r="327" spans="4:10" ht="13" x14ac:dyDescent="0.15">
      <c r="D327" s="42"/>
      <c r="G327" s="37"/>
      <c r="H327" s="44"/>
      <c r="I327" s="44"/>
      <c r="J327" s="45"/>
    </row>
    <row r="328" spans="4:10" ht="13" x14ac:dyDescent="0.15">
      <c r="D328" s="42"/>
      <c r="G328" s="37"/>
      <c r="H328" s="44"/>
      <c r="I328" s="44"/>
      <c r="J328" s="45"/>
    </row>
    <row r="329" spans="4:10" ht="13" x14ac:dyDescent="0.15">
      <c r="D329" s="42"/>
      <c r="G329" s="37"/>
      <c r="H329" s="44"/>
      <c r="I329" s="44"/>
      <c r="J329" s="45"/>
    </row>
    <row r="330" spans="4:10" ht="13" x14ac:dyDescent="0.15">
      <c r="D330" s="42"/>
      <c r="G330" s="37"/>
      <c r="H330" s="44"/>
      <c r="I330" s="44"/>
      <c r="J330" s="45"/>
    </row>
    <row r="331" spans="4:10" ht="13" x14ac:dyDescent="0.15">
      <c r="D331" s="42"/>
      <c r="G331" s="37"/>
      <c r="H331" s="44"/>
      <c r="I331" s="44"/>
      <c r="J331" s="45"/>
    </row>
    <row r="332" spans="4:10" ht="13" x14ac:dyDescent="0.15">
      <c r="D332" s="42"/>
      <c r="G332" s="37"/>
      <c r="H332" s="44"/>
      <c r="I332" s="44"/>
      <c r="J332" s="45"/>
    </row>
    <row r="333" spans="4:10" ht="13" x14ac:dyDescent="0.15">
      <c r="D333" s="42"/>
      <c r="G333" s="37"/>
      <c r="H333" s="44"/>
      <c r="I333" s="44"/>
      <c r="J333" s="45"/>
    </row>
    <row r="334" spans="4:10" ht="13" x14ac:dyDescent="0.15">
      <c r="D334" s="42"/>
      <c r="G334" s="37"/>
      <c r="H334" s="44"/>
      <c r="I334" s="44"/>
      <c r="J334" s="45"/>
    </row>
    <row r="335" spans="4:10" ht="13" x14ac:dyDescent="0.15">
      <c r="D335" s="42"/>
      <c r="G335" s="37"/>
      <c r="H335" s="44"/>
      <c r="I335" s="44"/>
      <c r="J335" s="45"/>
    </row>
    <row r="336" spans="4:10" ht="13" x14ac:dyDescent="0.15">
      <c r="D336" s="42"/>
      <c r="G336" s="37"/>
      <c r="H336" s="44"/>
      <c r="I336" s="44"/>
      <c r="J336" s="45"/>
    </row>
    <row r="337" spans="4:10" ht="13" x14ac:dyDescent="0.15">
      <c r="D337" s="42"/>
      <c r="G337" s="37"/>
      <c r="H337" s="44"/>
      <c r="I337" s="44"/>
      <c r="J337" s="45"/>
    </row>
    <row r="338" spans="4:10" ht="13" x14ac:dyDescent="0.15">
      <c r="D338" s="42"/>
      <c r="G338" s="37"/>
      <c r="H338" s="44"/>
      <c r="I338" s="44"/>
      <c r="J338" s="45"/>
    </row>
    <row r="339" spans="4:10" ht="13" x14ac:dyDescent="0.15">
      <c r="D339" s="42"/>
      <c r="G339" s="37"/>
      <c r="H339" s="44"/>
      <c r="I339" s="44"/>
      <c r="J339" s="45"/>
    </row>
    <row r="340" spans="4:10" ht="13" x14ac:dyDescent="0.15">
      <c r="D340" s="42"/>
      <c r="G340" s="37"/>
      <c r="H340" s="44"/>
      <c r="I340" s="44"/>
      <c r="J340" s="45"/>
    </row>
    <row r="341" spans="4:10" ht="13" x14ac:dyDescent="0.15">
      <c r="D341" s="42"/>
      <c r="G341" s="37"/>
      <c r="H341" s="44"/>
      <c r="I341" s="44"/>
      <c r="J341" s="45"/>
    </row>
    <row r="342" spans="4:10" ht="13" x14ac:dyDescent="0.15">
      <c r="D342" s="42"/>
      <c r="G342" s="37"/>
      <c r="H342" s="44"/>
      <c r="I342" s="44"/>
      <c r="J342" s="45"/>
    </row>
    <row r="343" spans="4:10" ht="13" x14ac:dyDescent="0.15">
      <c r="D343" s="42"/>
      <c r="G343" s="37"/>
      <c r="H343" s="44"/>
      <c r="I343" s="44"/>
      <c r="J343" s="45"/>
    </row>
    <row r="344" spans="4:10" ht="13" x14ac:dyDescent="0.15">
      <c r="D344" s="42"/>
      <c r="G344" s="37"/>
      <c r="H344" s="44"/>
      <c r="I344" s="44"/>
      <c r="J344" s="45"/>
    </row>
    <row r="345" spans="4:10" ht="13" x14ac:dyDescent="0.15">
      <c r="D345" s="42"/>
      <c r="G345" s="37"/>
      <c r="H345" s="44"/>
      <c r="I345" s="44"/>
      <c r="J345" s="45"/>
    </row>
    <row r="346" spans="4:10" ht="13" x14ac:dyDescent="0.15">
      <c r="D346" s="42"/>
      <c r="G346" s="37"/>
      <c r="H346" s="44"/>
      <c r="I346" s="44"/>
      <c r="J346" s="45"/>
    </row>
    <row r="347" spans="4:10" ht="13" x14ac:dyDescent="0.15">
      <c r="D347" s="42"/>
      <c r="G347" s="37"/>
      <c r="H347" s="44"/>
      <c r="I347" s="44"/>
      <c r="J347" s="45"/>
    </row>
    <row r="348" spans="4:10" ht="13" x14ac:dyDescent="0.15">
      <c r="D348" s="42"/>
      <c r="G348" s="37"/>
      <c r="H348" s="44"/>
      <c r="I348" s="44"/>
      <c r="J348" s="45"/>
    </row>
    <row r="349" spans="4:10" ht="13" x14ac:dyDescent="0.15">
      <c r="D349" s="42"/>
      <c r="G349" s="37"/>
      <c r="H349" s="44"/>
      <c r="I349" s="44"/>
      <c r="J349" s="45"/>
    </row>
    <row r="350" spans="4:10" ht="13" x14ac:dyDescent="0.15">
      <c r="D350" s="42"/>
      <c r="G350" s="37"/>
      <c r="H350" s="44"/>
      <c r="I350" s="44"/>
      <c r="J350" s="45"/>
    </row>
    <row r="351" spans="4:10" ht="13" x14ac:dyDescent="0.15">
      <c r="D351" s="42"/>
      <c r="G351" s="37"/>
      <c r="H351" s="44"/>
      <c r="I351" s="44"/>
      <c r="J351" s="45"/>
    </row>
    <row r="352" spans="4:10" ht="13" x14ac:dyDescent="0.15">
      <c r="D352" s="42"/>
      <c r="G352" s="37"/>
      <c r="H352" s="44"/>
      <c r="I352" s="44"/>
      <c r="J352" s="45"/>
    </row>
    <row r="353" spans="4:10" ht="13" x14ac:dyDescent="0.15">
      <c r="D353" s="42"/>
      <c r="G353" s="37"/>
      <c r="H353" s="44"/>
      <c r="I353" s="44"/>
      <c r="J353" s="45"/>
    </row>
    <row r="354" spans="4:10" ht="13" x14ac:dyDescent="0.15">
      <c r="D354" s="42"/>
      <c r="G354" s="37"/>
      <c r="H354" s="44"/>
      <c r="I354" s="44"/>
      <c r="J354" s="45"/>
    </row>
    <row r="355" spans="4:10" ht="13" x14ac:dyDescent="0.15">
      <c r="D355" s="42"/>
      <c r="G355" s="37"/>
      <c r="H355" s="44"/>
      <c r="I355" s="44"/>
      <c r="J355" s="45"/>
    </row>
    <row r="356" spans="4:10" ht="13" x14ac:dyDescent="0.15">
      <c r="D356" s="42"/>
      <c r="G356" s="37"/>
      <c r="H356" s="44"/>
      <c r="I356" s="44"/>
      <c r="J356" s="45"/>
    </row>
    <row r="357" spans="4:10" ht="13" x14ac:dyDescent="0.15">
      <c r="D357" s="42"/>
      <c r="G357" s="37"/>
      <c r="H357" s="44"/>
      <c r="I357" s="44"/>
      <c r="J357" s="45"/>
    </row>
    <row r="358" spans="4:10" ht="13" x14ac:dyDescent="0.15">
      <c r="D358" s="42"/>
      <c r="G358" s="37"/>
      <c r="H358" s="44"/>
      <c r="I358" s="44"/>
      <c r="J358" s="45"/>
    </row>
    <row r="359" spans="4:10" ht="13" x14ac:dyDescent="0.15">
      <c r="D359" s="42"/>
      <c r="G359" s="37"/>
      <c r="H359" s="44"/>
      <c r="I359" s="44"/>
      <c r="J359" s="45"/>
    </row>
    <row r="360" spans="4:10" ht="13" x14ac:dyDescent="0.15">
      <c r="D360" s="42"/>
      <c r="G360" s="37"/>
      <c r="H360" s="44"/>
      <c r="I360" s="44"/>
      <c r="J360" s="45"/>
    </row>
    <row r="361" spans="4:10" ht="13" x14ac:dyDescent="0.15">
      <c r="D361" s="42"/>
      <c r="G361" s="37"/>
      <c r="H361" s="44"/>
      <c r="I361" s="44"/>
      <c r="J361" s="45"/>
    </row>
    <row r="362" spans="4:10" ht="13" x14ac:dyDescent="0.15">
      <c r="D362" s="42"/>
      <c r="G362" s="37"/>
      <c r="H362" s="44"/>
      <c r="I362" s="44"/>
      <c r="J362" s="45"/>
    </row>
    <row r="363" spans="4:10" ht="13" x14ac:dyDescent="0.15">
      <c r="D363" s="42"/>
      <c r="G363" s="37"/>
      <c r="H363" s="44"/>
      <c r="I363" s="44"/>
      <c r="J363" s="45"/>
    </row>
    <row r="364" spans="4:10" ht="13" x14ac:dyDescent="0.15">
      <c r="D364" s="42"/>
      <c r="G364" s="37"/>
      <c r="H364" s="44"/>
      <c r="I364" s="44"/>
      <c r="J364" s="45"/>
    </row>
    <row r="365" spans="4:10" ht="13" x14ac:dyDescent="0.15">
      <c r="D365" s="42"/>
      <c r="G365" s="37"/>
      <c r="H365" s="44"/>
      <c r="I365" s="44"/>
      <c r="J365" s="45"/>
    </row>
    <row r="366" spans="4:10" ht="13" x14ac:dyDescent="0.15">
      <c r="D366" s="42"/>
      <c r="G366" s="37"/>
      <c r="H366" s="44"/>
      <c r="I366" s="44"/>
      <c r="J366" s="45"/>
    </row>
    <row r="367" spans="4:10" ht="13" x14ac:dyDescent="0.15">
      <c r="D367" s="42"/>
      <c r="G367" s="37"/>
      <c r="H367" s="44"/>
      <c r="I367" s="44"/>
      <c r="J367" s="45"/>
    </row>
    <row r="368" spans="4:10" ht="13" x14ac:dyDescent="0.15">
      <c r="D368" s="42"/>
      <c r="G368" s="37"/>
      <c r="H368" s="44"/>
      <c r="I368" s="44"/>
      <c r="J368" s="45"/>
    </row>
    <row r="369" spans="4:10" ht="13" x14ac:dyDescent="0.15">
      <c r="D369" s="42"/>
      <c r="G369" s="37"/>
      <c r="H369" s="44"/>
      <c r="I369" s="44"/>
      <c r="J369" s="45"/>
    </row>
    <row r="370" spans="4:10" ht="13" x14ac:dyDescent="0.15">
      <c r="D370" s="42"/>
      <c r="G370" s="37"/>
      <c r="H370" s="44"/>
      <c r="I370" s="44"/>
      <c r="J370" s="45"/>
    </row>
    <row r="371" spans="4:10" ht="13" x14ac:dyDescent="0.15">
      <c r="D371" s="42"/>
      <c r="G371" s="37"/>
      <c r="H371" s="44"/>
      <c r="I371" s="44"/>
      <c r="J371" s="45"/>
    </row>
    <row r="372" spans="4:10" ht="13" x14ac:dyDescent="0.15">
      <c r="D372" s="42"/>
      <c r="G372" s="37"/>
      <c r="H372" s="44"/>
      <c r="I372" s="44"/>
      <c r="J372" s="45"/>
    </row>
    <row r="373" spans="4:10" ht="13" x14ac:dyDescent="0.15">
      <c r="D373" s="42"/>
      <c r="G373" s="37"/>
      <c r="H373" s="44"/>
      <c r="I373" s="44"/>
      <c r="J373" s="45"/>
    </row>
    <row r="374" spans="4:10" ht="13" x14ac:dyDescent="0.15">
      <c r="D374" s="42"/>
      <c r="G374" s="37"/>
      <c r="H374" s="44"/>
      <c r="I374" s="44"/>
      <c r="J374" s="45"/>
    </row>
    <row r="375" spans="4:10" ht="13" x14ac:dyDescent="0.15">
      <c r="D375" s="42"/>
      <c r="G375" s="37"/>
      <c r="H375" s="44"/>
      <c r="I375" s="44"/>
      <c r="J375" s="45"/>
    </row>
    <row r="376" spans="4:10" ht="13" x14ac:dyDescent="0.15">
      <c r="D376" s="42"/>
      <c r="G376" s="37"/>
      <c r="H376" s="44"/>
      <c r="I376" s="44"/>
      <c r="J376" s="45"/>
    </row>
    <row r="377" spans="4:10" ht="13" x14ac:dyDescent="0.15">
      <c r="D377" s="42"/>
      <c r="G377" s="37"/>
      <c r="H377" s="44"/>
      <c r="I377" s="44"/>
      <c r="J377" s="45"/>
    </row>
    <row r="378" spans="4:10" ht="13" x14ac:dyDescent="0.15">
      <c r="D378" s="42"/>
      <c r="G378" s="37"/>
      <c r="H378" s="44"/>
      <c r="I378" s="44"/>
      <c r="J378" s="45"/>
    </row>
    <row r="379" spans="4:10" ht="13" x14ac:dyDescent="0.15">
      <c r="D379" s="42"/>
      <c r="G379" s="37"/>
      <c r="H379" s="44"/>
      <c r="I379" s="44"/>
      <c r="J379" s="45"/>
    </row>
    <row r="380" spans="4:10" ht="13" x14ac:dyDescent="0.15">
      <c r="D380" s="42"/>
      <c r="G380" s="37"/>
      <c r="H380" s="44"/>
      <c r="I380" s="44"/>
      <c r="J380" s="45"/>
    </row>
    <row r="381" spans="4:10" ht="13" x14ac:dyDescent="0.15">
      <c r="D381" s="42"/>
      <c r="G381" s="37"/>
      <c r="H381" s="44"/>
      <c r="I381" s="44"/>
      <c r="J381" s="45"/>
    </row>
    <row r="382" spans="4:10" ht="13" x14ac:dyDescent="0.15">
      <c r="D382" s="42"/>
      <c r="G382" s="37"/>
      <c r="H382" s="44"/>
      <c r="I382" s="44"/>
      <c r="J382" s="45"/>
    </row>
    <row r="383" spans="4:10" ht="13" x14ac:dyDescent="0.15">
      <c r="D383" s="42"/>
      <c r="G383" s="37"/>
      <c r="H383" s="44"/>
      <c r="I383" s="44"/>
      <c r="J383" s="45"/>
    </row>
    <row r="384" spans="4:10" ht="13" x14ac:dyDescent="0.15">
      <c r="D384" s="42"/>
      <c r="G384" s="37"/>
      <c r="H384" s="44"/>
      <c r="I384" s="44"/>
      <c r="J384" s="45"/>
    </row>
    <row r="385" spans="4:10" ht="13" x14ac:dyDescent="0.15">
      <c r="D385" s="42"/>
      <c r="G385" s="37"/>
      <c r="H385" s="44"/>
      <c r="I385" s="44"/>
      <c r="J385" s="45"/>
    </row>
    <row r="386" spans="4:10" ht="13" x14ac:dyDescent="0.15">
      <c r="D386" s="42"/>
      <c r="G386" s="37"/>
      <c r="H386" s="44"/>
      <c r="I386" s="44"/>
      <c r="J386" s="45"/>
    </row>
    <row r="387" spans="4:10" ht="13" x14ac:dyDescent="0.15">
      <c r="D387" s="42"/>
      <c r="G387" s="37"/>
      <c r="H387" s="44"/>
      <c r="I387" s="44"/>
      <c r="J387" s="45"/>
    </row>
    <row r="388" spans="4:10" ht="13" x14ac:dyDescent="0.15">
      <c r="D388" s="42"/>
      <c r="G388" s="37"/>
      <c r="H388" s="44"/>
      <c r="I388" s="44"/>
      <c r="J388" s="45"/>
    </row>
    <row r="389" spans="4:10" ht="13" x14ac:dyDescent="0.15">
      <c r="D389" s="42"/>
      <c r="G389" s="37"/>
      <c r="H389" s="44"/>
      <c r="I389" s="44"/>
      <c r="J389" s="45"/>
    </row>
    <row r="390" spans="4:10" ht="13" x14ac:dyDescent="0.15">
      <c r="D390" s="42"/>
      <c r="G390" s="37"/>
      <c r="H390" s="44"/>
      <c r="I390" s="44"/>
      <c r="J390" s="45"/>
    </row>
    <row r="391" spans="4:10" ht="13" x14ac:dyDescent="0.15">
      <c r="D391" s="42"/>
      <c r="G391" s="37"/>
      <c r="H391" s="44"/>
      <c r="I391" s="44"/>
      <c r="J391" s="45"/>
    </row>
    <row r="392" spans="4:10" ht="13" x14ac:dyDescent="0.15">
      <c r="D392" s="42"/>
      <c r="G392" s="37"/>
      <c r="H392" s="44"/>
      <c r="I392" s="44"/>
      <c r="J392" s="45"/>
    </row>
    <row r="393" spans="4:10" ht="13" x14ac:dyDescent="0.15">
      <c r="D393" s="42"/>
      <c r="G393" s="37"/>
      <c r="H393" s="44"/>
      <c r="I393" s="44"/>
      <c r="J393" s="45"/>
    </row>
    <row r="394" spans="4:10" ht="13" x14ac:dyDescent="0.15">
      <c r="D394" s="42"/>
      <c r="G394" s="37"/>
      <c r="H394" s="44"/>
      <c r="I394" s="44"/>
      <c r="J394" s="45"/>
    </row>
    <row r="395" spans="4:10" ht="13" x14ac:dyDescent="0.15">
      <c r="D395" s="42"/>
      <c r="G395" s="37"/>
      <c r="H395" s="44"/>
      <c r="I395" s="44"/>
      <c r="J395" s="45"/>
    </row>
    <row r="396" spans="4:10" ht="13" x14ac:dyDescent="0.15">
      <c r="D396" s="42"/>
      <c r="G396" s="37"/>
      <c r="H396" s="44"/>
      <c r="I396" s="44"/>
      <c r="J396" s="45"/>
    </row>
    <row r="397" spans="4:10" ht="13" x14ac:dyDescent="0.15">
      <c r="D397" s="42"/>
      <c r="G397" s="37"/>
      <c r="H397" s="44"/>
      <c r="I397" s="44"/>
      <c r="J397" s="45"/>
    </row>
    <row r="398" spans="4:10" ht="13" x14ac:dyDescent="0.15">
      <c r="D398" s="42"/>
      <c r="G398" s="37"/>
      <c r="H398" s="44"/>
      <c r="I398" s="44"/>
      <c r="J398" s="45"/>
    </row>
    <row r="399" spans="4:10" ht="13" x14ac:dyDescent="0.15">
      <c r="D399" s="42"/>
      <c r="G399" s="37"/>
      <c r="H399" s="44"/>
      <c r="I399" s="44"/>
      <c r="J399" s="45"/>
    </row>
    <row r="400" spans="4:10" ht="13" x14ac:dyDescent="0.15">
      <c r="D400" s="42"/>
      <c r="G400" s="37"/>
      <c r="H400" s="44"/>
      <c r="I400" s="44"/>
      <c r="J400" s="45"/>
    </row>
    <row r="401" spans="4:10" ht="13" x14ac:dyDescent="0.15">
      <c r="D401" s="42"/>
      <c r="G401" s="37"/>
      <c r="H401" s="44"/>
      <c r="I401" s="44"/>
      <c r="J401" s="45"/>
    </row>
    <row r="402" spans="4:10" ht="13" x14ac:dyDescent="0.15">
      <c r="D402" s="42"/>
      <c r="G402" s="37"/>
      <c r="H402" s="44"/>
      <c r="I402" s="44"/>
      <c r="J402" s="45"/>
    </row>
    <row r="403" spans="4:10" ht="13" x14ac:dyDescent="0.15">
      <c r="D403" s="42"/>
      <c r="G403" s="37"/>
      <c r="H403" s="44"/>
      <c r="I403" s="44"/>
      <c r="J403" s="45"/>
    </row>
    <row r="404" spans="4:10" ht="13" x14ac:dyDescent="0.15">
      <c r="D404" s="42"/>
      <c r="G404" s="37"/>
      <c r="H404" s="44"/>
      <c r="I404" s="44"/>
      <c r="J404" s="45"/>
    </row>
    <row r="405" spans="4:10" ht="13" x14ac:dyDescent="0.15">
      <c r="D405" s="42"/>
      <c r="G405" s="37"/>
      <c r="H405" s="44"/>
      <c r="I405" s="44"/>
      <c r="J405" s="45"/>
    </row>
    <row r="406" spans="4:10" ht="13" x14ac:dyDescent="0.15">
      <c r="D406" s="42"/>
      <c r="G406" s="37"/>
      <c r="H406" s="44"/>
      <c r="I406" s="44"/>
      <c r="J406" s="45"/>
    </row>
    <row r="407" spans="4:10" ht="13" x14ac:dyDescent="0.15">
      <c r="D407" s="42"/>
      <c r="G407" s="37"/>
      <c r="H407" s="44"/>
      <c r="I407" s="44"/>
      <c r="J407" s="45"/>
    </row>
    <row r="408" spans="4:10" ht="13" x14ac:dyDescent="0.15">
      <c r="D408" s="42"/>
      <c r="G408" s="37"/>
      <c r="H408" s="44"/>
      <c r="I408" s="44"/>
      <c r="J408" s="45"/>
    </row>
    <row r="409" spans="4:10" ht="13" x14ac:dyDescent="0.15">
      <c r="D409" s="42"/>
      <c r="G409" s="37"/>
      <c r="H409" s="44"/>
      <c r="I409" s="44"/>
      <c r="J409" s="45"/>
    </row>
    <row r="410" spans="4:10" ht="13" x14ac:dyDescent="0.15">
      <c r="D410" s="42"/>
      <c r="G410" s="37"/>
      <c r="H410" s="44"/>
      <c r="I410" s="44"/>
      <c r="J410" s="45"/>
    </row>
    <row r="411" spans="4:10" ht="13" x14ac:dyDescent="0.15">
      <c r="D411" s="42"/>
      <c r="G411" s="37"/>
      <c r="H411" s="44"/>
      <c r="I411" s="44"/>
      <c r="J411" s="45"/>
    </row>
    <row r="412" spans="4:10" ht="13" x14ac:dyDescent="0.15">
      <c r="D412" s="42"/>
      <c r="G412" s="37"/>
      <c r="H412" s="44"/>
      <c r="I412" s="44"/>
      <c r="J412" s="45"/>
    </row>
    <row r="413" spans="4:10" ht="13" x14ac:dyDescent="0.15">
      <c r="D413" s="42"/>
      <c r="G413" s="37"/>
      <c r="H413" s="44"/>
      <c r="I413" s="44"/>
      <c r="J413" s="45"/>
    </row>
    <row r="414" spans="4:10" ht="13" x14ac:dyDescent="0.15">
      <c r="D414" s="42"/>
      <c r="G414" s="37"/>
      <c r="H414" s="44"/>
      <c r="I414" s="44"/>
      <c r="J414" s="45"/>
    </row>
    <row r="415" spans="4:10" ht="13" x14ac:dyDescent="0.15">
      <c r="D415" s="42"/>
      <c r="G415" s="37"/>
      <c r="H415" s="44"/>
      <c r="I415" s="44"/>
      <c r="J415" s="45"/>
    </row>
    <row r="416" spans="4:10" ht="13" x14ac:dyDescent="0.15">
      <c r="D416" s="42"/>
      <c r="G416" s="37"/>
      <c r="H416" s="44"/>
      <c r="I416" s="44"/>
      <c r="J416" s="45"/>
    </row>
    <row r="417" spans="4:10" ht="13" x14ac:dyDescent="0.15">
      <c r="D417" s="42"/>
      <c r="G417" s="37"/>
      <c r="H417" s="44"/>
      <c r="I417" s="44"/>
      <c r="J417" s="45"/>
    </row>
    <row r="418" spans="4:10" ht="13" x14ac:dyDescent="0.15">
      <c r="D418" s="42"/>
      <c r="G418" s="37"/>
      <c r="H418" s="44"/>
      <c r="I418" s="44"/>
      <c r="J418" s="45"/>
    </row>
    <row r="419" spans="4:10" ht="13" x14ac:dyDescent="0.15">
      <c r="D419" s="42"/>
      <c r="G419" s="37"/>
      <c r="H419" s="44"/>
      <c r="I419" s="44"/>
      <c r="J419" s="45"/>
    </row>
    <row r="420" spans="4:10" ht="13" x14ac:dyDescent="0.15">
      <c r="D420" s="42"/>
      <c r="G420" s="37"/>
      <c r="H420" s="44"/>
      <c r="I420" s="44"/>
      <c r="J420" s="45"/>
    </row>
    <row r="421" spans="4:10" ht="13" x14ac:dyDescent="0.15">
      <c r="D421" s="42"/>
      <c r="G421" s="37"/>
      <c r="H421" s="44"/>
      <c r="I421" s="44"/>
      <c r="J421" s="45"/>
    </row>
    <row r="422" spans="4:10" ht="13" x14ac:dyDescent="0.15">
      <c r="D422" s="42"/>
      <c r="G422" s="37"/>
      <c r="H422" s="44"/>
      <c r="I422" s="44"/>
      <c r="J422" s="45"/>
    </row>
    <row r="423" spans="4:10" ht="13" x14ac:dyDescent="0.15">
      <c r="D423" s="42"/>
      <c r="G423" s="37"/>
      <c r="H423" s="44"/>
      <c r="I423" s="44"/>
      <c r="J423" s="45"/>
    </row>
    <row r="424" spans="4:10" ht="13" x14ac:dyDescent="0.15">
      <c r="D424" s="42"/>
      <c r="G424" s="37"/>
      <c r="H424" s="44"/>
      <c r="I424" s="44"/>
      <c r="J424" s="45"/>
    </row>
    <row r="425" spans="4:10" ht="13" x14ac:dyDescent="0.15">
      <c r="D425" s="42"/>
      <c r="G425" s="37"/>
      <c r="H425" s="44"/>
      <c r="I425" s="44"/>
      <c r="J425" s="45"/>
    </row>
    <row r="426" spans="4:10" ht="13" x14ac:dyDescent="0.15">
      <c r="D426" s="42"/>
      <c r="G426" s="37"/>
      <c r="H426" s="44"/>
      <c r="I426" s="44"/>
      <c r="J426" s="45"/>
    </row>
    <row r="427" spans="4:10" ht="13" x14ac:dyDescent="0.15">
      <c r="D427" s="42"/>
      <c r="G427" s="37"/>
      <c r="H427" s="44"/>
      <c r="I427" s="44"/>
      <c r="J427" s="45"/>
    </row>
    <row r="428" spans="4:10" ht="13" x14ac:dyDescent="0.15">
      <c r="D428" s="42"/>
      <c r="G428" s="37"/>
      <c r="H428" s="44"/>
      <c r="I428" s="44"/>
      <c r="J428" s="45"/>
    </row>
    <row r="429" spans="4:10" ht="13" x14ac:dyDescent="0.15">
      <c r="D429" s="42"/>
      <c r="G429" s="37"/>
      <c r="H429" s="44"/>
      <c r="I429" s="44"/>
      <c r="J429" s="45"/>
    </row>
    <row r="430" spans="4:10" ht="13" x14ac:dyDescent="0.15">
      <c r="D430" s="42"/>
      <c r="G430" s="37"/>
      <c r="H430" s="44"/>
      <c r="I430" s="44"/>
      <c r="J430" s="45"/>
    </row>
    <row r="431" spans="4:10" ht="13" x14ac:dyDescent="0.15">
      <c r="D431" s="42"/>
      <c r="G431" s="37"/>
      <c r="H431" s="44"/>
      <c r="I431" s="44"/>
      <c r="J431" s="45"/>
    </row>
    <row r="432" spans="4:10" ht="13" x14ac:dyDescent="0.15">
      <c r="D432" s="42"/>
      <c r="G432" s="37"/>
      <c r="H432" s="44"/>
      <c r="I432" s="44"/>
      <c r="J432" s="45"/>
    </row>
    <row r="433" spans="4:10" ht="13" x14ac:dyDescent="0.15">
      <c r="D433" s="42"/>
      <c r="G433" s="37"/>
      <c r="H433" s="44"/>
      <c r="I433" s="44"/>
      <c r="J433" s="45"/>
    </row>
    <row r="434" spans="4:10" ht="13" x14ac:dyDescent="0.15">
      <c r="D434" s="42"/>
      <c r="G434" s="37"/>
      <c r="H434" s="44"/>
      <c r="I434" s="44"/>
      <c r="J434" s="45"/>
    </row>
    <row r="435" spans="4:10" ht="13" x14ac:dyDescent="0.15">
      <c r="D435" s="42"/>
      <c r="G435" s="37"/>
      <c r="H435" s="44"/>
      <c r="I435" s="44"/>
      <c r="J435" s="45"/>
    </row>
    <row r="436" spans="4:10" ht="13" x14ac:dyDescent="0.15">
      <c r="D436" s="42"/>
      <c r="G436" s="37"/>
      <c r="H436" s="44"/>
      <c r="I436" s="44"/>
      <c r="J436" s="45"/>
    </row>
    <row r="437" spans="4:10" ht="13" x14ac:dyDescent="0.15">
      <c r="D437" s="42"/>
      <c r="G437" s="37"/>
      <c r="H437" s="44"/>
      <c r="I437" s="44"/>
      <c r="J437" s="45"/>
    </row>
    <row r="438" spans="4:10" ht="13" x14ac:dyDescent="0.15">
      <c r="D438" s="42"/>
      <c r="G438" s="37"/>
      <c r="H438" s="44"/>
      <c r="I438" s="44"/>
      <c r="J438" s="45"/>
    </row>
    <row r="439" spans="4:10" ht="13" x14ac:dyDescent="0.15">
      <c r="D439" s="42"/>
      <c r="G439" s="37"/>
      <c r="H439" s="44"/>
      <c r="I439" s="44"/>
      <c r="J439" s="45"/>
    </row>
    <row r="440" spans="4:10" ht="13" x14ac:dyDescent="0.15">
      <c r="D440" s="42"/>
      <c r="G440" s="37"/>
      <c r="H440" s="44"/>
      <c r="I440" s="44"/>
      <c r="J440" s="45"/>
    </row>
    <row r="441" spans="4:10" ht="13" x14ac:dyDescent="0.15">
      <c r="D441" s="42"/>
      <c r="G441" s="37"/>
      <c r="H441" s="44"/>
      <c r="I441" s="44"/>
      <c r="J441" s="45"/>
    </row>
    <row r="442" spans="4:10" ht="13" x14ac:dyDescent="0.15">
      <c r="D442" s="42"/>
      <c r="G442" s="37"/>
      <c r="H442" s="44"/>
      <c r="I442" s="44"/>
      <c r="J442" s="45"/>
    </row>
    <row r="443" spans="4:10" ht="13" x14ac:dyDescent="0.15">
      <c r="D443" s="42"/>
      <c r="G443" s="37"/>
      <c r="H443" s="44"/>
      <c r="I443" s="44"/>
      <c r="J443" s="45"/>
    </row>
    <row r="444" spans="4:10" ht="13" x14ac:dyDescent="0.15">
      <c r="D444" s="42"/>
      <c r="G444" s="37"/>
      <c r="H444" s="44"/>
      <c r="I444" s="44"/>
      <c r="J444" s="45"/>
    </row>
    <row r="445" spans="4:10" ht="13" x14ac:dyDescent="0.15">
      <c r="D445" s="42"/>
      <c r="G445" s="37"/>
      <c r="H445" s="44"/>
      <c r="I445" s="44"/>
      <c r="J445" s="45"/>
    </row>
    <row r="446" spans="4:10" ht="13" x14ac:dyDescent="0.15">
      <c r="D446" s="42"/>
      <c r="G446" s="37"/>
      <c r="H446" s="44"/>
      <c r="I446" s="44"/>
      <c r="J446" s="45"/>
    </row>
    <row r="447" spans="4:10" ht="13" x14ac:dyDescent="0.15">
      <c r="D447" s="42"/>
      <c r="G447" s="37"/>
      <c r="H447" s="44"/>
      <c r="I447" s="44"/>
      <c r="J447" s="45"/>
    </row>
    <row r="448" spans="4:10" ht="13" x14ac:dyDescent="0.15">
      <c r="D448" s="42"/>
      <c r="G448" s="37"/>
      <c r="H448" s="44"/>
      <c r="I448" s="44"/>
      <c r="J448" s="45"/>
    </row>
    <row r="449" spans="4:10" ht="13" x14ac:dyDescent="0.15">
      <c r="D449" s="42"/>
      <c r="G449" s="37"/>
      <c r="H449" s="44"/>
      <c r="I449" s="44"/>
      <c r="J449" s="45"/>
    </row>
    <row r="450" spans="4:10" ht="13" x14ac:dyDescent="0.15">
      <c r="D450" s="42"/>
      <c r="G450" s="37"/>
      <c r="H450" s="44"/>
      <c r="I450" s="44"/>
      <c r="J450" s="45"/>
    </row>
    <row r="451" spans="4:10" ht="13" x14ac:dyDescent="0.15">
      <c r="D451" s="42"/>
      <c r="G451" s="37"/>
      <c r="H451" s="44"/>
      <c r="I451" s="44"/>
      <c r="J451" s="45"/>
    </row>
    <row r="452" spans="4:10" ht="13" x14ac:dyDescent="0.15">
      <c r="D452" s="42"/>
      <c r="G452" s="37"/>
      <c r="H452" s="44"/>
      <c r="I452" s="44"/>
      <c r="J452" s="45"/>
    </row>
    <row r="453" spans="4:10" ht="13" x14ac:dyDescent="0.15">
      <c r="D453" s="42"/>
      <c r="G453" s="37"/>
      <c r="H453" s="44"/>
      <c r="I453" s="44"/>
      <c r="J453" s="45"/>
    </row>
    <row r="454" spans="4:10" ht="13" x14ac:dyDescent="0.15">
      <c r="D454" s="42"/>
      <c r="G454" s="37"/>
      <c r="H454" s="44"/>
      <c r="I454" s="44"/>
      <c r="J454" s="45"/>
    </row>
    <row r="455" spans="4:10" ht="13" x14ac:dyDescent="0.15">
      <c r="D455" s="42"/>
      <c r="G455" s="37"/>
      <c r="H455" s="44"/>
      <c r="I455" s="44"/>
      <c r="J455" s="45"/>
    </row>
    <row r="456" spans="4:10" ht="13" x14ac:dyDescent="0.15">
      <c r="D456" s="42"/>
      <c r="G456" s="37"/>
      <c r="H456" s="44"/>
      <c r="I456" s="44"/>
      <c r="J456" s="45"/>
    </row>
    <row r="457" spans="4:10" ht="13" x14ac:dyDescent="0.15">
      <c r="D457" s="42"/>
      <c r="G457" s="37"/>
      <c r="H457" s="44"/>
      <c r="I457" s="44"/>
      <c r="J457" s="45"/>
    </row>
    <row r="458" spans="4:10" ht="13" x14ac:dyDescent="0.15">
      <c r="D458" s="42"/>
      <c r="G458" s="37"/>
      <c r="H458" s="44"/>
      <c r="I458" s="44"/>
      <c r="J458" s="45"/>
    </row>
    <row r="459" spans="4:10" ht="13" x14ac:dyDescent="0.15">
      <c r="D459" s="42"/>
      <c r="G459" s="37"/>
      <c r="H459" s="44"/>
      <c r="I459" s="44"/>
      <c r="J459" s="45"/>
    </row>
    <row r="460" spans="4:10" ht="13" x14ac:dyDescent="0.15">
      <c r="D460" s="42"/>
      <c r="G460" s="37"/>
      <c r="H460" s="44"/>
      <c r="I460" s="44"/>
      <c r="J460" s="45"/>
    </row>
    <row r="461" spans="4:10" ht="13" x14ac:dyDescent="0.15">
      <c r="D461" s="42"/>
      <c r="G461" s="37"/>
      <c r="H461" s="44"/>
      <c r="I461" s="44"/>
      <c r="J461" s="45"/>
    </row>
    <row r="462" spans="4:10" ht="13" x14ac:dyDescent="0.15">
      <c r="D462" s="42"/>
      <c r="G462" s="37"/>
      <c r="H462" s="44"/>
      <c r="I462" s="44"/>
      <c r="J462" s="45"/>
    </row>
    <row r="463" spans="4:10" ht="13" x14ac:dyDescent="0.15">
      <c r="D463" s="42"/>
      <c r="G463" s="37"/>
      <c r="H463" s="44"/>
      <c r="I463" s="44"/>
      <c r="J463" s="45"/>
    </row>
    <row r="464" spans="4:10" ht="13" x14ac:dyDescent="0.15">
      <c r="D464" s="42"/>
      <c r="G464" s="37"/>
      <c r="H464" s="44"/>
      <c r="I464" s="44"/>
      <c r="J464" s="45"/>
    </row>
    <row r="465" spans="4:10" ht="13" x14ac:dyDescent="0.15">
      <c r="D465" s="42"/>
      <c r="G465" s="37"/>
      <c r="H465" s="44"/>
      <c r="I465" s="44"/>
      <c r="J465" s="45"/>
    </row>
    <row r="466" spans="4:10" ht="13" x14ac:dyDescent="0.15">
      <c r="D466" s="42"/>
      <c r="G466" s="37"/>
      <c r="H466" s="44"/>
      <c r="I466" s="44"/>
      <c r="J466" s="45"/>
    </row>
    <row r="467" spans="4:10" ht="13" x14ac:dyDescent="0.15">
      <c r="D467" s="42"/>
      <c r="G467" s="37"/>
      <c r="H467" s="44"/>
      <c r="I467" s="44"/>
      <c r="J467" s="45"/>
    </row>
    <row r="468" spans="4:10" ht="13" x14ac:dyDescent="0.15">
      <c r="D468" s="42"/>
      <c r="G468" s="37"/>
      <c r="H468" s="44"/>
      <c r="I468" s="44"/>
      <c r="J468" s="45"/>
    </row>
    <row r="469" spans="4:10" ht="13" x14ac:dyDescent="0.15">
      <c r="D469" s="42"/>
      <c r="G469" s="37"/>
      <c r="H469" s="44"/>
      <c r="I469" s="44"/>
      <c r="J469" s="45"/>
    </row>
    <row r="470" spans="4:10" ht="13" x14ac:dyDescent="0.15">
      <c r="D470" s="42"/>
      <c r="G470" s="37"/>
      <c r="H470" s="44"/>
      <c r="I470" s="44"/>
      <c r="J470" s="45"/>
    </row>
    <row r="471" spans="4:10" ht="13" x14ac:dyDescent="0.15">
      <c r="D471" s="42"/>
      <c r="G471" s="37"/>
      <c r="H471" s="44"/>
      <c r="I471" s="44"/>
      <c r="J471" s="45"/>
    </row>
    <row r="472" spans="4:10" ht="13" x14ac:dyDescent="0.15">
      <c r="D472" s="42"/>
      <c r="G472" s="37"/>
      <c r="H472" s="44"/>
      <c r="I472" s="44"/>
      <c r="J472" s="45"/>
    </row>
    <row r="473" spans="4:10" ht="13" x14ac:dyDescent="0.15">
      <c r="D473" s="42"/>
      <c r="G473" s="37"/>
      <c r="H473" s="44"/>
      <c r="I473" s="44"/>
      <c r="J473" s="45"/>
    </row>
    <row r="474" spans="4:10" ht="13" x14ac:dyDescent="0.15">
      <c r="D474" s="42"/>
      <c r="G474" s="37"/>
      <c r="H474" s="44"/>
      <c r="I474" s="44"/>
      <c r="J474" s="45"/>
    </row>
    <row r="475" spans="4:10" ht="13" x14ac:dyDescent="0.15">
      <c r="D475" s="42"/>
      <c r="G475" s="37"/>
      <c r="H475" s="44"/>
      <c r="I475" s="44"/>
      <c r="J475" s="45"/>
    </row>
    <row r="476" spans="4:10" ht="13" x14ac:dyDescent="0.15">
      <c r="D476" s="42"/>
      <c r="G476" s="37"/>
      <c r="H476" s="44"/>
      <c r="I476" s="44"/>
      <c r="J476" s="45"/>
    </row>
    <row r="477" spans="4:10" ht="13" x14ac:dyDescent="0.15">
      <c r="D477" s="42"/>
      <c r="G477" s="37"/>
      <c r="H477" s="44"/>
      <c r="I477" s="44"/>
      <c r="J477" s="45"/>
    </row>
    <row r="478" spans="4:10" ht="13" x14ac:dyDescent="0.15">
      <c r="D478" s="42"/>
      <c r="G478" s="37"/>
      <c r="H478" s="44"/>
      <c r="I478" s="44"/>
      <c r="J478" s="45"/>
    </row>
    <row r="479" spans="4:10" ht="13" x14ac:dyDescent="0.15">
      <c r="D479" s="42"/>
      <c r="G479" s="37"/>
      <c r="H479" s="44"/>
      <c r="I479" s="44"/>
      <c r="J479" s="45"/>
    </row>
    <row r="480" spans="4:10" ht="13" x14ac:dyDescent="0.15">
      <c r="D480" s="42"/>
      <c r="G480" s="37"/>
      <c r="H480" s="44"/>
      <c r="I480" s="44"/>
      <c r="J480" s="45"/>
    </row>
    <row r="481" spans="4:10" ht="13" x14ac:dyDescent="0.15">
      <c r="D481" s="42"/>
      <c r="G481" s="37"/>
      <c r="H481" s="44"/>
      <c r="I481" s="44"/>
      <c r="J481" s="45"/>
    </row>
    <row r="482" spans="4:10" ht="13" x14ac:dyDescent="0.15">
      <c r="D482" s="42"/>
      <c r="G482" s="37"/>
      <c r="H482" s="44"/>
      <c r="I482" s="44"/>
      <c r="J482" s="45"/>
    </row>
    <row r="483" spans="4:10" ht="13" x14ac:dyDescent="0.15">
      <c r="D483" s="42"/>
      <c r="G483" s="37"/>
      <c r="H483" s="44"/>
      <c r="I483" s="44"/>
      <c r="J483" s="45"/>
    </row>
    <row r="484" spans="4:10" ht="13" x14ac:dyDescent="0.15">
      <c r="D484" s="42"/>
      <c r="G484" s="37"/>
      <c r="H484" s="44"/>
      <c r="I484" s="44"/>
      <c r="J484" s="45"/>
    </row>
    <row r="485" spans="4:10" ht="13" x14ac:dyDescent="0.15">
      <c r="D485" s="42"/>
      <c r="G485" s="37"/>
      <c r="H485" s="44"/>
      <c r="I485" s="44"/>
      <c r="J485" s="45"/>
    </row>
    <row r="486" spans="4:10" ht="13" x14ac:dyDescent="0.15">
      <c r="D486" s="42"/>
      <c r="G486" s="37"/>
      <c r="H486" s="44"/>
      <c r="I486" s="44"/>
      <c r="J486" s="45"/>
    </row>
    <row r="487" spans="4:10" ht="13" x14ac:dyDescent="0.15">
      <c r="D487" s="42"/>
      <c r="G487" s="37"/>
      <c r="H487" s="44"/>
      <c r="I487" s="44"/>
      <c r="J487" s="45"/>
    </row>
    <row r="488" spans="4:10" ht="13" x14ac:dyDescent="0.15">
      <c r="D488" s="42"/>
      <c r="G488" s="37"/>
      <c r="H488" s="44"/>
      <c r="I488" s="44"/>
      <c r="J488" s="45"/>
    </row>
    <row r="489" spans="4:10" ht="13" x14ac:dyDescent="0.15">
      <c r="D489" s="42"/>
      <c r="G489" s="37"/>
      <c r="H489" s="44"/>
      <c r="I489" s="44"/>
      <c r="J489" s="45"/>
    </row>
    <row r="490" spans="4:10" ht="13" x14ac:dyDescent="0.15">
      <c r="D490" s="42"/>
      <c r="G490" s="37"/>
      <c r="H490" s="44"/>
      <c r="I490" s="44"/>
      <c r="J490" s="45"/>
    </row>
    <row r="491" spans="4:10" ht="13" x14ac:dyDescent="0.15">
      <c r="D491" s="42"/>
      <c r="G491" s="37"/>
      <c r="H491" s="44"/>
      <c r="I491" s="44"/>
      <c r="J491" s="45"/>
    </row>
    <row r="492" spans="4:10" ht="13" x14ac:dyDescent="0.15">
      <c r="D492" s="42"/>
      <c r="G492" s="37"/>
      <c r="H492" s="44"/>
      <c r="I492" s="44"/>
      <c r="J492" s="45"/>
    </row>
    <row r="493" spans="4:10" ht="13" x14ac:dyDescent="0.15">
      <c r="D493" s="42"/>
      <c r="G493" s="37"/>
      <c r="H493" s="44"/>
      <c r="I493" s="44"/>
      <c r="J493" s="45"/>
    </row>
    <row r="494" spans="4:10" ht="13" x14ac:dyDescent="0.15">
      <c r="D494" s="42"/>
      <c r="G494" s="37"/>
      <c r="H494" s="44"/>
      <c r="I494" s="44"/>
      <c r="J494" s="45"/>
    </row>
    <row r="495" spans="4:10" ht="13" x14ac:dyDescent="0.15">
      <c r="D495" s="42"/>
      <c r="G495" s="37"/>
      <c r="H495" s="44"/>
      <c r="I495" s="44"/>
      <c r="J495" s="45"/>
    </row>
    <row r="496" spans="4:10" ht="13" x14ac:dyDescent="0.15">
      <c r="D496" s="42"/>
      <c r="G496" s="37"/>
      <c r="H496" s="44"/>
      <c r="I496" s="44"/>
      <c r="J496" s="45"/>
    </row>
    <row r="497" spans="4:10" ht="13" x14ac:dyDescent="0.15">
      <c r="D497" s="42"/>
      <c r="G497" s="37"/>
      <c r="H497" s="44"/>
      <c r="I497" s="44"/>
      <c r="J497" s="45"/>
    </row>
    <row r="498" spans="4:10" ht="13" x14ac:dyDescent="0.15">
      <c r="D498" s="42"/>
      <c r="G498" s="37"/>
      <c r="H498" s="44"/>
      <c r="I498" s="44"/>
      <c r="J498" s="45"/>
    </row>
    <row r="499" spans="4:10" ht="13" x14ac:dyDescent="0.15">
      <c r="D499" s="42"/>
      <c r="G499" s="37"/>
      <c r="H499" s="44"/>
      <c r="I499" s="44"/>
      <c r="J499" s="45"/>
    </row>
    <row r="500" spans="4:10" ht="13" x14ac:dyDescent="0.15">
      <c r="D500" s="42"/>
      <c r="G500" s="37"/>
      <c r="H500" s="44"/>
      <c r="I500" s="44"/>
      <c r="J500" s="45"/>
    </row>
    <row r="501" spans="4:10" ht="13" x14ac:dyDescent="0.15">
      <c r="D501" s="42"/>
      <c r="G501" s="37"/>
      <c r="H501" s="44"/>
      <c r="I501" s="44"/>
      <c r="J501" s="45"/>
    </row>
    <row r="502" spans="4:10" ht="13" x14ac:dyDescent="0.15">
      <c r="D502" s="42"/>
      <c r="G502" s="37"/>
      <c r="H502" s="44"/>
      <c r="I502" s="44"/>
      <c r="J502" s="45"/>
    </row>
    <row r="503" spans="4:10" ht="13" x14ac:dyDescent="0.15">
      <c r="D503" s="42"/>
      <c r="G503" s="37"/>
      <c r="H503" s="44"/>
      <c r="I503" s="44"/>
      <c r="J503" s="45"/>
    </row>
    <row r="504" spans="4:10" ht="13" x14ac:dyDescent="0.15">
      <c r="D504" s="42"/>
      <c r="G504" s="37"/>
      <c r="H504" s="44"/>
      <c r="I504" s="44"/>
      <c r="J504" s="45"/>
    </row>
    <row r="505" spans="4:10" ht="13" x14ac:dyDescent="0.15">
      <c r="D505" s="42"/>
      <c r="G505" s="37"/>
      <c r="H505" s="44"/>
      <c r="I505" s="44"/>
      <c r="J505" s="45"/>
    </row>
    <row r="506" spans="4:10" ht="13" x14ac:dyDescent="0.15">
      <c r="D506" s="42"/>
      <c r="G506" s="37"/>
      <c r="H506" s="44"/>
      <c r="I506" s="44"/>
      <c r="J506" s="45"/>
    </row>
    <row r="507" spans="4:10" ht="13" x14ac:dyDescent="0.15">
      <c r="D507" s="42"/>
      <c r="G507" s="37"/>
      <c r="H507" s="44"/>
      <c r="I507" s="44"/>
      <c r="J507" s="45"/>
    </row>
    <row r="508" spans="4:10" ht="13" x14ac:dyDescent="0.15">
      <c r="D508" s="42"/>
      <c r="G508" s="37"/>
      <c r="H508" s="44"/>
      <c r="I508" s="44"/>
      <c r="J508" s="45"/>
    </row>
    <row r="509" spans="4:10" ht="13" x14ac:dyDescent="0.15">
      <c r="D509" s="42"/>
      <c r="G509" s="37"/>
      <c r="H509" s="44"/>
      <c r="I509" s="44"/>
      <c r="J509" s="45"/>
    </row>
    <row r="510" spans="4:10" ht="13" x14ac:dyDescent="0.15">
      <c r="D510" s="42"/>
      <c r="G510" s="37"/>
      <c r="H510" s="44"/>
      <c r="I510" s="44"/>
      <c r="J510" s="45"/>
    </row>
    <row r="511" spans="4:10" ht="13" x14ac:dyDescent="0.15">
      <c r="D511" s="42"/>
      <c r="G511" s="37"/>
      <c r="H511" s="44"/>
      <c r="I511" s="44"/>
      <c r="J511" s="45"/>
    </row>
    <row r="512" spans="4:10" ht="13" x14ac:dyDescent="0.15">
      <c r="D512" s="42"/>
      <c r="G512" s="37"/>
      <c r="H512" s="44"/>
      <c r="I512" s="44"/>
      <c r="J512" s="45"/>
    </row>
    <row r="513" spans="4:10" ht="13" x14ac:dyDescent="0.15">
      <c r="D513" s="42"/>
      <c r="G513" s="37"/>
      <c r="H513" s="44"/>
      <c r="I513" s="44"/>
      <c r="J513" s="45"/>
    </row>
    <row r="514" spans="4:10" ht="13" x14ac:dyDescent="0.15">
      <c r="D514" s="42"/>
      <c r="G514" s="37"/>
      <c r="H514" s="44"/>
      <c r="I514" s="44"/>
      <c r="J514" s="45"/>
    </row>
    <row r="515" spans="4:10" ht="13" x14ac:dyDescent="0.15">
      <c r="D515" s="42"/>
      <c r="G515" s="37"/>
      <c r="H515" s="44"/>
      <c r="I515" s="44"/>
      <c r="J515" s="45"/>
    </row>
    <row r="516" spans="4:10" ht="13" x14ac:dyDescent="0.15">
      <c r="D516" s="42"/>
      <c r="G516" s="37"/>
      <c r="H516" s="44"/>
      <c r="I516" s="44"/>
      <c r="J516" s="45"/>
    </row>
    <row r="517" spans="4:10" ht="13" x14ac:dyDescent="0.15">
      <c r="D517" s="42"/>
      <c r="G517" s="37"/>
      <c r="H517" s="44"/>
      <c r="I517" s="44"/>
      <c r="J517" s="45"/>
    </row>
    <row r="518" spans="4:10" ht="13" x14ac:dyDescent="0.15">
      <c r="D518" s="42"/>
      <c r="G518" s="37"/>
      <c r="H518" s="44"/>
      <c r="I518" s="44"/>
      <c r="J518" s="45"/>
    </row>
    <row r="519" spans="4:10" ht="13" x14ac:dyDescent="0.15">
      <c r="D519" s="42"/>
      <c r="G519" s="37"/>
      <c r="H519" s="44"/>
      <c r="I519" s="44"/>
      <c r="J519" s="45"/>
    </row>
    <row r="520" spans="4:10" ht="13" x14ac:dyDescent="0.15">
      <c r="D520" s="42"/>
      <c r="G520" s="37"/>
      <c r="H520" s="44"/>
      <c r="I520" s="44"/>
      <c r="J520" s="45"/>
    </row>
    <row r="521" spans="4:10" ht="13" x14ac:dyDescent="0.15">
      <c r="D521" s="42"/>
      <c r="G521" s="37"/>
      <c r="H521" s="44"/>
      <c r="I521" s="44"/>
      <c r="J521" s="45"/>
    </row>
    <row r="522" spans="4:10" ht="13" x14ac:dyDescent="0.15">
      <c r="D522" s="42"/>
      <c r="G522" s="37"/>
      <c r="H522" s="44"/>
      <c r="I522" s="44"/>
      <c r="J522" s="45"/>
    </row>
    <row r="523" spans="4:10" ht="13" x14ac:dyDescent="0.15">
      <c r="D523" s="42"/>
      <c r="G523" s="37"/>
      <c r="H523" s="44"/>
      <c r="I523" s="44"/>
      <c r="J523" s="45"/>
    </row>
    <row r="524" spans="4:10" ht="13" x14ac:dyDescent="0.15">
      <c r="D524" s="42"/>
      <c r="G524" s="37"/>
      <c r="H524" s="44"/>
      <c r="I524" s="44"/>
      <c r="J524" s="45"/>
    </row>
    <row r="525" spans="4:10" ht="13" x14ac:dyDescent="0.15">
      <c r="D525" s="42"/>
      <c r="G525" s="37"/>
      <c r="H525" s="44"/>
      <c r="I525" s="44"/>
      <c r="J525" s="45"/>
    </row>
    <row r="526" spans="4:10" ht="13" x14ac:dyDescent="0.15">
      <c r="D526" s="42"/>
      <c r="G526" s="37"/>
      <c r="H526" s="44"/>
      <c r="I526" s="44"/>
      <c r="J526" s="45"/>
    </row>
    <row r="527" spans="4:10" ht="13" x14ac:dyDescent="0.15">
      <c r="D527" s="42"/>
      <c r="G527" s="37"/>
      <c r="H527" s="44"/>
      <c r="I527" s="44"/>
      <c r="J527" s="45"/>
    </row>
    <row r="528" spans="4:10" ht="13" x14ac:dyDescent="0.15">
      <c r="D528" s="42"/>
      <c r="G528" s="37"/>
      <c r="H528" s="44"/>
      <c r="I528" s="44"/>
      <c r="J528" s="45"/>
    </row>
    <row r="529" spans="4:10" ht="13" x14ac:dyDescent="0.15">
      <c r="D529" s="42"/>
      <c r="G529" s="37"/>
      <c r="H529" s="44"/>
      <c r="I529" s="44"/>
      <c r="J529" s="45"/>
    </row>
    <row r="530" spans="4:10" ht="13" x14ac:dyDescent="0.15">
      <c r="D530" s="42"/>
      <c r="G530" s="37"/>
      <c r="H530" s="44"/>
      <c r="I530" s="44"/>
      <c r="J530" s="45"/>
    </row>
    <row r="531" spans="4:10" ht="13" x14ac:dyDescent="0.15">
      <c r="D531" s="42"/>
      <c r="G531" s="37"/>
      <c r="H531" s="44"/>
      <c r="I531" s="44"/>
      <c r="J531" s="45"/>
    </row>
    <row r="532" spans="4:10" ht="13" x14ac:dyDescent="0.15">
      <c r="D532" s="42"/>
      <c r="G532" s="37"/>
      <c r="H532" s="44"/>
      <c r="I532" s="44"/>
      <c r="J532" s="45"/>
    </row>
    <row r="533" spans="4:10" ht="13" x14ac:dyDescent="0.15">
      <c r="D533" s="42"/>
      <c r="G533" s="37"/>
      <c r="H533" s="44"/>
      <c r="I533" s="44"/>
      <c r="J533" s="45"/>
    </row>
    <row r="534" spans="4:10" ht="13" x14ac:dyDescent="0.15">
      <c r="D534" s="42"/>
      <c r="G534" s="37"/>
      <c r="H534" s="44"/>
      <c r="I534" s="44"/>
      <c r="J534" s="45"/>
    </row>
    <row r="535" spans="4:10" ht="13" x14ac:dyDescent="0.15">
      <c r="D535" s="42"/>
      <c r="G535" s="37"/>
      <c r="H535" s="44"/>
      <c r="I535" s="44"/>
      <c r="J535" s="45"/>
    </row>
    <row r="536" spans="4:10" ht="13" x14ac:dyDescent="0.15">
      <c r="D536" s="42"/>
      <c r="G536" s="37"/>
      <c r="H536" s="44"/>
      <c r="I536" s="44"/>
      <c r="J536" s="45"/>
    </row>
    <row r="537" spans="4:10" ht="13" x14ac:dyDescent="0.15">
      <c r="D537" s="42"/>
      <c r="G537" s="37"/>
      <c r="H537" s="44"/>
      <c r="I537" s="44"/>
      <c r="J537" s="45"/>
    </row>
    <row r="538" spans="4:10" ht="13" x14ac:dyDescent="0.15">
      <c r="D538" s="42"/>
      <c r="G538" s="37"/>
      <c r="H538" s="44"/>
      <c r="I538" s="44"/>
      <c r="J538" s="45"/>
    </row>
    <row r="539" spans="4:10" ht="13" x14ac:dyDescent="0.15">
      <c r="D539" s="42"/>
      <c r="G539" s="37"/>
      <c r="H539" s="44"/>
      <c r="I539" s="44"/>
      <c r="J539" s="45"/>
    </row>
    <row r="540" spans="4:10" ht="13" x14ac:dyDescent="0.15">
      <c r="D540" s="42"/>
      <c r="G540" s="37"/>
      <c r="H540" s="44"/>
      <c r="I540" s="44"/>
      <c r="J540" s="45"/>
    </row>
    <row r="541" spans="4:10" ht="13" x14ac:dyDescent="0.15">
      <c r="D541" s="42"/>
      <c r="G541" s="37"/>
      <c r="H541" s="44"/>
      <c r="I541" s="44"/>
      <c r="J541" s="45"/>
    </row>
    <row r="542" spans="4:10" ht="13" x14ac:dyDescent="0.15">
      <c r="D542" s="42"/>
      <c r="G542" s="37"/>
      <c r="H542" s="44"/>
      <c r="I542" s="44"/>
      <c r="J542" s="45"/>
    </row>
    <row r="543" spans="4:10" ht="13" x14ac:dyDescent="0.15">
      <c r="D543" s="42"/>
      <c r="G543" s="37"/>
      <c r="H543" s="44"/>
      <c r="I543" s="44"/>
      <c r="J543" s="45"/>
    </row>
    <row r="544" spans="4:10" ht="13" x14ac:dyDescent="0.15">
      <c r="D544" s="42"/>
      <c r="G544" s="37"/>
      <c r="H544" s="44"/>
      <c r="I544" s="44"/>
      <c r="J544" s="45"/>
    </row>
    <row r="545" spans="4:10" ht="13" x14ac:dyDescent="0.15">
      <c r="D545" s="42"/>
      <c r="G545" s="37"/>
      <c r="H545" s="44"/>
      <c r="I545" s="44"/>
      <c r="J545" s="45"/>
    </row>
    <row r="546" spans="4:10" ht="13" x14ac:dyDescent="0.15">
      <c r="D546" s="42"/>
      <c r="G546" s="37"/>
      <c r="H546" s="44"/>
      <c r="I546" s="44"/>
      <c r="J546" s="45"/>
    </row>
    <row r="547" spans="4:10" ht="13" x14ac:dyDescent="0.15">
      <c r="D547" s="42"/>
      <c r="G547" s="37"/>
      <c r="H547" s="44"/>
      <c r="I547" s="44"/>
      <c r="J547" s="45"/>
    </row>
    <row r="548" spans="4:10" ht="13" x14ac:dyDescent="0.15">
      <c r="D548" s="42"/>
      <c r="G548" s="37"/>
      <c r="H548" s="44"/>
      <c r="I548" s="44"/>
      <c r="J548" s="45"/>
    </row>
    <row r="549" spans="4:10" ht="13" x14ac:dyDescent="0.15">
      <c r="D549" s="42"/>
      <c r="G549" s="37"/>
      <c r="H549" s="44"/>
      <c r="I549" s="44"/>
      <c r="J549" s="45"/>
    </row>
    <row r="550" spans="4:10" ht="13" x14ac:dyDescent="0.15">
      <c r="D550" s="42"/>
      <c r="G550" s="37"/>
      <c r="H550" s="44"/>
      <c r="I550" s="44"/>
      <c r="J550" s="45"/>
    </row>
    <row r="551" spans="4:10" ht="13" x14ac:dyDescent="0.15">
      <c r="D551" s="42"/>
      <c r="G551" s="37"/>
      <c r="H551" s="44"/>
      <c r="I551" s="44"/>
      <c r="J551" s="45"/>
    </row>
    <row r="552" spans="4:10" ht="13" x14ac:dyDescent="0.15">
      <c r="D552" s="42"/>
      <c r="G552" s="37"/>
      <c r="H552" s="44"/>
      <c r="I552" s="44"/>
      <c r="J552" s="45"/>
    </row>
    <row r="553" spans="4:10" ht="13" x14ac:dyDescent="0.15">
      <c r="D553" s="42"/>
      <c r="G553" s="37"/>
      <c r="H553" s="44"/>
      <c r="I553" s="44"/>
      <c r="J553" s="45"/>
    </row>
    <row r="554" spans="4:10" ht="13" x14ac:dyDescent="0.15">
      <c r="D554" s="42"/>
      <c r="G554" s="37"/>
      <c r="H554" s="44"/>
      <c r="I554" s="44"/>
      <c r="J554" s="45"/>
    </row>
    <row r="555" spans="4:10" ht="13" x14ac:dyDescent="0.15">
      <c r="D555" s="42"/>
      <c r="G555" s="37"/>
      <c r="H555" s="44"/>
      <c r="I555" s="44"/>
      <c r="J555" s="45"/>
    </row>
    <row r="556" spans="4:10" ht="13" x14ac:dyDescent="0.15">
      <c r="D556" s="42"/>
      <c r="G556" s="37"/>
      <c r="H556" s="44"/>
      <c r="I556" s="44"/>
      <c r="J556" s="45"/>
    </row>
    <row r="557" spans="4:10" ht="13" x14ac:dyDescent="0.15">
      <c r="D557" s="42"/>
      <c r="G557" s="37"/>
      <c r="H557" s="44"/>
      <c r="I557" s="44"/>
      <c r="J557" s="45"/>
    </row>
    <row r="558" spans="4:10" ht="13" x14ac:dyDescent="0.15">
      <c r="D558" s="42"/>
      <c r="G558" s="37"/>
      <c r="H558" s="44"/>
      <c r="I558" s="44"/>
      <c r="J558" s="45"/>
    </row>
    <row r="559" spans="4:10" ht="13" x14ac:dyDescent="0.15">
      <c r="D559" s="42"/>
      <c r="G559" s="37"/>
      <c r="H559" s="44"/>
      <c r="I559" s="44"/>
      <c r="J559" s="45"/>
    </row>
    <row r="560" spans="4:10" ht="13" x14ac:dyDescent="0.15">
      <c r="D560" s="42"/>
      <c r="G560" s="37"/>
      <c r="H560" s="44"/>
      <c r="I560" s="44"/>
      <c r="J560" s="45"/>
    </row>
    <row r="561" spans="4:10" ht="13" x14ac:dyDescent="0.15">
      <c r="D561" s="42"/>
      <c r="G561" s="37"/>
      <c r="H561" s="44"/>
      <c r="I561" s="44"/>
      <c r="J561" s="45"/>
    </row>
    <row r="562" spans="4:10" ht="13" x14ac:dyDescent="0.15">
      <c r="D562" s="42"/>
      <c r="G562" s="37"/>
      <c r="H562" s="44"/>
      <c r="I562" s="44"/>
      <c r="J562" s="45"/>
    </row>
    <row r="563" spans="4:10" ht="13" x14ac:dyDescent="0.15">
      <c r="D563" s="42"/>
      <c r="G563" s="37"/>
      <c r="H563" s="44"/>
      <c r="I563" s="44"/>
      <c r="J563" s="45"/>
    </row>
    <row r="564" spans="4:10" ht="13" x14ac:dyDescent="0.15">
      <c r="D564" s="42"/>
      <c r="G564" s="37"/>
      <c r="H564" s="44"/>
      <c r="I564" s="44"/>
      <c r="J564" s="45"/>
    </row>
    <row r="565" spans="4:10" ht="13" x14ac:dyDescent="0.15">
      <c r="D565" s="42"/>
      <c r="G565" s="37"/>
      <c r="H565" s="44"/>
      <c r="I565" s="44"/>
      <c r="J565" s="45"/>
    </row>
    <row r="566" spans="4:10" ht="13" x14ac:dyDescent="0.15">
      <c r="D566" s="42"/>
      <c r="G566" s="37"/>
      <c r="H566" s="44"/>
      <c r="I566" s="44"/>
      <c r="J566" s="45"/>
    </row>
    <row r="567" spans="4:10" ht="13" x14ac:dyDescent="0.15">
      <c r="D567" s="42"/>
      <c r="G567" s="37"/>
      <c r="H567" s="44"/>
      <c r="I567" s="44"/>
      <c r="J567" s="45"/>
    </row>
    <row r="568" spans="4:10" ht="13" x14ac:dyDescent="0.15">
      <c r="D568" s="42"/>
      <c r="G568" s="37"/>
      <c r="H568" s="44"/>
      <c r="I568" s="44"/>
      <c r="J568" s="45"/>
    </row>
    <row r="569" spans="4:10" ht="13" x14ac:dyDescent="0.15">
      <c r="D569" s="42"/>
      <c r="G569" s="37"/>
      <c r="H569" s="44"/>
      <c r="I569" s="44"/>
      <c r="J569" s="45"/>
    </row>
    <row r="570" spans="4:10" ht="13" x14ac:dyDescent="0.15">
      <c r="D570" s="42"/>
      <c r="G570" s="37"/>
      <c r="H570" s="44"/>
      <c r="I570" s="44"/>
      <c r="J570" s="45"/>
    </row>
    <row r="571" spans="4:10" ht="13" x14ac:dyDescent="0.15">
      <c r="D571" s="42"/>
      <c r="G571" s="37"/>
      <c r="H571" s="44"/>
      <c r="I571" s="44"/>
      <c r="J571" s="45"/>
    </row>
    <row r="572" spans="4:10" ht="13" x14ac:dyDescent="0.15">
      <c r="D572" s="42"/>
      <c r="G572" s="37"/>
      <c r="H572" s="44"/>
      <c r="I572" s="44"/>
      <c r="J572" s="45"/>
    </row>
    <row r="573" spans="4:10" ht="13" x14ac:dyDescent="0.15">
      <c r="D573" s="42"/>
      <c r="G573" s="37"/>
      <c r="H573" s="44"/>
      <c r="I573" s="44"/>
      <c r="J573" s="45"/>
    </row>
    <row r="574" spans="4:10" ht="13" x14ac:dyDescent="0.15">
      <c r="D574" s="42"/>
      <c r="G574" s="37"/>
      <c r="H574" s="44"/>
      <c r="I574" s="44"/>
      <c r="J574" s="45"/>
    </row>
    <row r="575" spans="4:10" ht="13" x14ac:dyDescent="0.15">
      <c r="D575" s="42"/>
      <c r="G575" s="37"/>
      <c r="H575" s="44"/>
      <c r="I575" s="44"/>
      <c r="J575" s="45"/>
    </row>
    <row r="576" spans="4:10" ht="13" x14ac:dyDescent="0.15">
      <c r="D576" s="42"/>
      <c r="G576" s="37"/>
      <c r="H576" s="44"/>
      <c r="I576" s="44"/>
      <c r="J576" s="45"/>
    </row>
    <row r="577" spans="4:10" ht="13" x14ac:dyDescent="0.15">
      <c r="D577" s="42"/>
      <c r="G577" s="37"/>
      <c r="H577" s="44"/>
      <c r="I577" s="44"/>
      <c r="J577" s="45"/>
    </row>
    <row r="578" spans="4:10" ht="13" x14ac:dyDescent="0.15">
      <c r="D578" s="42"/>
      <c r="G578" s="37"/>
      <c r="H578" s="44"/>
      <c r="I578" s="44"/>
      <c r="J578" s="45"/>
    </row>
    <row r="579" spans="4:10" ht="13" x14ac:dyDescent="0.15">
      <c r="D579" s="42"/>
      <c r="G579" s="37"/>
      <c r="H579" s="44"/>
      <c r="I579" s="44"/>
      <c r="J579" s="45"/>
    </row>
    <row r="580" spans="4:10" ht="13" x14ac:dyDescent="0.15">
      <c r="D580" s="42"/>
      <c r="G580" s="37"/>
      <c r="H580" s="44"/>
      <c r="I580" s="44"/>
      <c r="J580" s="45"/>
    </row>
    <row r="581" spans="4:10" ht="13" x14ac:dyDescent="0.15">
      <c r="D581" s="42"/>
      <c r="G581" s="37"/>
      <c r="H581" s="44"/>
      <c r="I581" s="44"/>
      <c r="J581" s="45"/>
    </row>
    <row r="582" spans="4:10" ht="13" x14ac:dyDescent="0.15">
      <c r="D582" s="42"/>
      <c r="G582" s="37"/>
      <c r="H582" s="44"/>
      <c r="I582" s="44"/>
      <c r="J582" s="45"/>
    </row>
    <row r="583" spans="4:10" ht="13" x14ac:dyDescent="0.15">
      <c r="D583" s="42"/>
      <c r="G583" s="37"/>
      <c r="H583" s="44"/>
      <c r="I583" s="44"/>
      <c r="J583" s="45"/>
    </row>
    <row r="584" spans="4:10" ht="13" x14ac:dyDescent="0.15">
      <c r="D584" s="42"/>
      <c r="G584" s="37"/>
      <c r="H584" s="44"/>
      <c r="I584" s="44"/>
      <c r="J584" s="45"/>
    </row>
    <row r="585" spans="4:10" ht="13" x14ac:dyDescent="0.15">
      <c r="D585" s="42"/>
      <c r="G585" s="37"/>
      <c r="H585" s="44"/>
      <c r="I585" s="44"/>
      <c r="J585" s="45"/>
    </row>
    <row r="586" spans="4:10" ht="13" x14ac:dyDescent="0.15">
      <c r="D586" s="42"/>
      <c r="G586" s="37"/>
      <c r="H586" s="44"/>
      <c r="I586" s="44"/>
      <c r="J586" s="45"/>
    </row>
    <row r="587" spans="4:10" ht="13" x14ac:dyDescent="0.15">
      <c r="D587" s="42"/>
      <c r="G587" s="37"/>
      <c r="H587" s="44"/>
      <c r="I587" s="44"/>
      <c r="J587" s="45"/>
    </row>
    <row r="588" spans="4:10" ht="13" x14ac:dyDescent="0.15">
      <c r="D588" s="42"/>
      <c r="G588" s="37"/>
      <c r="H588" s="44"/>
      <c r="I588" s="44"/>
      <c r="J588" s="45"/>
    </row>
    <row r="589" spans="4:10" ht="13" x14ac:dyDescent="0.15">
      <c r="D589" s="42"/>
      <c r="G589" s="37"/>
      <c r="H589" s="44"/>
      <c r="I589" s="44"/>
      <c r="J589" s="45"/>
    </row>
    <row r="590" spans="4:10" ht="13" x14ac:dyDescent="0.15">
      <c r="D590" s="42"/>
      <c r="G590" s="37"/>
      <c r="H590" s="44"/>
      <c r="I590" s="44"/>
      <c r="J590" s="45"/>
    </row>
    <row r="591" spans="4:10" ht="13" x14ac:dyDescent="0.15">
      <c r="D591" s="42"/>
      <c r="G591" s="37"/>
      <c r="H591" s="44"/>
      <c r="I591" s="44"/>
      <c r="J591" s="45"/>
    </row>
    <row r="592" spans="4:10" ht="13" x14ac:dyDescent="0.15">
      <c r="D592" s="42"/>
      <c r="G592" s="37"/>
      <c r="H592" s="44"/>
      <c r="I592" s="44"/>
      <c r="J592" s="45"/>
    </row>
    <row r="593" spans="4:10" ht="13" x14ac:dyDescent="0.15">
      <c r="D593" s="42"/>
      <c r="G593" s="37"/>
      <c r="H593" s="44"/>
      <c r="I593" s="44"/>
      <c r="J593" s="45"/>
    </row>
    <row r="594" spans="4:10" ht="13" x14ac:dyDescent="0.15">
      <c r="D594" s="42"/>
      <c r="G594" s="37"/>
      <c r="H594" s="44"/>
      <c r="I594" s="44"/>
      <c r="J594" s="45"/>
    </row>
    <row r="595" spans="4:10" ht="13" x14ac:dyDescent="0.15">
      <c r="D595" s="42"/>
      <c r="G595" s="37"/>
      <c r="H595" s="44"/>
      <c r="I595" s="44"/>
      <c r="J595" s="45"/>
    </row>
    <row r="596" spans="4:10" ht="13" x14ac:dyDescent="0.15">
      <c r="D596" s="42"/>
      <c r="G596" s="37"/>
      <c r="H596" s="44"/>
      <c r="I596" s="44"/>
      <c r="J596" s="45"/>
    </row>
    <row r="597" spans="4:10" ht="13" x14ac:dyDescent="0.15">
      <c r="D597" s="42"/>
      <c r="G597" s="37"/>
      <c r="H597" s="44"/>
      <c r="I597" s="44"/>
      <c r="J597" s="45"/>
    </row>
    <row r="598" spans="4:10" ht="13" x14ac:dyDescent="0.15">
      <c r="D598" s="42"/>
      <c r="G598" s="37"/>
      <c r="H598" s="44"/>
      <c r="I598" s="44"/>
      <c r="J598" s="45"/>
    </row>
    <row r="599" spans="4:10" ht="13" x14ac:dyDescent="0.15">
      <c r="D599" s="42"/>
      <c r="G599" s="37"/>
      <c r="H599" s="44"/>
      <c r="I599" s="44"/>
      <c r="J599" s="45"/>
    </row>
    <row r="600" spans="4:10" ht="13" x14ac:dyDescent="0.15">
      <c r="D600" s="42"/>
      <c r="G600" s="37"/>
      <c r="H600" s="44"/>
      <c r="I600" s="44"/>
      <c r="J600" s="45"/>
    </row>
    <row r="601" spans="4:10" ht="13" x14ac:dyDescent="0.15">
      <c r="D601" s="42"/>
      <c r="G601" s="37"/>
      <c r="H601" s="44"/>
      <c r="I601" s="44"/>
      <c r="J601" s="45"/>
    </row>
    <row r="602" spans="4:10" ht="13" x14ac:dyDescent="0.15">
      <c r="D602" s="42"/>
      <c r="G602" s="37"/>
      <c r="H602" s="44"/>
      <c r="I602" s="44"/>
      <c r="J602" s="45"/>
    </row>
    <row r="603" spans="4:10" ht="13" x14ac:dyDescent="0.15">
      <c r="D603" s="42"/>
      <c r="G603" s="37"/>
      <c r="H603" s="44"/>
      <c r="I603" s="44"/>
      <c r="J603" s="45"/>
    </row>
    <row r="604" spans="4:10" ht="13" x14ac:dyDescent="0.15">
      <c r="D604" s="42"/>
      <c r="G604" s="37"/>
      <c r="H604" s="44"/>
      <c r="I604" s="44"/>
      <c r="J604" s="45"/>
    </row>
    <row r="605" spans="4:10" ht="13" x14ac:dyDescent="0.15">
      <c r="D605" s="42"/>
      <c r="G605" s="37"/>
      <c r="H605" s="44"/>
      <c r="I605" s="44"/>
      <c r="J605" s="45"/>
    </row>
    <row r="606" spans="4:10" ht="13" x14ac:dyDescent="0.15">
      <c r="D606" s="42"/>
      <c r="G606" s="37"/>
      <c r="H606" s="44"/>
      <c r="I606" s="44"/>
      <c r="J606" s="45"/>
    </row>
    <row r="607" spans="4:10" ht="13" x14ac:dyDescent="0.15">
      <c r="D607" s="42"/>
      <c r="G607" s="37"/>
      <c r="H607" s="44"/>
      <c r="I607" s="44"/>
      <c r="J607" s="45"/>
    </row>
    <row r="608" spans="4:10" ht="13" x14ac:dyDescent="0.15">
      <c r="D608" s="42"/>
      <c r="G608" s="37"/>
      <c r="H608" s="44"/>
      <c r="I608" s="44"/>
      <c r="J608" s="45"/>
    </row>
    <row r="609" spans="4:10" ht="13" x14ac:dyDescent="0.15">
      <c r="D609" s="42"/>
      <c r="G609" s="37"/>
      <c r="H609" s="44"/>
      <c r="I609" s="44"/>
      <c r="J609" s="45"/>
    </row>
    <row r="610" spans="4:10" ht="13" x14ac:dyDescent="0.15">
      <c r="D610" s="42"/>
      <c r="G610" s="37"/>
      <c r="H610" s="44"/>
      <c r="I610" s="44"/>
      <c r="J610" s="45"/>
    </row>
    <row r="611" spans="4:10" ht="13" x14ac:dyDescent="0.15">
      <c r="D611" s="42"/>
      <c r="G611" s="37"/>
      <c r="H611" s="44"/>
      <c r="I611" s="44"/>
      <c r="J611" s="45"/>
    </row>
    <row r="612" spans="4:10" ht="13" x14ac:dyDescent="0.15">
      <c r="D612" s="42"/>
      <c r="G612" s="37"/>
      <c r="H612" s="44"/>
      <c r="I612" s="44"/>
      <c r="J612" s="45"/>
    </row>
    <row r="613" spans="4:10" ht="13" x14ac:dyDescent="0.15">
      <c r="D613" s="42"/>
      <c r="G613" s="37"/>
      <c r="H613" s="44"/>
      <c r="I613" s="44"/>
      <c r="J613" s="45"/>
    </row>
    <row r="614" spans="4:10" ht="13" x14ac:dyDescent="0.15">
      <c r="D614" s="42"/>
      <c r="G614" s="37"/>
      <c r="H614" s="44"/>
      <c r="I614" s="44"/>
      <c r="J614" s="45"/>
    </row>
    <row r="615" spans="4:10" ht="13" x14ac:dyDescent="0.15">
      <c r="D615" s="42"/>
      <c r="G615" s="37"/>
      <c r="H615" s="44"/>
      <c r="I615" s="44"/>
      <c r="J615" s="45"/>
    </row>
    <row r="616" spans="4:10" ht="13" x14ac:dyDescent="0.15">
      <c r="D616" s="42"/>
      <c r="G616" s="37"/>
      <c r="H616" s="44"/>
      <c r="I616" s="44"/>
      <c r="J616" s="45"/>
    </row>
    <row r="617" spans="4:10" ht="13" x14ac:dyDescent="0.15">
      <c r="D617" s="42"/>
      <c r="G617" s="37"/>
      <c r="H617" s="44"/>
      <c r="I617" s="44"/>
      <c r="J617" s="45"/>
    </row>
    <row r="618" spans="4:10" ht="13" x14ac:dyDescent="0.15">
      <c r="D618" s="42"/>
      <c r="G618" s="37"/>
      <c r="H618" s="44"/>
      <c r="I618" s="44"/>
      <c r="J618" s="45"/>
    </row>
    <row r="619" spans="4:10" ht="13" x14ac:dyDescent="0.15">
      <c r="D619" s="42"/>
      <c r="G619" s="37"/>
      <c r="H619" s="44"/>
      <c r="I619" s="44"/>
      <c r="J619" s="45"/>
    </row>
    <row r="620" spans="4:10" ht="13" x14ac:dyDescent="0.15">
      <c r="D620" s="42"/>
      <c r="G620" s="37"/>
      <c r="H620" s="44"/>
      <c r="I620" s="44"/>
      <c r="J620" s="45"/>
    </row>
    <row r="621" spans="4:10" ht="13" x14ac:dyDescent="0.15">
      <c r="D621" s="42"/>
      <c r="G621" s="37"/>
      <c r="H621" s="44"/>
      <c r="I621" s="44"/>
      <c r="J621" s="45"/>
    </row>
    <row r="622" spans="4:10" ht="13" x14ac:dyDescent="0.15">
      <c r="D622" s="42"/>
      <c r="G622" s="37"/>
      <c r="H622" s="44"/>
      <c r="I622" s="44"/>
      <c r="J622" s="45"/>
    </row>
    <row r="623" spans="4:10" ht="13" x14ac:dyDescent="0.15">
      <c r="D623" s="42"/>
      <c r="G623" s="37"/>
      <c r="H623" s="44"/>
      <c r="I623" s="44"/>
      <c r="J623" s="45"/>
    </row>
    <row r="624" spans="4:10" ht="13" x14ac:dyDescent="0.15">
      <c r="D624" s="42"/>
      <c r="G624" s="37"/>
      <c r="H624" s="44"/>
      <c r="I624" s="44"/>
      <c r="J624" s="45"/>
    </row>
    <row r="625" spans="4:10" ht="13" x14ac:dyDescent="0.15">
      <c r="D625" s="42"/>
      <c r="G625" s="37"/>
      <c r="H625" s="44"/>
      <c r="I625" s="44"/>
      <c r="J625" s="45"/>
    </row>
    <row r="626" spans="4:10" ht="13" x14ac:dyDescent="0.15">
      <c r="D626" s="42"/>
      <c r="G626" s="37"/>
      <c r="H626" s="44"/>
      <c r="I626" s="44"/>
      <c r="J626" s="45"/>
    </row>
    <row r="627" spans="4:10" ht="13" x14ac:dyDescent="0.15">
      <c r="D627" s="42"/>
      <c r="G627" s="37"/>
      <c r="H627" s="44"/>
      <c r="I627" s="44"/>
      <c r="J627" s="45"/>
    </row>
    <row r="628" spans="4:10" ht="13" x14ac:dyDescent="0.15">
      <c r="D628" s="42"/>
      <c r="G628" s="37"/>
      <c r="H628" s="44"/>
      <c r="I628" s="44"/>
      <c r="J628" s="45"/>
    </row>
    <row r="629" spans="4:10" ht="13" x14ac:dyDescent="0.15">
      <c r="D629" s="42"/>
      <c r="G629" s="37"/>
      <c r="H629" s="44"/>
      <c r="I629" s="44"/>
      <c r="J629" s="45"/>
    </row>
    <row r="630" spans="4:10" ht="13" x14ac:dyDescent="0.15">
      <c r="D630" s="42"/>
      <c r="G630" s="37"/>
      <c r="H630" s="44"/>
      <c r="I630" s="44"/>
      <c r="J630" s="45"/>
    </row>
    <row r="631" spans="4:10" ht="13" x14ac:dyDescent="0.15">
      <c r="D631" s="42"/>
      <c r="G631" s="37"/>
      <c r="H631" s="44"/>
      <c r="I631" s="44"/>
      <c r="J631" s="45"/>
    </row>
    <row r="632" spans="4:10" ht="13" x14ac:dyDescent="0.15">
      <c r="D632" s="42"/>
      <c r="G632" s="37"/>
      <c r="H632" s="44"/>
      <c r="I632" s="44"/>
      <c r="J632" s="45"/>
    </row>
    <row r="633" spans="4:10" ht="13" x14ac:dyDescent="0.15">
      <c r="D633" s="42"/>
      <c r="G633" s="37"/>
      <c r="H633" s="44"/>
      <c r="I633" s="44"/>
      <c r="J633" s="45"/>
    </row>
    <row r="634" spans="4:10" ht="13" x14ac:dyDescent="0.15">
      <c r="D634" s="42"/>
      <c r="G634" s="37"/>
      <c r="H634" s="44"/>
      <c r="I634" s="44"/>
      <c r="J634" s="45"/>
    </row>
    <row r="635" spans="4:10" ht="13" x14ac:dyDescent="0.15">
      <c r="D635" s="42"/>
      <c r="G635" s="37"/>
      <c r="H635" s="44"/>
      <c r="I635" s="44"/>
      <c r="J635" s="45"/>
    </row>
    <row r="636" spans="4:10" ht="13" x14ac:dyDescent="0.15">
      <c r="D636" s="42"/>
      <c r="G636" s="37"/>
      <c r="H636" s="44"/>
      <c r="I636" s="44"/>
      <c r="J636" s="45"/>
    </row>
    <row r="637" spans="4:10" ht="13" x14ac:dyDescent="0.15">
      <c r="D637" s="42"/>
      <c r="G637" s="37"/>
      <c r="H637" s="44"/>
      <c r="I637" s="44"/>
      <c r="J637" s="45"/>
    </row>
    <row r="638" spans="4:10" ht="13" x14ac:dyDescent="0.15">
      <c r="D638" s="42"/>
      <c r="G638" s="37"/>
      <c r="H638" s="44"/>
      <c r="I638" s="44"/>
      <c r="J638" s="45"/>
    </row>
    <row r="639" spans="4:10" ht="13" x14ac:dyDescent="0.15">
      <c r="D639" s="42"/>
      <c r="G639" s="37"/>
      <c r="H639" s="44"/>
      <c r="I639" s="44"/>
      <c r="J639" s="45"/>
    </row>
    <row r="640" spans="4:10" ht="13" x14ac:dyDescent="0.15">
      <c r="D640" s="42"/>
      <c r="G640" s="37"/>
      <c r="H640" s="44"/>
      <c r="I640" s="44"/>
      <c r="J640" s="45"/>
    </row>
    <row r="641" spans="4:10" ht="13" x14ac:dyDescent="0.15">
      <c r="D641" s="42"/>
      <c r="G641" s="37"/>
      <c r="H641" s="44"/>
      <c r="I641" s="44"/>
      <c r="J641" s="45"/>
    </row>
    <row r="642" spans="4:10" ht="13" x14ac:dyDescent="0.15">
      <c r="D642" s="42"/>
      <c r="G642" s="37"/>
      <c r="H642" s="44"/>
      <c r="I642" s="44"/>
      <c r="J642" s="45"/>
    </row>
    <row r="643" spans="4:10" ht="13" x14ac:dyDescent="0.15">
      <c r="D643" s="42"/>
      <c r="G643" s="37"/>
      <c r="H643" s="44"/>
      <c r="I643" s="44"/>
      <c r="J643" s="45"/>
    </row>
    <row r="644" spans="4:10" ht="13" x14ac:dyDescent="0.15">
      <c r="D644" s="42"/>
      <c r="G644" s="37"/>
      <c r="H644" s="44"/>
      <c r="I644" s="44"/>
      <c r="J644" s="45"/>
    </row>
    <row r="645" spans="4:10" ht="13" x14ac:dyDescent="0.15">
      <c r="D645" s="42"/>
      <c r="G645" s="37"/>
      <c r="H645" s="44"/>
      <c r="I645" s="44"/>
      <c r="J645" s="45"/>
    </row>
    <row r="646" spans="4:10" ht="13" x14ac:dyDescent="0.15">
      <c r="D646" s="42"/>
      <c r="G646" s="37"/>
      <c r="H646" s="44"/>
      <c r="I646" s="44"/>
      <c r="J646" s="45"/>
    </row>
    <row r="647" spans="4:10" ht="13" x14ac:dyDescent="0.15">
      <c r="D647" s="42"/>
      <c r="G647" s="37"/>
      <c r="H647" s="44"/>
      <c r="I647" s="44"/>
      <c r="J647" s="45"/>
    </row>
    <row r="648" spans="4:10" ht="13" x14ac:dyDescent="0.15">
      <c r="D648" s="42"/>
      <c r="G648" s="37"/>
      <c r="H648" s="44"/>
      <c r="I648" s="44"/>
      <c r="J648" s="45"/>
    </row>
    <row r="649" spans="4:10" ht="13" x14ac:dyDescent="0.15">
      <c r="D649" s="42"/>
      <c r="G649" s="37"/>
      <c r="H649" s="44"/>
      <c r="I649" s="44"/>
      <c r="J649" s="45"/>
    </row>
    <row r="650" spans="4:10" ht="13" x14ac:dyDescent="0.15">
      <c r="D650" s="42"/>
      <c r="G650" s="37"/>
      <c r="H650" s="44"/>
      <c r="I650" s="44"/>
      <c r="J650" s="45"/>
    </row>
    <row r="651" spans="4:10" ht="13" x14ac:dyDescent="0.15">
      <c r="D651" s="42"/>
      <c r="G651" s="37"/>
      <c r="H651" s="44"/>
      <c r="I651" s="44"/>
      <c r="J651" s="45"/>
    </row>
    <row r="652" spans="4:10" ht="13" x14ac:dyDescent="0.15">
      <c r="D652" s="42"/>
      <c r="G652" s="37"/>
      <c r="H652" s="44"/>
      <c r="I652" s="44"/>
      <c r="J652" s="45"/>
    </row>
    <row r="653" spans="4:10" ht="13" x14ac:dyDescent="0.15">
      <c r="D653" s="42"/>
      <c r="G653" s="37"/>
      <c r="H653" s="44"/>
      <c r="I653" s="44"/>
      <c r="J653" s="45"/>
    </row>
    <row r="654" spans="4:10" ht="13" x14ac:dyDescent="0.15">
      <c r="D654" s="42"/>
      <c r="G654" s="37"/>
      <c r="H654" s="44"/>
      <c r="I654" s="44"/>
      <c r="J654" s="45"/>
    </row>
    <row r="655" spans="4:10" ht="13" x14ac:dyDescent="0.15">
      <c r="D655" s="42"/>
      <c r="G655" s="37"/>
      <c r="H655" s="44"/>
      <c r="I655" s="44"/>
      <c r="J655" s="45"/>
    </row>
    <row r="656" spans="4:10" ht="13" x14ac:dyDescent="0.15">
      <c r="D656" s="42"/>
      <c r="G656" s="37"/>
      <c r="H656" s="44"/>
      <c r="I656" s="44"/>
      <c r="J656" s="45"/>
    </row>
    <row r="657" spans="4:10" ht="13" x14ac:dyDescent="0.15">
      <c r="D657" s="42"/>
      <c r="G657" s="37"/>
      <c r="H657" s="44"/>
      <c r="I657" s="44"/>
      <c r="J657" s="45"/>
    </row>
    <row r="658" spans="4:10" ht="13" x14ac:dyDescent="0.15">
      <c r="D658" s="42"/>
      <c r="G658" s="37"/>
      <c r="H658" s="44"/>
      <c r="I658" s="44"/>
      <c r="J658" s="45"/>
    </row>
    <row r="659" spans="4:10" ht="13" x14ac:dyDescent="0.15">
      <c r="D659" s="42"/>
      <c r="G659" s="37"/>
      <c r="H659" s="44"/>
      <c r="I659" s="44"/>
      <c r="J659" s="45"/>
    </row>
    <row r="660" spans="4:10" ht="13" x14ac:dyDescent="0.15">
      <c r="D660" s="42"/>
      <c r="G660" s="37"/>
      <c r="H660" s="44"/>
      <c r="I660" s="44"/>
      <c r="J660" s="45"/>
    </row>
    <row r="661" spans="4:10" ht="13" x14ac:dyDescent="0.15">
      <c r="D661" s="42"/>
      <c r="G661" s="37"/>
      <c r="H661" s="44"/>
      <c r="I661" s="44"/>
      <c r="J661" s="45"/>
    </row>
    <row r="662" spans="4:10" ht="13" x14ac:dyDescent="0.15">
      <c r="D662" s="42"/>
      <c r="G662" s="37"/>
      <c r="H662" s="44"/>
      <c r="I662" s="44"/>
      <c r="J662" s="45"/>
    </row>
    <row r="663" spans="4:10" ht="13" x14ac:dyDescent="0.15">
      <c r="D663" s="42"/>
      <c r="G663" s="37"/>
      <c r="H663" s="44"/>
      <c r="I663" s="44"/>
      <c r="J663" s="45"/>
    </row>
    <row r="664" spans="4:10" ht="13" x14ac:dyDescent="0.15">
      <c r="D664" s="42"/>
      <c r="G664" s="37"/>
      <c r="H664" s="44"/>
      <c r="I664" s="44"/>
      <c r="J664" s="45"/>
    </row>
    <row r="665" spans="4:10" ht="13" x14ac:dyDescent="0.15">
      <c r="D665" s="42"/>
      <c r="G665" s="37"/>
      <c r="H665" s="44"/>
      <c r="I665" s="44"/>
      <c r="J665" s="45"/>
    </row>
    <row r="666" spans="4:10" ht="13" x14ac:dyDescent="0.15">
      <c r="D666" s="42"/>
      <c r="G666" s="37"/>
      <c r="H666" s="44"/>
      <c r="I666" s="44"/>
      <c r="J666" s="45"/>
    </row>
    <row r="667" spans="4:10" ht="13" x14ac:dyDescent="0.15">
      <c r="D667" s="42"/>
      <c r="G667" s="37"/>
      <c r="H667" s="44"/>
      <c r="I667" s="44"/>
      <c r="J667" s="45"/>
    </row>
    <row r="668" spans="4:10" ht="13" x14ac:dyDescent="0.15">
      <c r="D668" s="42"/>
      <c r="G668" s="37"/>
      <c r="H668" s="44"/>
      <c r="I668" s="44"/>
      <c r="J668" s="45"/>
    </row>
    <row r="669" spans="4:10" ht="13" x14ac:dyDescent="0.15">
      <c r="D669" s="42"/>
      <c r="G669" s="37"/>
      <c r="H669" s="44"/>
      <c r="I669" s="44"/>
      <c r="J669" s="45"/>
    </row>
    <row r="670" spans="4:10" ht="13" x14ac:dyDescent="0.15">
      <c r="D670" s="42"/>
      <c r="G670" s="37"/>
      <c r="H670" s="44"/>
      <c r="I670" s="44"/>
      <c r="J670" s="45"/>
    </row>
    <row r="671" spans="4:10" ht="13" x14ac:dyDescent="0.15">
      <c r="D671" s="42"/>
      <c r="G671" s="37"/>
      <c r="H671" s="44"/>
      <c r="I671" s="44"/>
      <c r="J671" s="45"/>
    </row>
    <row r="672" spans="4:10" ht="13" x14ac:dyDescent="0.15">
      <c r="D672" s="42"/>
      <c r="G672" s="37"/>
      <c r="H672" s="44"/>
      <c r="I672" s="44"/>
      <c r="J672" s="45"/>
    </row>
    <row r="673" spans="4:10" ht="13" x14ac:dyDescent="0.15">
      <c r="D673" s="42"/>
      <c r="G673" s="37"/>
      <c r="H673" s="44"/>
      <c r="I673" s="44"/>
      <c r="J673" s="45"/>
    </row>
    <row r="674" spans="4:10" ht="13" x14ac:dyDescent="0.15">
      <c r="D674" s="42"/>
      <c r="G674" s="37"/>
      <c r="H674" s="44"/>
      <c r="I674" s="44"/>
      <c r="J674" s="45"/>
    </row>
    <row r="675" spans="4:10" ht="13" x14ac:dyDescent="0.15">
      <c r="D675" s="42"/>
      <c r="G675" s="37"/>
      <c r="H675" s="44"/>
      <c r="I675" s="44"/>
      <c r="J675" s="45"/>
    </row>
    <row r="676" spans="4:10" ht="13" x14ac:dyDescent="0.15">
      <c r="D676" s="42"/>
      <c r="G676" s="37"/>
      <c r="H676" s="44"/>
      <c r="I676" s="44"/>
      <c r="J676" s="45"/>
    </row>
    <row r="677" spans="4:10" ht="13" x14ac:dyDescent="0.15">
      <c r="D677" s="42"/>
      <c r="G677" s="37"/>
      <c r="H677" s="44"/>
      <c r="I677" s="44"/>
      <c r="J677" s="45"/>
    </row>
    <row r="678" spans="4:10" ht="13" x14ac:dyDescent="0.15">
      <c r="D678" s="42"/>
      <c r="G678" s="37"/>
      <c r="H678" s="44"/>
      <c r="I678" s="44"/>
      <c r="J678" s="45"/>
    </row>
    <row r="679" spans="4:10" ht="13" x14ac:dyDescent="0.15">
      <c r="D679" s="42"/>
      <c r="G679" s="37"/>
      <c r="H679" s="44"/>
      <c r="I679" s="44"/>
      <c r="J679" s="45"/>
    </row>
    <row r="680" spans="4:10" ht="13" x14ac:dyDescent="0.15">
      <c r="D680" s="42"/>
      <c r="G680" s="37"/>
      <c r="H680" s="44"/>
      <c r="I680" s="44"/>
      <c r="J680" s="45"/>
    </row>
    <row r="681" spans="4:10" ht="13" x14ac:dyDescent="0.15">
      <c r="D681" s="42"/>
      <c r="G681" s="37"/>
      <c r="H681" s="44"/>
      <c r="I681" s="44"/>
      <c r="J681" s="45"/>
    </row>
    <row r="682" spans="4:10" ht="13" x14ac:dyDescent="0.15">
      <c r="D682" s="42"/>
      <c r="G682" s="37"/>
      <c r="H682" s="44"/>
      <c r="I682" s="44"/>
      <c r="J682" s="45"/>
    </row>
    <row r="683" spans="4:10" ht="13" x14ac:dyDescent="0.15">
      <c r="D683" s="42"/>
      <c r="G683" s="37"/>
      <c r="H683" s="44"/>
      <c r="I683" s="44"/>
      <c r="J683" s="45"/>
    </row>
    <row r="684" spans="4:10" ht="13" x14ac:dyDescent="0.15">
      <c r="D684" s="42"/>
      <c r="G684" s="37"/>
      <c r="H684" s="44"/>
      <c r="I684" s="44"/>
      <c r="J684" s="45"/>
    </row>
    <row r="685" spans="4:10" ht="13" x14ac:dyDescent="0.15">
      <c r="D685" s="42"/>
      <c r="G685" s="37"/>
      <c r="H685" s="44"/>
      <c r="I685" s="44"/>
      <c r="J685" s="45"/>
    </row>
    <row r="686" spans="4:10" ht="13" x14ac:dyDescent="0.15">
      <c r="D686" s="42"/>
      <c r="G686" s="37"/>
      <c r="H686" s="44"/>
      <c r="I686" s="44"/>
      <c r="J686" s="45"/>
    </row>
    <row r="687" spans="4:10" ht="13" x14ac:dyDescent="0.15">
      <c r="D687" s="42"/>
      <c r="G687" s="37"/>
      <c r="H687" s="44"/>
      <c r="I687" s="44"/>
      <c r="J687" s="45"/>
    </row>
    <row r="688" spans="4:10" ht="13" x14ac:dyDescent="0.15">
      <c r="D688" s="42"/>
      <c r="G688" s="37"/>
      <c r="H688" s="44"/>
      <c r="I688" s="44"/>
      <c r="J688" s="45"/>
    </row>
    <row r="689" spans="4:10" ht="13" x14ac:dyDescent="0.15">
      <c r="D689" s="42"/>
      <c r="G689" s="37"/>
      <c r="H689" s="44"/>
      <c r="I689" s="44"/>
      <c r="J689" s="45"/>
    </row>
    <row r="690" spans="4:10" ht="13" x14ac:dyDescent="0.15">
      <c r="D690" s="42"/>
      <c r="G690" s="37"/>
      <c r="H690" s="44"/>
      <c r="I690" s="44"/>
      <c r="J690" s="45"/>
    </row>
    <row r="691" spans="4:10" ht="13" x14ac:dyDescent="0.15">
      <c r="D691" s="42"/>
      <c r="G691" s="37"/>
      <c r="H691" s="44"/>
      <c r="I691" s="44"/>
      <c r="J691" s="45"/>
    </row>
    <row r="692" spans="4:10" ht="13" x14ac:dyDescent="0.15">
      <c r="D692" s="42"/>
      <c r="G692" s="37"/>
      <c r="H692" s="44"/>
      <c r="I692" s="44"/>
      <c r="J692" s="45"/>
    </row>
    <row r="693" spans="4:10" ht="13" x14ac:dyDescent="0.15">
      <c r="D693" s="42"/>
      <c r="G693" s="37"/>
      <c r="H693" s="44"/>
      <c r="I693" s="44"/>
      <c r="J693" s="45"/>
    </row>
    <row r="694" spans="4:10" ht="13" x14ac:dyDescent="0.15">
      <c r="D694" s="42"/>
      <c r="G694" s="37"/>
      <c r="H694" s="44"/>
      <c r="I694" s="44"/>
      <c r="J694" s="45"/>
    </row>
    <row r="695" spans="4:10" ht="13" x14ac:dyDescent="0.15">
      <c r="D695" s="42"/>
      <c r="G695" s="37"/>
      <c r="H695" s="44"/>
      <c r="I695" s="44"/>
      <c r="J695" s="45"/>
    </row>
    <row r="696" spans="4:10" ht="13" x14ac:dyDescent="0.15">
      <c r="D696" s="42"/>
      <c r="G696" s="37"/>
      <c r="H696" s="44"/>
      <c r="I696" s="44"/>
      <c r="J696" s="45"/>
    </row>
    <row r="697" spans="4:10" ht="13" x14ac:dyDescent="0.15">
      <c r="D697" s="42"/>
      <c r="G697" s="37"/>
      <c r="H697" s="44"/>
      <c r="I697" s="44"/>
      <c r="J697" s="45"/>
    </row>
    <row r="698" spans="4:10" ht="13" x14ac:dyDescent="0.15">
      <c r="D698" s="42"/>
      <c r="G698" s="37"/>
      <c r="H698" s="44"/>
      <c r="I698" s="44"/>
      <c r="J698" s="45"/>
    </row>
    <row r="699" spans="4:10" ht="13" x14ac:dyDescent="0.15">
      <c r="D699" s="42"/>
      <c r="G699" s="37"/>
      <c r="H699" s="44"/>
      <c r="I699" s="44"/>
      <c r="J699" s="45"/>
    </row>
    <row r="700" spans="4:10" ht="13" x14ac:dyDescent="0.15">
      <c r="D700" s="42"/>
      <c r="G700" s="37"/>
      <c r="H700" s="44"/>
      <c r="I700" s="44"/>
      <c r="J700" s="45"/>
    </row>
    <row r="701" spans="4:10" ht="13" x14ac:dyDescent="0.15">
      <c r="D701" s="42"/>
      <c r="G701" s="37"/>
      <c r="H701" s="44"/>
      <c r="I701" s="44"/>
      <c r="J701" s="45"/>
    </row>
    <row r="702" spans="4:10" ht="13" x14ac:dyDescent="0.15">
      <c r="D702" s="42"/>
      <c r="G702" s="37"/>
      <c r="H702" s="44"/>
      <c r="I702" s="44"/>
      <c r="J702" s="45"/>
    </row>
    <row r="703" spans="4:10" ht="13" x14ac:dyDescent="0.15">
      <c r="D703" s="42"/>
      <c r="G703" s="37"/>
      <c r="H703" s="44"/>
      <c r="I703" s="44"/>
      <c r="J703" s="45"/>
    </row>
    <row r="704" spans="4:10" ht="13" x14ac:dyDescent="0.15">
      <c r="D704" s="42"/>
      <c r="G704" s="37"/>
      <c r="H704" s="44"/>
      <c r="I704" s="44"/>
      <c r="J704" s="45"/>
    </row>
    <row r="705" spans="4:10" ht="13" x14ac:dyDescent="0.15">
      <c r="D705" s="42"/>
      <c r="G705" s="37"/>
      <c r="H705" s="44"/>
      <c r="I705" s="44"/>
      <c r="J705" s="45"/>
    </row>
    <row r="706" spans="4:10" ht="13" x14ac:dyDescent="0.15">
      <c r="D706" s="42"/>
      <c r="G706" s="37"/>
      <c r="H706" s="44"/>
      <c r="I706" s="44"/>
      <c r="J706" s="45"/>
    </row>
    <row r="707" spans="4:10" ht="13" x14ac:dyDescent="0.15">
      <c r="D707" s="42"/>
      <c r="G707" s="37"/>
      <c r="H707" s="44"/>
      <c r="I707" s="44"/>
      <c r="J707" s="45"/>
    </row>
    <row r="708" spans="4:10" ht="13" x14ac:dyDescent="0.15">
      <c r="D708" s="42"/>
      <c r="G708" s="37"/>
      <c r="H708" s="44"/>
      <c r="I708" s="44"/>
      <c r="J708" s="45"/>
    </row>
    <row r="709" spans="4:10" ht="13" x14ac:dyDescent="0.15">
      <c r="D709" s="42"/>
      <c r="G709" s="37"/>
      <c r="H709" s="44"/>
      <c r="I709" s="44"/>
      <c r="J709" s="45"/>
    </row>
    <row r="710" spans="4:10" ht="13" x14ac:dyDescent="0.15">
      <c r="D710" s="42"/>
      <c r="G710" s="37"/>
      <c r="H710" s="44"/>
      <c r="I710" s="44"/>
      <c r="J710" s="45"/>
    </row>
    <row r="711" spans="4:10" ht="13" x14ac:dyDescent="0.15">
      <c r="D711" s="42"/>
      <c r="G711" s="37"/>
      <c r="H711" s="44"/>
      <c r="I711" s="44"/>
      <c r="J711" s="45"/>
    </row>
    <row r="712" spans="4:10" ht="13" x14ac:dyDescent="0.15">
      <c r="D712" s="42"/>
      <c r="G712" s="37"/>
      <c r="H712" s="44"/>
      <c r="I712" s="44"/>
      <c r="J712" s="45"/>
    </row>
    <row r="713" spans="4:10" ht="13" x14ac:dyDescent="0.15">
      <c r="D713" s="42"/>
      <c r="G713" s="37"/>
      <c r="H713" s="44"/>
      <c r="I713" s="44"/>
      <c r="J713" s="45"/>
    </row>
    <row r="714" spans="4:10" ht="13" x14ac:dyDescent="0.15">
      <c r="D714" s="42"/>
      <c r="G714" s="37"/>
      <c r="H714" s="44"/>
      <c r="I714" s="44"/>
      <c r="J714" s="45"/>
    </row>
    <row r="715" spans="4:10" ht="13" x14ac:dyDescent="0.15">
      <c r="D715" s="42"/>
      <c r="G715" s="37"/>
      <c r="H715" s="44"/>
      <c r="I715" s="44"/>
      <c r="J715" s="45"/>
    </row>
    <row r="716" spans="4:10" ht="13" x14ac:dyDescent="0.15">
      <c r="D716" s="42"/>
      <c r="G716" s="37"/>
      <c r="H716" s="44"/>
      <c r="I716" s="44"/>
      <c r="J716" s="45"/>
    </row>
    <row r="717" spans="4:10" ht="13" x14ac:dyDescent="0.15">
      <c r="D717" s="42"/>
      <c r="G717" s="37"/>
      <c r="H717" s="44"/>
      <c r="I717" s="44"/>
      <c r="J717" s="45"/>
    </row>
    <row r="718" spans="4:10" ht="13" x14ac:dyDescent="0.15">
      <c r="D718" s="42"/>
      <c r="G718" s="37"/>
      <c r="H718" s="44"/>
      <c r="I718" s="44"/>
      <c r="J718" s="45"/>
    </row>
    <row r="719" spans="4:10" ht="13" x14ac:dyDescent="0.15">
      <c r="D719" s="42"/>
      <c r="G719" s="37"/>
      <c r="H719" s="44"/>
      <c r="I719" s="44"/>
      <c r="J719" s="45"/>
    </row>
    <row r="720" spans="4:10" ht="13" x14ac:dyDescent="0.15">
      <c r="D720" s="42"/>
      <c r="G720" s="37"/>
      <c r="H720" s="44"/>
      <c r="I720" s="44"/>
      <c r="J720" s="45"/>
    </row>
    <row r="721" spans="4:10" ht="13" x14ac:dyDescent="0.15">
      <c r="D721" s="42"/>
      <c r="G721" s="37"/>
      <c r="H721" s="44"/>
      <c r="I721" s="44"/>
      <c r="J721" s="45"/>
    </row>
    <row r="722" spans="4:10" ht="13" x14ac:dyDescent="0.15">
      <c r="D722" s="42"/>
      <c r="G722" s="37"/>
      <c r="H722" s="44"/>
      <c r="I722" s="44"/>
      <c r="J722" s="45"/>
    </row>
    <row r="723" spans="4:10" ht="13" x14ac:dyDescent="0.15">
      <c r="D723" s="42"/>
      <c r="G723" s="37"/>
      <c r="H723" s="44"/>
      <c r="I723" s="44"/>
      <c r="J723" s="45"/>
    </row>
    <row r="724" spans="4:10" ht="13" x14ac:dyDescent="0.15">
      <c r="D724" s="42"/>
      <c r="G724" s="37"/>
      <c r="H724" s="44"/>
      <c r="I724" s="44"/>
      <c r="J724" s="45"/>
    </row>
    <row r="725" spans="4:10" ht="13" x14ac:dyDescent="0.15">
      <c r="D725" s="42"/>
      <c r="G725" s="37"/>
      <c r="H725" s="44"/>
      <c r="I725" s="44"/>
      <c r="J725" s="45"/>
    </row>
    <row r="726" spans="4:10" ht="13" x14ac:dyDescent="0.15">
      <c r="D726" s="42"/>
      <c r="G726" s="37"/>
      <c r="H726" s="44"/>
      <c r="I726" s="44"/>
      <c r="J726" s="45"/>
    </row>
    <row r="727" spans="4:10" ht="13" x14ac:dyDescent="0.15">
      <c r="D727" s="42"/>
      <c r="G727" s="37"/>
      <c r="H727" s="44"/>
      <c r="I727" s="44"/>
      <c r="J727" s="45"/>
    </row>
    <row r="728" spans="4:10" ht="13" x14ac:dyDescent="0.15">
      <c r="D728" s="42"/>
      <c r="G728" s="37"/>
      <c r="H728" s="44"/>
      <c r="I728" s="44"/>
      <c r="J728" s="45"/>
    </row>
    <row r="729" spans="4:10" ht="13" x14ac:dyDescent="0.15">
      <c r="D729" s="42"/>
      <c r="G729" s="37"/>
      <c r="H729" s="44"/>
      <c r="I729" s="44"/>
      <c r="J729" s="45"/>
    </row>
    <row r="730" spans="4:10" ht="13" x14ac:dyDescent="0.15">
      <c r="D730" s="42"/>
      <c r="G730" s="37"/>
      <c r="H730" s="44"/>
      <c r="I730" s="44"/>
      <c r="J730" s="45"/>
    </row>
    <row r="731" spans="4:10" ht="13" x14ac:dyDescent="0.15">
      <c r="D731" s="42"/>
      <c r="G731" s="37"/>
      <c r="H731" s="44"/>
      <c r="I731" s="44"/>
      <c r="J731" s="45"/>
    </row>
    <row r="732" spans="4:10" ht="13" x14ac:dyDescent="0.15">
      <c r="D732" s="42"/>
      <c r="G732" s="37"/>
      <c r="H732" s="44"/>
      <c r="I732" s="44"/>
      <c r="J732" s="45"/>
    </row>
    <row r="733" spans="4:10" ht="13" x14ac:dyDescent="0.15">
      <c r="D733" s="42"/>
      <c r="G733" s="37"/>
      <c r="H733" s="44"/>
      <c r="I733" s="44"/>
      <c r="J733" s="45"/>
    </row>
    <row r="734" spans="4:10" ht="13" x14ac:dyDescent="0.15">
      <c r="D734" s="42"/>
      <c r="G734" s="37"/>
      <c r="H734" s="44"/>
      <c r="I734" s="44"/>
      <c r="J734" s="45"/>
    </row>
    <row r="735" spans="4:10" ht="13" x14ac:dyDescent="0.15">
      <c r="D735" s="42"/>
      <c r="G735" s="37"/>
      <c r="H735" s="44"/>
      <c r="I735" s="44"/>
      <c r="J735" s="45"/>
    </row>
    <row r="736" spans="4:10" ht="13" x14ac:dyDescent="0.15">
      <c r="D736" s="42"/>
      <c r="G736" s="37"/>
      <c r="H736" s="44"/>
      <c r="I736" s="44"/>
      <c r="J736" s="45"/>
    </row>
    <row r="737" spans="4:10" ht="13" x14ac:dyDescent="0.15">
      <c r="D737" s="42"/>
      <c r="G737" s="37"/>
      <c r="H737" s="44"/>
      <c r="I737" s="44"/>
      <c r="J737" s="45"/>
    </row>
    <row r="738" spans="4:10" ht="13" x14ac:dyDescent="0.15">
      <c r="D738" s="42"/>
      <c r="G738" s="37"/>
      <c r="H738" s="44"/>
      <c r="I738" s="44"/>
      <c r="J738" s="45"/>
    </row>
    <row r="739" spans="4:10" ht="13" x14ac:dyDescent="0.15">
      <c r="D739" s="42"/>
      <c r="G739" s="37"/>
      <c r="H739" s="44"/>
      <c r="I739" s="44"/>
      <c r="J739" s="45"/>
    </row>
    <row r="740" spans="4:10" ht="13" x14ac:dyDescent="0.15">
      <c r="D740" s="42"/>
      <c r="G740" s="37"/>
      <c r="H740" s="44"/>
      <c r="I740" s="44"/>
      <c r="J740" s="45"/>
    </row>
    <row r="741" spans="4:10" ht="13" x14ac:dyDescent="0.15">
      <c r="D741" s="42"/>
      <c r="G741" s="37"/>
      <c r="H741" s="44"/>
      <c r="I741" s="44"/>
      <c r="J741" s="45"/>
    </row>
    <row r="742" spans="4:10" ht="13" x14ac:dyDescent="0.15">
      <c r="D742" s="42"/>
      <c r="G742" s="37"/>
      <c r="H742" s="44"/>
      <c r="I742" s="44"/>
      <c r="J742" s="45"/>
    </row>
    <row r="743" spans="4:10" ht="13" x14ac:dyDescent="0.15">
      <c r="D743" s="42"/>
      <c r="G743" s="37"/>
      <c r="H743" s="44"/>
      <c r="I743" s="44"/>
      <c r="J743" s="45"/>
    </row>
    <row r="744" spans="4:10" ht="13" x14ac:dyDescent="0.15">
      <c r="D744" s="42"/>
      <c r="G744" s="37"/>
      <c r="H744" s="44"/>
      <c r="I744" s="44"/>
      <c r="J744" s="45"/>
    </row>
    <row r="745" spans="4:10" ht="13" x14ac:dyDescent="0.15">
      <c r="D745" s="42"/>
      <c r="G745" s="37"/>
      <c r="H745" s="44"/>
      <c r="I745" s="44"/>
      <c r="J745" s="45"/>
    </row>
    <row r="746" spans="4:10" ht="13" x14ac:dyDescent="0.15">
      <c r="D746" s="42"/>
      <c r="G746" s="37"/>
      <c r="H746" s="44"/>
      <c r="I746" s="44"/>
      <c r="J746" s="45"/>
    </row>
    <row r="747" spans="4:10" ht="13" x14ac:dyDescent="0.15">
      <c r="D747" s="42"/>
      <c r="G747" s="37"/>
      <c r="H747" s="44"/>
      <c r="I747" s="44"/>
      <c r="J747" s="45"/>
    </row>
    <row r="748" spans="4:10" ht="13" x14ac:dyDescent="0.15">
      <c r="D748" s="42"/>
      <c r="G748" s="37"/>
      <c r="H748" s="44"/>
      <c r="I748" s="44"/>
      <c r="J748" s="45"/>
    </row>
    <row r="749" spans="4:10" ht="13" x14ac:dyDescent="0.15">
      <c r="D749" s="42"/>
      <c r="G749" s="37"/>
      <c r="H749" s="44"/>
      <c r="I749" s="44"/>
      <c r="J749" s="45"/>
    </row>
    <row r="750" spans="4:10" ht="13" x14ac:dyDescent="0.15">
      <c r="D750" s="42"/>
      <c r="G750" s="37"/>
      <c r="H750" s="44"/>
      <c r="I750" s="44"/>
      <c r="J750" s="45"/>
    </row>
    <row r="751" spans="4:10" ht="13" x14ac:dyDescent="0.15">
      <c r="D751" s="42"/>
      <c r="G751" s="37"/>
      <c r="H751" s="44"/>
      <c r="I751" s="44"/>
      <c r="J751" s="45"/>
    </row>
    <row r="752" spans="4:10" ht="13" x14ac:dyDescent="0.15">
      <c r="D752" s="42"/>
      <c r="G752" s="37"/>
      <c r="H752" s="44"/>
      <c r="I752" s="44"/>
      <c r="J752" s="45"/>
    </row>
    <row r="753" spans="4:10" ht="13" x14ac:dyDescent="0.15">
      <c r="D753" s="42"/>
      <c r="G753" s="37"/>
      <c r="H753" s="44"/>
      <c r="I753" s="44"/>
      <c r="J753" s="45"/>
    </row>
    <row r="754" spans="4:10" ht="13" x14ac:dyDescent="0.15">
      <c r="D754" s="42"/>
      <c r="G754" s="37"/>
      <c r="H754" s="44"/>
      <c r="I754" s="44"/>
      <c r="J754" s="45"/>
    </row>
    <row r="755" spans="4:10" ht="13" x14ac:dyDescent="0.15">
      <c r="D755" s="42"/>
      <c r="G755" s="37"/>
      <c r="H755" s="44"/>
      <c r="I755" s="44"/>
      <c r="J755" s="45"/>
    </row>
    <row r="756" spans="4:10" ht="13" x14ac:dyDescent="0.15">
      <c r="D756" s="42"/>
      <c r="G756" s="37"/>
      <c r="H756" s="44"/>
      <c r="I756" s="44"/>
      <c r="J756" s="45"/>
    </row>
    <row r="757" spans="4:10" ht="13" x14ac:dyDescent="0.15">
      <c r="D757" s="42"/>
      <c r="G757" s="37"/>
      <c r="H757" s="44"/>
      <c r="I757" s="44"/>
      <c r="J757" s="45"/>
    </row>
    <row r="758" spans="4:10" ht="13" x14ac:dyDescent="0.15">
      <c r="D758" s="42"/>
      <c r="G758" s="37"/>
      <c r="H758" s="44"/>
      <c r="I758" s="44"/>
      <c r="J758" s="45"/>
    </row>
    <row r="759" spans="4:10" ht="13" x14ac:dyDescent="0.15">
      <c r="D759" s="42"/>
      <c r="G759" s="37"/>
      <c r="H759" s="44"/>
      <c r="I759" s="44"/>
      <c r="J759" s="45"/>
    </row>
    <row r="760" spans="4:10" ht="13" x14ac:dyDescent="0.15">
      <c r="D760" s="42"/>
      <c r="G760" s="37"/>
      <c r="H760" s="44"/>
      <c r="I760" s="44"/>
      <c r="J760" s="45"/>
    </row>
    <row r="761" spans="4:10" ht="13" x14ac:dyDescent="0.15">
      <c r="D761" s="42"/>
      <c r="G761" s="37"/>
      <c r="H761" s="44"/>
      <c r="I761" s="44"/>
      <c r="J761" s="45"/>
    </row>
    <row r="762" spans="4:10" ht="13" x14ac:dyDescent="0.15">
      <c r="D762" s="42"/>
      <c r="G762" s="37"/>
      <c r="H762" s="44"/>
      <c r="I762" s="44"/>
      <c r="J762" s="45"/>
    </row>
    <row r="763" spans="4:10" ht="13" x14ac:dyDescent="0.15">
      <c r="D763" s="42"/>
      <c r="G763" s="37"/>
      <c r="H763" s="44"/>
      <c r="I763" s="44"/>
      <c r="J763" s="45"/>
    </row>
    <row r="764" spans="4:10" ht="13" x14ac:dyDescent="0.15">
      <c r="D764" s="42"/>
      <c r="G764" s="37"/>
      <c r="H764" s="44"/>
      <c r="I764" s="44"/>
      <c r="J764" s="45"/>
    </row>
    <row r="765" spans="4:10" ht="13" x14ac:dyDescent="0.15">
      <c r="D765" s="42"/>
      <c r="G765" s="37"/>
      <c r="H765" s="44"/>
      <c r="I765" s="44"/>
      <c r="J765" s="45"/>
    </row>
    <row r="766" spans="4:10" ht="13" x14ac:dyDescent="0.15">
      <c r="D766" s="42"/>
      <c r="G766" s="37"/>
      <c r="H766" s="44"/>
      <c r="I766" s="44"/>
      <c r="J766" s="45"/>
    </row>
    <row r="767" spans="4:10" ht="13" x14ac:dyDescent="0.15">
      <c r="D767" s="42"/>
      <c r="G767" s="37"/>
      <c r="H767" s="44"/>
      <c r="I767" s="44"/>
      <c r="J767" s="45"/>
    </row>
    <row r="768" spans="4:10" ht="13" x14ac:dyDescent="0.15">
      <c r="D768" s="42"/>
      <c r="G768" s="37"/>
      <c r="H768" s="44"/>
      <c r="I768" s="44"/>
      <c r="J768" s="45"/>
    </row>
    <row r="769" spans="4:10" ht="13" x14ac:dyDescent="0.15">
      <c r="D769" s="42"/>
      <c r="G769" s="37"/>
      <c r="H769" s="44"/>
      <c r="I769" s="44"/>
      <c r="J769" s="45"/>
    </row>
    <row r="770" spans="4:10" ht="13" x14ac:dyDescent="0.15">
      <c r="D770" s="42"/>
      <c r="G770" s="37"/>
      <c r="H770" s="44"/>
      <c r="I770" s="44"/>
      <c r="J770" s="45"/>
    </row>
    <row r="771" spans="4:10" ht="13" x14ac:dyDescent="0.15">
      <c r="D771" s="42"/>
      <c r="G771" s="37"/>
      <c r="H771" s="44"/>
      <c r="I771" s="44"/>
      <c r="J771" s="45"/>
    </row>
    <row r="772" spans="4:10" ht="13" x14ac:dyDescent="0.15">
      <c r="D772" s="42"/>
      <c r="G772" s="37"/>
      <c r="H772" s="44"/>
      <c r="I772" s="44"/>
      <c r="J772" s="45"/>
    </row>
    <row r="773" spans="4:10" ht="13" x14ac:dyDescent="0.15">
      <c r="D773" s="42"/>
      <c r="G773" s="37"/>
      <c r="H773" s="44"/>
      <c r="I773" s="44"/>
      <c r="J773" s="45"/>
    </row>
    <row r="774" spans="4:10" ht="13" x14ac:dyDescent="0.15">
      <c r="D774" s="42"/>
      <c r="G774" s="37"/>
      <c r="H774" s="44"/>
      <c r="I774" s="44"/>
      <c r="J774" s="45"/>
    </row>
    <row r="775" spans="4:10" ht="13" x14ac:dyDescent="0.15">
      <c r="D775" s="42"/>
      <c r="G775" s="37"/>
      <c r="H775" s="44"/>
      <c r="I775" s="44"/>
      <c r="J775" s="45"/>
    </row>
    <row r="776" spans="4:10" ht="13" x14ac:dyDescent="0.15">
      <c r="D776" s="42"/>
      <c r="G776" s="37"/>
      <c r="H776" s="44"/>
      <c r="I776" s="44"/>
      <c r="J776" s="45"/>
    </row>
    <row r="777" spans="4:10" ht="13" x14ac:dyDescent="0.15">
      <c r="D777" s="42"/>
      <c r="G777" s="37"/>
      <c r="H777" s="44"/>
      <c r="I777" s="44"/>
      <c r="J777" s="45"/>
    </row>
    <row r="778" spans="4:10" ht="13" x14ac:dyDescent="0.15">
      <c r="D778" s="42"/>
      <c r="G778" s="37"/>
      <c r="H778" s="44"/>
      <c r="I778" s="44"/>
      <c r="J778" s="45"/>
    </row>
    <row r="779" spans="4:10" ht="13" x14ac:dyDescent="0.15">
      <c r="D779" s="42"/>
      <c r="G779" s="37"/>
      <c r="H779" s="44"/>
      <c r="I779" s="44"/>
      <c r="J779" s="45"/>
    </row>
    <row r="780" spans="4:10" ht="13" x14ac:dyDescent="0.15">
      <c r="D780" s="42"/>
      <c r="G780" s="37"/>
      <c r="H780" s="44"/>
      <c r="I780" s="44"/>
      <c r="J780" s="45"/>
    </row>
    <row r="781" spans="4:10" ht="13" x14ac:dyDescent="0.15">
      <c r="D781" s="42"/>
      <c r="G781" s="37"/>
      <c r="H781" s="44"/>
      <c r="I781" s="44"/>
      <c r="J781" s="45"/>
    </row>
    <row r="782" spans="4:10" ht="13" x14ac:dyDescent="0.15">
      <c r="D782" s="42"/>
      <c r="G782" s="37"/>
      <c r="H782" s="44"/>
      <c r="I782" s="44"/>
      <c r="J782" s="45"/>
    </row>
    <row r="783" spans="4:10" ht="13" x14ac:dyDescent="0.15">
      <c r="D783" s="42"/>
      <c r="G783" s="37"/>
      <c r="H783" s="44"/>
      <c r="I783" s="44"/>
      <c r="J783" s="45"/>
    </row>
    <row r="784" spans="4:10" ht="13" x14ac:dyDescent="0.15">
      <c r="D784" s="42"/>
      <c r="G784" s="37"/>
      <c r="H784" s="44"/>
      <c r="I784" s="44"/>
      <c r="J784" s="45"/>
    </row>
    <row r="785" spans="4:10" ht="13" x14ac:dyDescent="0.15">
      <c r="D785" s="42"/>
      <c r="G785" s="37"/>
      <c r="H785" s="44"/>
      <c r="I785" s="44"/>
      <c r="J785" s="45"/>
    </row>
    <row r="786" spans="4:10" ht="13" x14ac:dyDescent="0.15">
      <c r="D786" s="42"/>
      <c r="G786" s="37"/>
      <c r="H786" s="44"/>
      <c r="I786" s="44"/>
      <c r="J786" s="45"/>
    </row>
    <row r="787" spans="4:10" ht="13" x14ac:dyDescent="0.15">
      <c r="D787" s="42"/>
      <c r="G787" s="37"/>
      <c r="H787" s="44"/>
      <c r="I787" s="44"/>
      <c r="J787" s="45"/>
    </row>
    <row r="788" spans="4:10" ht="13" x14ac:dyDescent="0.15">
      <c r="D788" s="42"/>
      <c r="G788" s="37"/>
      <c r="H788" s="44"/>
      <c r="I788" s="44"/>
      <c r="J788" s="45"/>
    </row>
    <row r="789" spans="4:10" ht="13" x14ac:dyDescent="0.15">
      <c r="D789" s="42"/>
      <c r="G789" s="37"/>
      <c r="H789" s="44"/>
      <c r="I789" s="44"/>
      <c r="J789" s="45"/>
    </row>
    <row r="790" spans="4:10" ht="13" x14ac:dyDescent="0.15">
      <c r="D790" s="42"/>
      <c r="G790" s="37"/>
      <c r="H790" s="44"/>
      <c r="I790" s="44"/>
      <c r="J790" s="45"/>
    </row>
    <row r="791" spans="4:10" ht="13" x14ac:dyDescent="0.15">
      <c r="D791" s="42"/>
      <c r="G791" s="37"/>
      <c r="H791" s="44"/>
      <c r="I791" s="44"/>
      <c r="J791" s="45"/>
    </row>
    <row r="792" spans="4:10" ht="13" x14ac:dyDescent="0.15">
      <c r="D792" s="42"/>
      <c r="G792" s="37"/>
      <c r="H792" s="44"/>
      <c r="I792" s="44"/>
      <c r="J792" s="45"/>
    </row>
    <row r="793" spans="4:10" ht="13" x14ac:dyDescent="0.15">
      <c r="D793" s="42"/>
      <c r="G793" s="37"/>
      <c r="H793" s="44"/>
      <c r="I793" s="44"/>
      <c r="J793" s="45"/>
    </row>
    <row r="794" spans="4:10" ht="13" x14ac:dyDescent="0.15">
      <c r="D794" s="42"/>
      <c r="G794" s="37"/>
      <c r="H794" s="44"/>
      <c r="I794" s="44"/>
      <c r="J794" s="45"/>
    </row>
    <row r="795" spans="4:10" ht="13" x14ac:dyDescent="0.15">
      <c r="D795" s="42"/>
      <c r="G795" s="37"/>
      <c r="H795" s="44"/>
      <c r="I795" s="44"/>
      <c r="J795" s="45"/>
    </row>
    <row r="796" spans="4:10" ht="13" x14ac:dyDescent="0.15">
      <c r="D796" s="42"/>
      <c r="G796" s="37"/>
      <c r="H796" s="44"/>
      <c r="I796" s="44"/>
      <c r="J796" s="45"/>
    </row>
    <row r="797" spans="4:10" ht="13" x14ac:dyDescent="0.15">
      <c r="D797" s="42"/>
      <c r="G797" s="37"/>
      <c r="H797" s="44"/>
      <c r="I797" s="44"/>
      <c r="J797" s="45"/>
    </row>
    <row r="798" spans="4:10" ht="13" x14ac:dyDescent="0.15">
      <c r="D798" s="42"/>
      <c r="G798" s="37"/>
      <c r="H798" s="44"/>
      <c r="I798" s="44"/>
      <c r="J798" s="45"/>
    </row>
    <row r="799" spans="4:10" ht="13" x14ac:dyDescent="0.15">
      <c r="D799" s="42"/>
      <c r="G799" s="37"/>
      <c r="H799" s="44"/>
      <c r="I799" s="44"/>
      <c r="J799" s="45"/>
    </row>
    <row r="800" spans="4:10" ht="13" x14ac:dyDescent="0.15">
      <c r="D800" s="42"/>
      <c r="G800" s="37"/>
      <c r="H800" s="44"/>
      <c r="I800" s="44"/>
      <c r="J800" s="45"/>
    </row>
    <row r="801" spans="4:10" ht="13" x14ac:dyDescent="0.15">
      <c r="D801" s="42"/>
      <c r="G801" s="37"/>
      <c r="H801" s="44"/>
      <c r="I801" s="44"/>
      <c r="J801" s="45"/>
    </row>
    <row r="802" spans="4:10" ht="13" x14ac:dyDescent="0.15">
      <c r="D802" s="42"/>
      <c r="G802" s="37"/>
      <c r="H802" s="44"/>
      <c r="I802" s="44"/>
      <c r="J802" s="45"/>
    </row>
    <row r="803" spans="4:10" ht="13" x14ac:dyDescent="0.15">
      <c r="D803" s="42"/>
      <c r="G803" s="37"/>
      <c r="H803" s="44"/>
      <c r="I803" s="44"/>
      <c r="J803" s="45"/>
    </row>
    <row r="804" spans="4:10" ht="13" x14ac:dyDescent="0.15">
      <c r="D804" s="42"/>
      <c r="G804" s="37"/>
      <c r="H804" s="44"/>
      <c r="I804" s="44"/>
      <c r="J804" s="45"/>
    </row>
    <row r="805" spans="4:10" ht="13" x14ac:dyDescent="0.15">
      <c r="D805" s="42"/>
      <c r="G805" s="37"/>
      <c r="H805" s="44"/>
      <c r="I805" s="44"/>
      <c r="J805" s="45"/>
    </row>
    <row r="806" spans="4:10" ht="13" x14ac:dyDescent="0.15">
      <c r="D806" s="42"/>
      <c r="G806" s="37"/>
      <c r="H806" s="44"/>
      <c r="I806" s="44"/>
      <c r="J806" s="45"/>
    </row>
    <row r="807" spans="4:10" ht="13" x14ac:dyDescent="0.15">
      <c r="D807" s="42"/>
      <c r="G807" s="37"/>
      <c r="H807" s="44"/>
      <c r="I807" s="44"/>
      <c r="J807" s="45"/>
    </row>
    <row r="808" spans="4:10" ht="13" x14ac:dyDescent="0.15">
      <c r="D808" s="42"/>
      <c r="G808" s="37"/>
      <c r="H808" s="44"/>
      <c r="I808" s="44"/>
      <c r="J808" s="45"/>
    </row>
    <row r="809" spans="4:10" ht="13" x14ac:dyDescent="0.15">
      <c r="D809" s="42"/>
      <c r="G809" s="37"/>
      <c r="H809" s="44"/>
      <c r="I809" s="44"/>
      <c r="J809" s="45"/>
    </row>
    <row r="810" spans="4:10" ht="13" x14ac:dyDescent="0.15">
      <c r="D810" s="42"/>
      <c r="G810" s="37"/>
      <c r="H810" s="44"/>
      <c r="I810" s="44"/>
      <c r="J810" s="45"/>
    </row>
    <row r="811" spans="4:10" ht="13" x14ac:dyDescent="0.15">
      <c r="D811" s="42"/>
      <c r="G811" s="37"/>
      <c r="H811" s="44"/>
      <c r="I811" s="44"/>
      <c r="J811" s="45"/>
    </row>
    <row r="812" spans="4:10" ht="13" x14ac:dyDescent="0.15">
      <c r="D812" s="42"/>
      <c r="G812" s="37"/>
      <c r="H812" s="44"/>
      <c r="I812" s="44"/>
      <c r="J812" s="45"/>
    </row>
    <row r="813" spans="4:10" ht="13" x14ac:dyDescent="0.15">
      <c r="D813" s="42"/>
      <c r="G813" s="37"/>
      <c r="H813" s="44"/>
      <c r="I813" s="44"/>
      <c r="J813" s="45"/>
    </row>
    <row r="814" spans="4:10" ht="13" x14ac:dyDescent="0.15">
      <c r="D814" s="42"/>
      <c r="G814" s="37"/>
      <c r="H814" s="44"/>
      <c r="I814" s="44"/>
      <c r="J814" s="45"/>
    </row>
    <row r="815" spans="4:10" ht="13" x14ac:dyDescent="0.15">
      <c r="D815" s="42"/>
      <c r="G815" s="37"/>
      <c r="H815" s="44"/>
      <c r="I815" s="44"/>
      <c r="J815" s="45"/>
    </row>
    <row r="816" spans="4:10" ht="13" x14ac:dyDescent="0.15">
      <c r="D816" s="42"/>
      <c r="G816" s="37"/>
      <c r="H816" s="44"/>
      <c r="I816" s="44"/>
      <c r="J816" s="45"/>
    </row>
    <row r="817" spans="4:10" ht="13" x14ac:dyDescent="0.15">
      <c r="D817" s="42"/>
      <c r="G817" s="37"/>
      <c r="H817" s="44"/>
      <c r="I817" s="44"/>
      <c r="J817" s="45"/>
    </row>
    <row r="818" spans="4:10" ht="13" x14ac:dyDescent="0.15">
      <c r="D818" s="42"/>
      <c r="G818" s="37"/>
      <c r="H818" s="44"/>
      <c r="I818" s="44"/>
      <c r="J818" s="45"/>
    </row>
    <row r="819" spans="4:10" ht="13" x14ac:dyDescent="0.15">
      <c r="D819" s="42"/>
      <c r="G819" s="37"/>
      <c r="H819" s="44"/>
      <c r="I819" s="44"/>
      <c r="J819" s="45"/>
    </row>
    <row r="820" spans="4:10" ht="13" x14ac:dyDescent="0.15">
      <c r="D820" s="42"/>
      <c r="G820" s="37"/>
      <c r="H820" s="44"/>
      <c r="I820" s="44"/>
      <c r="J820" s="45"/>
    </row>
    <row r="821" spans="4:10" ht="13" x14ac:dyDescent="0.15">
      <c r="D821" s="42"/>
      <c r="G821" s="37"/>
      <c r="H821" s="44"/>
      <c r="I821" s="44"/>
      <c r="J821" s="45"/>
    </row>
    <row r="822" spans="4:10" ht="13" x14ac:dyDescent="0.15">
      <c r="D822" s="42"/>
      <c r="G822" s="37"/>
      <c r="H822" s="44"/>
      <c r="I822" s="44"/>
      <c r="J822" s="45"/>
    </row>
    <row r="823" spans="4:10" ht="13" x14ac:dyDescent="0.15">
      <c r="D823" s="42"/>
      <c r="G823" s="37"/>
      <c r="H823" s="44"/>
      <c r="I823" s="44"/>
      <c r="J823" s="45"/>
    </row>
    <row r="824" spans="4:10" ht="13" x14ac:dyDescent="0.15">
      <c r="D824" s="42"/>
      <c r="G824" s="37"/>
      <c r="H824" s="44"/>
      <c r="I824" s="44"/>
      <c r="J824" s="45"/>
    </row>
    <row r="825" spans="4:10" ht="13" x14ac:dyDescent="0.15">
      <c r="D825" s="42"/>
      <c r="G825" s="37"/>
      <c r="H825" s="44"/>
      <c r="I825" s="44"/>
      <c r="J825" s="45"/>
    </row>
    <row r="826" spans="4:10" ht="13" x14ac:dyDescent="0.15">
      <c r="D826" s="42"/>
      <c r="G826" s="37"/>
      <c r="H826" s="44"/>
      <c r="I826" s="44"/>
      <c r="J826" s="45"/>
    </row>
    <row r="827" spans="4:10" ht="13" x14ac:dyDescent="0.15">
      <c r="D827" s="42"/>
      <c r="G827" s="37"/>
      <c r="H827" s="44"/>
      <c r="I827" s="44"/>
      <c r="J827" s="45"/>
    </row>
    <row r="828" spans="4:10" ht="13" x14ac:dyDescent="0.15">
      <c r="D828" s="42"/>
      <c r="G828" s="37"/>
      <c r="H828" s="44"/>
      <c r="I828" s="44"/>
      <c r="J828" s="45"/>
    </row>
    <row r="829" spans="4:10" ht="13" x14ac:dyDescent="0.15">
      <c r="D829" s="42"/>
      <c r="G829" s="37"/>
      <c r="H829" s="44"/>
      <c r="I829" s="44"/>
      <c r="J829" s="45"/>
    </row>
    <row r="830" spans="4:10" ht="13" x14ac:dyDescent="0.15">
      <c r="D830" s="42"/>
      <c r="G830" s="37"/>
      <c r="H830" s="44"/>
      <c r="I830" s="44"/>
      <c r="J830" s="45"/>
    </row>
    <row r="831" spans="4:10" ht="13" x14ac:dyDescent="0.15">
      <c r="D831" s="42"/>
      <c r="G831" s="37"/>
      <c r="H831" s="44"/>
      <c r="I831" s="44"/>
      <c r="J831" s="45"/>
    </row>
    <row r="832" spans="4:10" ht="13" x14ac:dyDescent="0.15">
      <c r="D832" s="42"/>
      <c r="G832" s="37"/>
      <c r="H832" s="44"/>
      <c r="I832" s="44"/>
      <c r="J832" s="45"/>
    </row>
    <row r="833" spans="4:10" ht="13" x14ac:dyDescent="0.15">
      <c r="D833" s="42"/>
      <c r="G833" s="37"/>
      <c r="H833" s="44"/>
      <c r="I833" s="44"/>
      <c r="J833" s="45"/>
    </row>
    <row r="834" spans="4:10" ht="13" x14ac:dyDescent="0.15">
      <c r="D834" s="42"/>
      <c r="G834" s="37"/>
      <c r="H834" s="44"/>
      <c r="I834" s="44"/>
      <c r="J834" s="45"/>
    </row>
    <row r="835" spans="4:10" ht="13" x14ac:dyDescent="0.15">
      <c r="D835" s="42"/>
      <c r="G835" s="37"/>
      <c r="H835" s="44"/>
      <c r="I835" s="44"/>
      <c r="J835" s="45"/>
    </row>
    <row r="836" spans="4:10" ht="13" x14ac:dyDescent="0.15">
      <c r="D836" s="42"/>
      <c r="G836" s="37"/>
      <c r="H836" s="44"/>
      <c r="I836" s="44"/>
      <c r="J836" s="45"/>
    </row>
    <row r="837" spans="4:10" ht="13" x14ac:dyDescent="0.15">
      <c r="D837" s="42"/>
      <c r="G837" s="37"/>
      <c r="H837" s="44"/>
      <c r="I837" s="44"/>
      <c r="J837" s="45"/>
    </row>
    <row r="838" spans="4:10" ht="13" x14ac:dyDescent="0.15">
      <c r="D838" s="42"/>
      <c r="G838" s="37"/>
      <c r="H838" s="44"/>
      <c r="I838" s="44"/>
      <c r="J838" s="45"/>
    </row>
    <row r="839" spans="4:10" ht="13" x14ac:dyDescent="0.15">
      <c r="D839" s="42"/>
      <c r="G839" s="37"/>
      <c r="H839" s="44"/>
      <c r="I839" s="44"/>
      <c r="J839" s="45"/>
    </row>
    <row r="840" spans="4:10" ht="13" x14ac:dyDescent="0.15">
      <c r="D840" s="42"/>
      <c r="G840" s="37"/>
      <c r="H840" s="44"/>
      <c r="I840" s="44"/>
      <c r="J840" s="45"/>
    </row>
    <row r="841" spans="4:10" ht="13" x14ac:dyDescent="0.15">
      <c r="D841" s="42"/>
      <c r="G841" s="37"/>
      <c r="H841" s="44"/>
      <c r="I841" s="44"/>
      <c r="J841" s="45"/>
    </row>
    <row r="842" spans="4:10" ht="13" x14ac:dyDescent="0.15">
      <c r="D842" s="42"/>
      <c r="G842" s="37"/>
      <c r="H842" s="44"/>
      <c r="I842" s="44"/>
      <c r="J842" s="45"/>
    </row>
    <row r="843" spans="4:10" ht="13" x14ac:dyDescent="0.15">
      <c r="D843" s="42"/>
      <c r="G843" s="37"/>
      <c r="H843" s="44"/>
      <c r="I843" s="44"/>
      <c r="J843" s="45"/>
    </row>
    <row r="844" spans="4:10" ht="13" x14ac:dyDescent="0.15">
      <c r="D844" s="42"/>
      <c r="G844" s="37"/>
      <c r="H844" s="44"/>
      <c r="I844" s="44"/>
      <c r="J844" s="45"/>
    </row>
    <row r="845" spans="4:10" ht="13" x14ac:dyDescent="0.15">
      <c r="D845" s="42"/>
      <c r="G845" s="37"/>
      <c r="H845" s="44"/>
      <c r="I845" s="44"/>
      <c r="J845" s="45"/>
    </row>
    <row r="846" spans="4:10" ht="13" x14ac:dyDescent="0.15">
      <c r="D846" s="42"/>
      <c r="G846" s="37"/>
      <c r="H846" s="44"/>
      <c r="I846" s="44"/>
      <c r="J846" s="45"/>
    </row>
    <row r="847" spans="4:10" ht="13" x14ac:dyDescent="0.15">
      <c r="D847" s="42"/>
      <c r="G847" s="37"/>
      <c r="H847" s="44"/>
      <c r="I847" s="44"/>
      <c r="J847" s="45"/>
    </row>
    <row r="848" spans="4:10" ht="13" x14ac:dyDescent="0.15">
      <c r="D848" s="42"/>
      <c r="G848" s="37"/>
      <c r="H848" s="44"/>
      <c r="I848" s="44"/>
      <c r="J848" s="45"/>
    </row>
    <row r="849" spans="4:10" ht="13" x14ac:dyDescent="0.15">
      <c r="D849" s="42"/>
      <c r="G849" s="37"/>
      <c r="H849" s="44"/>
      <c r="I849" s="44"/>
      <c r="J849" s="45"/>
    </row>
    <row r="850" spans="4:10" ht="13" x14ac:dyDescent="0.15">
      <c r="D850" s="42"/>
      <c r="G850" s="37"/>
      <c r="H850" s="44"/>
      <c r="I850" s="44"/>
      <c r="J850" s="45"/>
    </row>
    <row r="851" spans="4:10" ht="13" x14ac:dyDescent="0.15">
      <c r="D851" s="42"/>
      <c r="G851" s="37"/>
      <c r="H851" s="44"/>
      <c r="I851" s="44"/>
      <c r="J851" s="45"/>
    </row>
    <row r="852" spans="4:10" ht="13" x14ac:dyDescent="0.15">
      <c r="D852" s="42"/>
      <c r="G852" s="37"/>
      <c r="H852" s="44"/>
      <c r="I852" s="44"/>
      <c r="J852" s="45"/>
    </row>
    <row r="853" spans="4:10" ht="13" x14ac:dyDescent="0.15">
      <c r="D853" s="42"/>
      <c r="G853" s="37"/>
      <c r="H853" s="44"/>
      <c r="I853" s="44"/>
      <c r="J853" s="45"/>
    </row>
    <row r="854" spans="4:10" ht="13" x14ac:dyDescent="0.15">
      <c r="D854" s="42"/>
      <c r="G854" s="37"/>
      <c r="H854" s="44"/>
      <c r="I854" s="44"/>
      <c r="J854" s="45"/>
    </row>
    <row r="855" spans="4:10" ht="13" x14ac:dyDescent="0.15">
      <c r="D855" s="42"/>
      <c r="G855" s="37"/>
      <c r="H855" s="44"/>
      <c r="I855" s="44"/>
      <c r="J855" s="45"/>
    </row>
    <row r="856" spans="4:10" ht="13" x14ac:dyDescent="0.15">
      <c r="D856" s="42"/>
      <c r="G856" s="37"/>
      <c r="H856" s="44"/>
      <c r="I856" s="44"/>
      <c r="J856" s="45"/>
    </row>
    <row r="857" spans="4:10" ht="13" x14ac:dyDescent="0.15">
      <c r="D857" s="42"/>
      <c r="G857" s="37"/>
      <c r="H857" s="44"/>
      <c r="I857" s="44"/>
      <c r="J857" s="45"/>
    </row>
    <row r="858" spans="4:10" ht="13" x14ac:dyDescent="0.15">
      <c r="D858" s="42"/>
      <c r="G858" s="37"/>
      <c r="H858" s="44"/>
      <c r="I858" s="44"/>
      <c r="J858" s="45"/>
    </row>
    <row r="859" spans="4:10" ht="13" x14ac:dyDescent="0.15">
      <c r="D859" s="42"/>
      <c r="G859" s="37"/>
      <c r="H859" s="44"/>
      <c r="I859" s="44"/>
      <c r="J859" s="45"/>
    </row>
    <row r="860" spans="4:10" ht="13" x14ac:dyDescent="0.15">
      <c r="D860" s="42"/>
      <c r="G860" s="37"/>
      <c r="H860" s="44"/>
      <c r="I860" s="44"/>
      <c r="J860" s="45"/>
    </row>
    <row r="861" spans="4:10" ht="13" x14ac:dyDescent="0.15">
      <c r="D861" s="42"/>
      <c r="G861" s="37"/>
      <c r="H861" s="44"/>
      <c r="I861" s="44"/>
      <c r="J861" s="45"/>
    </row>
    <row r="862" spans="4:10" ht="13" x14ac:dyDescent="0.15">
      <c r="D862" s="42"/>
      <c r="G862" s="37"/>
      <c r="H862" s="44"/>
      <c r="I862" s="44"/>
      <c r="J862" s="45"/>
    </row>
    <row r="863" spans="4:10" ht="13" x14ac:dyDescent="0.15">
      <c r="D863" s="42"/>
      <c r="G863" s="37"/>
      <c r="H863" s="44"/>
      <c r="I863" s="44"/>
      <c r="J863" s="45"/>
    </row>
    <row r="864" spans="4:10" ht="13" x14ac:dyDescent="0.15">
      <c r="D864" s="42"/>
      <c r="G864" s="37"/>
      <c r="H864" s="44"/>
      <c r="I864" s="44"/>
      <c r="J864" s="45"/>
    </row>
    <row r="865" spans="4:10" ht="13" x14ac:dyDescent="0.15">
      <c r="D865" s="42"/>
      <c r="G865" s="37"/>
      <c r="H865" s="44"/>
      <c r="I865" s="44"/>
      <c r="J865" s="45"/>
    </row>
    <row r="866" spans="4:10" ht="13" x14ac:dyDescent="0.15">
      <c r="D866" s="42"/>
      <c r="G866" s="37"/>
      <c r="H866" s="44"/>
      <c r="I866" s="44"/>
      <c r="J866" s="45"/>
    </row>
    <row r="867" spans="4:10" ht="13" x14ac:dyDescent="0.15">
      <c r="D867" s="42"/>
      <c r="G867" s="37"/>
      <c r="H867" s="44"/>
      <c r="I867" s="44"/>
      <c r="J867" s="45"/>
    </row>
    <row r="868" spans="4:10" ht="13" x14ac:dyDescent="0.15">
      <c r="D868" s="42"/>
      <c r="G868" s="37"/>
      <c r="H868" s="44"/>
      <c r="I868" s="44"/>
      <c r="J868" s="45"/>
    </row>
    <row r="869" spans="4:10" ht="13" x14ac:dyDescent="0.15">
      <c r="D869" s="42"/>
      <c r="G869" s="37"/>
      <c r="H869" s="44"/>
      <c r="I869" s="44"/>
      <c r="J869" s="45"/>
    </row>
    <row r="870" spans="4:10" ht="13" x14ac:dyDescent="0.15">
      <c r="D870" s="42"/>
      <c r="G870" s="37"/>
      <c r="H870" s="44"/>
      <c r="I870" s="44"/>
      <c r="J870" s="45"/>
    </row>
    <row r="871" spans="4:10" ht="13" x14ac:dyDescent="0.15">
      <c r="D871" s="42"/>
      <c r="G871" s="37"/>
      <c r="H871" s="44"/>
      <c r="I871" s="44"/>
      <c r="J871" s="45"/>
    </row>
    <row r="872" spans="4:10" ht="13" x14ac:dyDescent="0.15">
      <c r="D872" s="42"/>
      <c r="G872" s="37"/>
      <c r="H872" s="44"/>
      <c r="I872" s="44"/>
      <c r="J872" s="45"/>
    </row>
    <row r="873" spans="4:10" ht="13" x14ac:dyDescent="0.15">
      <c r="D873" s="42"/>
      <c r="G873" s="37"/>
      <c r="H873" s="44"/>
      <c r="I873" s="44"/>
      <c r="J873" s="45"/>
    </row>
    <row r="874" spans="4:10" ht="13" x14ac:dyDescent="0.15">
      <c r="D874" s="42"/>
      <c r="G874" s="37"/>
      <c r="H874" s="44"/>
      <c r="I874" s="44"/>
      <c r="J874" s="45"/>
    </row>
    <row r="875" spans="4:10" ht="13" x14ac:dyDescent="0.15">
      <c r="D875" s="42"/>
      <c r="G875" s="37"/>
      <c r="H875" s="44"/>
      <c r="I875" s="44"/>
      <c r="J875" s="45"/>
    </row>
    <row r="876" spans="4:10" ht="13" x14ac:dyDescent="0.15">
      <c r="D876" s="42"/>
      <c r="G876" s="37"/>
      <c r="H876" s="44"/>
      <c r="I876" s="44"/>
      <c r="J876" s="45"/>
    </row>
    <row r="877" spans="4:10" ht="13" x14ac:dyDescent="0.15">
      <c r="D877" s="42"/>
      <c r="G877" s="37"/>
      <c r="H877" s="44"/>
      <c r="I877" s="44"/>
      <c r="J877" s="45"/>
    </row>
    <row r="878" spans="4:10" ht="13" x14ac:dyDescent="0.15">
      <c r="D878" s="42"/>
      <c r="G878" s="37"/>
      <c r="H878" s="44"/>
      <c r="I878" s="44"/>
      <c r="J878" s="45"/>
    </row>
    <row r="879" spans="4:10" ht="13" x14ac:dyDescent="0.15">
      <c r="D879" s="42"/>
      <c r="G879" s="37"/>
      <c r="H879" s="44"/>
      <c r="I879" s="44"/>
      <c r="J879" s="45"/>
    </row>
    <row r="880" spans="4:10" ht="13" x14ac:dyDescent="0.15">
      <c r="D880" s="42"/>
      <c r="G880" s="37"/>
      <c r="H880" s="44"/>
      <c r="I880" s="44"/>
      <c r="J880" s="45"/>
    </row>
    <row r="881" spans="4:10" ht="13" x14ac:dyDescent="0.15">
      <c r="D881" s="42"/>
      <c r="G881" s="37"/>
      <c r="H881" s="44"/>
      <c r="I881" s="44"/>
      <c r="J881" s="45"/>
    </row>
    <row r="882" spans="4:10" ht="13" x14ac:dyDescent="0.15">
      <c r="D882" s="42"/>
      <c r="G882" s="37"/>
      <c r="H882" s="44"/>
      <c r="I882" s="44"/>
      <c r="J882" s="45"/>
    </row>
    <row r="883" spans="4:10" ht="13" x14ac:dyDescent="0.15">
      <c r="D883" s="42"/>
      <c r="G883" s="37"/>
      <c r="H883" s="44"/>
      <c r="I883" s="44"/>
      <c r="J883" s="45"/>
    </row>
    <row r="884" spans="4:10" ht="13" x14ac:dyDescent="0.15">
      <c r="D884" s="42"/>
      <c r="G884" s="37"/>
      <c r="H884" s="44"/>
      <c r="I884" s="44"/>
      <c r="J884" s="45"/>
    </row>
    <row r="885" spans="4:10" ht="13" x14ac:dyDescent="0.15">
      <c r="D885" s="42"/>
      <c r="G885" s="37"/>
      <c r="H885" s="44"/>
      <c r="I885" s="44"/>
      <c r="J885" s="45"/>
    </row>
    <row r="886" spans="4:10" ht="13" x14ac:dyDescent="0.15">
      <c r="D886" s="42"/>
      <c r="G886" s="37"/>
      <c r="H886" s="44"/>
      <c r="I886" s="44"/>
      <c r="J886" s="45"/>
    </row>
    <row r="887" spans="4:10" ht="13" x14ac:dyDescent="0.15">
      <c r="D887" s="42"/>
      <c r="G887" s="37"/>
      <c r="H887" s="44"/>
      <c r="I887" s="44"/>
      <c r="J887" s="45"/>
    </row>
    <row r="888" spans="4:10" ht="13" x14ac:dyDescent="0.15">
      <c r="D888" s="42"/>
      <c r="G888" s="37"/>
      <c r="H888" s="44"/>
      <c r="I888" s="44"/>
      <c r="J888" s="45"/>
    </row>
    <row r="889" spans="4:10" ht="13" x14ac:dyDescent="0.15">
      <c r="D889" s="42"/>
      <c r="G889" s="37"/>
      <c r="H889" s="44"/>
      <c r="I889" s="44"/>
      <c r="J889" s="45"/>
    </row>
    <row r="890" spans="4:10" ht="13" x14ac:dyDescent="0.15">
      <c r="D890" s="42"/>
      <c r="G890" s="37"/>
      <c r="H890" s="44"/>
      <c r="I890" s="44"/>
      <c r="J890" s="45"/>
    </row>
    <row r="891" spans="4:10" ht="13" x14ac:dyDescent="0.15">
      <c r="D891" s="42"/>
      <c r="G891" s="37"/>
      <c r="H891" s="44"/>
      <c r="I891" s="44"/>
      <c r="J891" s="45"/>
    </row>
    <row r="892" spans="4:10" ht="13" x14ac:dyDescent="0.15">
      <c r="D892" s="42"/>
      <c r="G892" s="37"/>
      <c r="H892" s="44"/>
      <c r="I892" s="44"/>
      <c r="J892" s="45"/>
    </row>
    <row r="893" spans="4:10" ht="13" x14ac:dyDescent="0.15">
      <c r="D893" s="42"/>
      <c r="G893" s="37"/>
      <c r="H893" s="44"/>
      <c r="I893" s="44"/>
      <c r="J893" s="45"/>
    </row>
    <row r="894" spans="4:10" ht="13" x14ac:dyDescent="0.15">
      <c r="D894" s="42"/>
      <c r="G894" s="37"/>
      <c r="H894" s="44"/>
      <c r="I894" s="44"/>
      <c r="J894" s="45"/>
    </row>
    <row r="895" spans="4:10" ht="13" x14ac:dyDescent="0.15">
      <c r="D895" s="42"/>
      <c r="G895" s="37"/>
      <c r="H895" s="44"/>
      <c r="I895" s="44"/>
      <c r="J895" s="45"/>
    </row>
    <row r="896" spans="4:10" ht="13" x14ac:dyDescent="0.15">
      <c r="D896" s="42"/>
      <c r="G896" s="37"/>
      <c r="H896" s="44"/>
      <c r="I896" s="44"/>
      <c r="J896" s="45"/>
    </row>
    <row r="897" spans="4:10" ht="13" x14ac:dyDescent="0.15">
      <c r="D897" s="42"/>
      <c r="G897" s="37"/>
      <c r="H897" s="44"/>
      <c r="I897" s="44"/>
      <c r="J897" s="45"/>
    </row>
    <row r="898" spans="4:10" ht="13" x14ac:dyDescent="0.15">
      <c r="D898" s="42"/>
      <c r="G898" s="37"/>
      <c r="H898" s="44"/>
      <c r="I898" s="44"/>
      <c r="J898" s="45"/>
    </row>
    <row r="899" spans="4:10" ht="13" x14ac:dyDescent="0.15">
      <c r="D899" s="42"/>
      <c r="G899" s="37"/>
      <c r="H899" s="44"/>
      <c r="I899" s="44"/>
      <c r="J899" s="45"/>
    </row>
    <row r="900" spans="4:10" ht="13" x14ac:dyDescent="0.15">
      <c r="D900" s="42"/>
      <c r="G900" s="37"/>
      <c r="H900" s="44"/>
      <c r="I900" s="44"/>
      <c r="J900" s="45"/>
    </row>
    <row r="901" spans="4:10" ht="13" x14ac:dyDescent="0.15">
      <c r="D901" s="42"/>
      <c r="G901" s="37"/>
      <c r="H901" s="44"/>
      <c r="I901" s="44"/>
      <c r="J901" s="45"/>
    </row>
    <row r="902" spans="4:10" ht="13" x14ac:dyDescent="0.15">
      <c r="D902" s="42"/>
      <c r="G902" s="37"/>
      <c r="H902" s="44"/>
      <c r="I902" s="44"/>
      <c r="J902" s="45"/>
    </row>
    <row r="903" spans="4:10" ht="13" x14ac:dyDescent="0.15">
      <c r="D903" s="42"/>
      <c r="G903" s="37"/>
      <c r="H903" s="44"/>
      <c r="I903" s="44"/>
      <c r="J903" s="45"/>
    </row>
    <row r="904" spans="4:10" ht="13" x14ac:dyDescent="0.15">
      <c r="D904" s="42"/>
      <c r="G904" s="37"/>
      <c r="H904" s="44"/>
      <c r="I904" s="44"/>
      <c r="J904" s="45"/>
    </row>
    <row r="905" spans="4:10" ht="13" x14ac:dyDescent="0.15">
      <c r="D905" s="42"/>
      <c r="G905" s="37"/>
      <c r="H905" s="44"/>
      <c r="I905" s="44"/>
      <c r="J905" s="45"/>
    </row>
    <row r="906" spans="4:10" ht="13" x14ac:dyDescent="0.15">
      <c r="D906" s="42"/>
      <c r="G906" s="37"/>
      <c r="H906" s="44"/>
      <c r="I906" s="44"/>
      <c r="J906" s="45"/>
    </row>
    <row r="907" spans="4:10" ht="13" x14ac:dyDescent="0.15">
      <c r="D907" s="42"/>
      <c r="G907" s="37"/>
      <c r="H907" s="44"/>
      <c r="I907" s="44"/>
      <c r="J907" s="45"/>
    </row>
    <row r="908" spans="4:10" ht="13" x14ac:dyDescent="0.15">
      <c r="D908" s="42"/>
      <c r="G908" s="37"/>
      <c r="H908" s="44"/>
      <c r="I908" s="44"/>
      <c r="J908" s="45"/>
    </row>
    <row r="909" spans="4:10" ht="13" x14ac:dyDescent="0.15">
      <c r="D909" s="42"/>
      <c r="G909" s="37"/>
      <c r="H909" s="44"/>
      <c r="I909" s="44"/>
      <c r="J909" s="45"/>
    </row>
    <row r="910" spans="4:10" ht="13" x14ac:dyDescent="0.15">
      <c r="D910" s="42"/>
      <c r="G910" s="37"/>
      <c r="H910" s="44"/>
      <c r="I910" s="44"/>
      <c r="J910" s="45"/>
    </row>
    <row r="911" spans="4:10" ht="13" x14ac:dyDescent="0.15">
      <c r="D911" s="42"/>
      <c r="G911" s="37"/>
      <c r="H911" s="44"/>
      <c r="I911" s="44"/>
      <c r="J911" s="45"/>
    </row>
    <row r="912" spans="4:10" ht="13" x14ac:dyDescent="0.15">
      <c r="D912" s="42"/>
      <c r="G912" s="37"/>
      <c r="H912" s="44"/>
      <c r="I912" s="44"/>
      <c r="J912" s="45"/>
    </row>
    <row r="913" spans="4:10" ht="13" x14ac:dyDescent="0.15">
      <c r="D913" s="42"/>
      <c r="G913" s="37"/>
      <c r="H913" s="44"/>
      <c r="I913" s="44"/>
      <c r="J913" s="45"/>
    </row>
    <row r="914" spans="4:10" ht="13" x14ac:dyDescent="0.15">
      <c r="D914" s="42"/>
      <c r="G914" s="37"/>
      <c r="H914" s="44"/>
      <c r="I914" s="44"/>
      <c r="J914" s="45"/>
    </row>
    <row r="915" spans="4:10" ht="13" x14ac:dyDescent="0.15">
      <c r="D915" s="42"/>
      <c r="G915" s="37"/>
      <c r="H915" s="44"/>
      <c r="I915" s="44"/>
      <c r="J915" s="45"/>
    </row>
    <row r="916" spans="4:10" ht="13" x14ac:dyDescent="0.15">
      <c r="D916" s="42"/>
      <c r="G916" s="37"/>
      <c r="H916" s="44"/>
      <c r="I916" s="44"/>
      <c r="J916" s="45"/>
    </row>
    <row r="917" spans="4:10" ht="13" x14ac:dyDescent="0.15">
      <c r="D917" s="42"/>
      <c r="G917" s="37"/>
      <c r="H917" s="44"/>
      <c r="I917" s="44"/>
      <c r="J917" s="45"/>
    </row>
    <row r="918" spans="4:10" ht="13" x14ac:dyDescent="0.15">
      <c r="D918" s="42"/>
      <c r="G918" s="37"/>
      <c r="H918" s="44"/>
      <c r="I918" s="44"/>
      <c r="J918" s="45"/>
    </row>
    <row r="919" spans="4:10" ht="13" x14ac:dyDescent="0.15">
      <c r="D919" s="42"/>
      <c r="G919" s="37"/>
      <c r="H919" s="44"/>
      <c r="I919" s="44"/>
      <c r="J919" s="45"/>
    </row>
    <row r="920" spans="4:10" ht="13" x14ac:dyDescent="0.15">
      <c r="D920" s="42"/>
      <c r="G920" s="37"/>
      <c r="H920" s="44"/>
      <c r="I920" s="44"/>
      <c r="J920" s="45"/>
    </row>
    <row r="921" spans="4:10" ht="13" x14ac:dyDescent="0.15">
      <c r="D921" s="42"/>
      <c r="G921" s="37"/>
      <c r="H921" s="44"/>
      <c r="I921" s="44"/>
      <c r="J921" s="45"/>
    </row>
    <row r="922" spans="4:10" ht="13" x14ac:dyDescent="0.15">
      <c r="D922" s="42"/>
      <c r="G922" s="37"/>
      <c r="H922" s="44"/>
      <c r="I922" s="44"/>
      <c r="J922" s="45"/>
    </row>
    <row r="923" spans="4:10" ht="13" x14ac:dyDescent="0.15">
      <c r="D923" s="42"/>
      <c r="G923" s="37"/>
      <c r="H923" s="44"/>
      <c r="I923" s="44"/>
      <c r="J923" s="45"/>
    </row>
    <row r="924" spans="4:10" ht="13" x14ac:dyDescent="0.15">
      <c r="D924" s="42"/>
      <c r="G924" s="37"/>
      <c r="H924" s="44"/>
      <c r="I924" s="44"/>
      <c r="J924" s="45"/>
    </row>
    <row r="925" spans="4:10" ht="13" x14ac:dyDescent="0.15">
      <c r="D925" s="42"/>
      <c r="G925" s="37"/>
      <c r="H925" s="44"/>
      <c r="I925" s="44"/>
      <c r="J925" s="45"/>
    </row>
    <row r="926" spans="4:10" ht="13" x14ac:dyDescent="0.15">
      <c r="D926" s="42"/>
      <c r="G926" s="37"/>
      <c r="H926" s="44"/>
      <c r="I926" s="44"/>
      <c r="J926" s="45"/>
    </row>
    <row r="927" spans="4:10" ht="13" x14ac:dyDescent="0.15">
      <c r="D927" s="42"/>
      <c r="G927" s="37"/>
      <c r="H927" s="44"/>
      <c r="I927" s="44"/>
      <c r="J927" s="45"/>
    </row>
    <row r="928" spans="4:10" ht="13" x14ac:dyDescent="0.15">
      <c r="D928" s="42"/>
      <c r="G928" s="37"/>
      <c r="H928" s="44"/>
      <c r="I928" s="44"/>
      <c r="J928" s="45"/>
    </row>
    <row r="929" spans="4:10" ht="13" x14ac:dyDescent="0.15">
      <c r="D929" s="42"/>
      <c r="G929" s="37"/>
      <c r="H929" s="44"/>
      <c r="I929" s="44"/>
      <c r="J929" s="45"/>
    </row>
    <row r="930" spans="4:10" ht="13" x14ac:dyDescent="0.15">
      <c r="D930" s="42"/>
      <c r="G930" s="37"/>
      <c r="H930" s="44"/>
      <c r="I930" s="44"/>
      <c r="J930" s="45"/>
    </row>
    <row r="931" spans="4:10" ht="13" x14ac:dyDescent="0.15">
      <c r="D931" s="42"/>
      <c r="G931" s="37"/>
      <c r="H931" s="44"/>
      <c r="I931" s="44"/>
      <c r="J931" s="45"/>
    </row>
    <row r="932" spans="4:10" ht="13" x14ac:dyDescent="0.15">
      <c r="D932" s="42"/>
      <c r="G932" s="37"/>
      <c r="H932" s="44"/>
      <c r="I932" s="44"/>
      <c r="J932" s="45"/>
    </row>
    <row r="933" spans="4:10" ht="13" x14ac:dyDescent="0.15">
      <c r="D933" s="42"/>
      <c r="G933" s="37"/>
      <c r="H933" s="44"/>
      <c r="I933" s="44"/>
      <c r="J933" s="45"/>
    </row>
    <row r="934" spans="4:10" ht="13" x14ac:dyDescent="0.15">
      <c r="D934" s="42"/>
      <c r="G934" s="37"/>
      <c r="H934" s="44"/>
      <c r="I934" s="44"/>
      <c r="J934" s="45"/>
    </row>
    <row r="935" spans="4:10" ht="13" x14ac:dyDescent="0.15">
      <c r="D935" s="42"/>
      <c r="G935" s="37"/>
      <c r="H935" s="44"/>
      <c r="I935" s="44"/>
      <c r="J935" s="45"/>
    </row>
    <row r="936" spans="4:10" ht="13" x14ac:dyDescent="0.15">
      <c r="D936" s="42"/>
      <c r="G936" s="37"/>
      <c r="H936" s="44"/>
      <c r="I936" s="44"/>
      <c r="J936" s="45"/>
    </row>
    <row r="937" spans="4:10" ht="13" x14ac:dyDescent="0.15">
      <c r="D937" s="42"/>
      <c r="G937" s="37"/>
      <c r="H937" s="44"/>
      <c r="I937" s="44"/>
      <c r="J937" s="45"/>
    </row>
    <row r="938" spans="4:10" ht="13" x14ac:dyDescent="0.15">
      <c r="D938" s="42"/>
      <c r="G938" s="37"/>
      <c r="H938" s="44"/>
      <c r="I938" s="44"/>
      <c r="J938" s="45"/>
    </row>
    <row r="939" spans="4:10" ht="13" x14ac:dyDescent="0.15">
      <c r="D939" s="42"/>
      <c r="G939" s="37"/>
      <c r="H939" s="44"/>
      <c r="I939" s="44"/>
      <c r="J939" s="45"/>
    </row>
    <row r="940" spans="4:10" ht="13" x14ac:dyDescent="0.15">
      <c r="D940" s="42"/>
      <c r="G940" s="37"/>
      <c r="H940" s="44"/>
      <c r="I940" s="44"/>
      <c r="J940" s="45"/>
    </row>
    <row r="941" spans="4:10" ht="13" x14ac:dyDescent="0.15">
      <c r="D941" s="42"/>
      <c r="G941" s="37"/>
      <c r="H941" s="44"/>
      <c r="I941" s="44"/>
      <c r="J941" s="45"/>
    </row>
    <row r="942" spans="4:10" ht="13" x14ac:dyDescent="0.15">
      <c r="D942" s="42"/>
      <c r="G942" s="37"/>
      <c r="H942" s="44"/>
      <c r="I942" s="44"/>
      <c r="J942" s="45"/>
    </row>
    <row r="943" spans="4:10" ht="13" x14ac:dyDescent="0.15">
      <c r="D943" s="42"/>
      <c r="G943" s="37"/>
      <c r="H943" s="44"/>
      <c r="I943" s="44"/>
      <c r="J943" s="45"/>
    </row>
    <row r="944" spans="4:10" ht="13" x14ac:dyDescent="0.15">
      <c r="D944" s="42"/>
      <c r="G944" s="37"/>
      <c r="H944" s="44"/>
      <c r="I944" s="44"/>
      <c r="J944" s="45"/>
    </row>
    <row r="945" spans="4:10" ht="13" x14ac:dyDescent="0.15">
      <c r="D945" s="42"/>
      <c r="G945" s="37"/>
      <c r="H945" s="44"/>
      <c r="I945" s="44"/>
      <c r="J945" s="45"/>
    </row>
    <row r="946" spans="4:10" ht="13" x14ac:dyDescent="0.15">
      <c r="D946" s="42"/>
      <c r="G946" s="37"/>
      <c r="H946" s="44"/>
      <c r="I946" s="44"/>
      <c r="J946" s="45"/>
    </row>
    <row r="947" spans="4:10" ht="13" x14ac:dyDescent="0.15">
      <c r="D947" s="42"/>
      <c r="G947" s="37"/>
      <c r="H947" s="44"/>
      <c r="I947" s="44"/>
      <c r="J947" s="45"/>
    </row>
    <row r="948" spans="4:10" ht="13" x14ac:dyDescent="0.15">
      <c r="D948" s="42"/>
      <c r="G948" s="37"/>
      <c r="H948" s="44"/>
      <c r="I948" s="44"/>
      <c r="J948" s="45"/>
    </row>
    <row r="949" spans="4:10" ht="13" x14ac:dyDescent="0.15">
      <c r="D949" s="42"/>
      <c r="G949" s="37"/>
      <c r="H949" s="44"/>
      <c r="I949" s="44"/>
      <c r="J949" s="45"/>
    </row>
    <row r="950" spans="4:10" ht="13" x14ac:dyDescent="0.15">
      <c r="D950" s="42"/>
      <c r="G950" s="37"/>
      <c r="H950" s="44"/>
      <c r="I950" s="44"/>
      <c r="J950" s="45"/>
    </row>
    <row r="951" spans="4:10" ht="13" x14ac:dyDescent="0.15">
      <c r="D951" s="42"/>
      <c r="G951" s="37"/>
      <c r="H951" s="44"/>
      <c r="I951" s="44"/>
      <c r="J951" s="45"/>
    </row>
    <row r="952" spans="4:10" ht="13" x14ac:dyDescent="0.15">
      <c r="D952" s="42"/>
      <c r="G952" s="37"/>
      <c r="H952" s="44"/>
      <c r="I952" s="44"/>
      <c r="J952" s="45"/>
    </row>
    <row r="953" spans="4:10" ht="13" x14ac:dyDescent="0.15">
      <c r="D953" s="42"/>
      <c r="G953" s="37"/>
      <c r="H953" s="44"/>
      <c r="I953" s="44"/>
      <c r="J953" s="45"/>
    </row>
    <row r="954" spans="4:10" ht="13" x14ac:dyDescent="0.15">
      <c r="D954" s="42"/>
      <c r="G954" s="37"/>
      <c r="H954" s="44"/>
      <c r="I954" s="44"/>
      <c r="J954" s="45"/>
    </row>
    <row r="955" spans="4:10" ht="13" x14ac:dyDescent="0.15">
      <c r="D955" s="42"/>
      <c r="G955" s="37"/>
      <c r="H955" s="44"/>
      <c r="I955" s="44"/>
      <c r="J955" s="45"/>
    </row>
    <row r="956" spans="4:10" ht="13" x14ac:dyDescent="0.15">
      <c r="D956" s="42"/>
      <c r="G956" s="37"/>
      <c r="H956" s="44"/>
      <c r="I956" s="44"/>
      <c r="J956" s="45"/>
    </row>
    <row r="957" spans="4:10" ht="13" x14ac:dyDescent="0.15">
      <c r="D957" s="42"/>
      <c r="G957" s="37"/>
      <c r="H957" s="44"/>
      <c r="I957" s="44"/>
      <c r="J957" s="45"/>
    </row>
    <row r="958" spans="4:10" ht="13" x14ac:dyDescent="0.15">
      <c r="D958" s="42"/>
      <c r="G958" s="37"/>
      <c r="H958" s="44"/>
      <c r="I958" s="44"/>
      <c r="J958" s="45"/>
    </row>
    <row r="959" spans="4:10" ht="13" x14ac:dyDescent="0.15">
      <c r="D959" s="42"/>
      <c r="G959" s="37"/>
      <c r="H959" s="44"/>
      <c r="I959" s="44"/>
      <c r="J959" s="45"/>
    </row>
    <row r="960" spans="4:10" ht="13" x14ac:dyDescent="0.15">
      <c r="D960" s="42"/>
      <c r="G960" s="37"/>
      <c r="H960" s="44"/>
      <c r="I960" s="44"/>
      <c r="J960" s="45"/>
    </row>
    <row r="961" spans="4:10" ht="13" x14ac:dyDescent="0.15">
      <c r="D961" s="42"/>
      <c r="G961" s="37"/>
      <c r="H961" s="44"/>
      <c r="I961" s="44"/>
      <c r="J961" s="45"/>
    </row>
    <row r="962" spans="4:10" ht="13" x14ac:dyDescent="0.15">
      <c r="D962" s="42"/>
      <c r="G962" s="37"/>
      <c r="H962" s="44"/>
      <c r="I962" s="44"/>
      <c r="J962" s="45"/>
    </row>
    <row r="963" spans="4:10" ht="13" x14ac:dyDescent="0.15">
      <c r="D963" s="42"/>
      <c r="G963" s="37"/>
      <c r="H963" s="44"/>
      <c r="I963" s="44"/>
      <c r="J963" s="45"/>
    </row>
    <row r="964" spans="4:10" ht="13" x14ac:dyDescent="0.15">
      <c r="D964" s="42"/>
      <c r="G964" s="37"/>
      <c r="H964" s="44"/>
      <c r="I964" s="44"/>
      <c r="J964" s="45"/>
    </row>
    <row r="965" spans="4:10" ht="13" x14ac:dyDescent="0.15">
      <c r="D965" s="42"/>
      <c r="G965" s="37"/>
      <c r="H965" s="44"/>
      <c r="I965" s="44"/>
      <c r="J965" s="45"/>
    </row>
    <row r="966" spans="4:10" ht="13" x14ac:dyDescent="0.15">
      <c r="D966" s="42"/>
      <c r="G966" s="37"/>
      <c r="H966" s="44"/>
      <c r="I966" s="44"/>
      <c r="J966" s="45"/>
    </row>
    <row r="967" spans="4:10" ht="13" x14ac:dyDescent="0.15">
      <c r="D967" s="42"/>
      <c r="G967" s="37"/>
      <c r="H967" s="44"/>
      <c r="I967" s="44"/>
      <c r="J967" s="45"/>
    </row>
    <row r="968" spans="4:10" ht="13" x14ac:dyDescent="0.15">
      <c r="D968" s="42"/>
      <c r="G968" s="37"/>
      <c r="H968" s="44"/>
      <c r="I968" s="44"/>
      <c r="J968" s="45"/>
    </row>
    <row r="969" spans="4:10" ht="13" x14ac:dyDescent="0.15">
      <c r="D969" s="42"/>
      <c r="G969" s="37"/>
      <c r="H969" s="44"/>
      <c r="I969" s="44"/>
      <c r="J969" s="45"/>
    </row>
    <row r="970" spans="4:10" ht="13" x14ac:dyDescent="0.15">
      <c r="D970" s="42"/>
      <c r="G970" s="37"/>
      <c r="H970" s="44"/>
      <c r="I970" s="44"/>
      <c r="J970" s="45"/>
    </row>
    <row r="971" spans="4:10" ht="13" x14ac:dyDescent="0.15">
      <c r="D971" s="42"/>
      <c r="G971" s="37"/>
      <c r="H971" s="44"/>
      <c r="I971" s="44"/>
      <c r="J971" s="45"/>
    </row>
    <row r="972" spans="4:10" ht="13" x14ac:dyDescent="0.15">
      <c r="D972" s="42"/>
      <c r="G972" s="37"/>
      <c r="H972" s="44"/>
      <c r="I972" s="44"/>
      <c r="J972" s="45"/>
    </row>
    <row r="973" spans="4:10" ht="13" x14ac:dyDescent="0.15">
      <c r="D973" s="42"/>
      <c r="G973" s="37"/>
      <c r="H973" s="44"/>
      <c r="I973" s="44"/>
      <c r="J973" s="45"/>
    </row>
    <row r="974" spans="4:10" ht="13" x14ac:dyDescent="0.15">
      <c r="D974" s="42"/>
      <c r="G974" s="37"/>
      <c r="H974" s="44"/>
      <c r="I974" s="44"/>
      <c r="J974" s="45"/>
    </row>
    <row r="975" spans="4:10" ht="13" x14ac:dyDescent="0.15">
      <c r="D975" s="42"/>
      <c r="G975" s="37"/>
      <c r="H975" s="44"/>
      <c r="I975" s="44"/>
      <c r="J975" s="45"/>
    </row>
    <row r="976" spans="4:10" ht="13" x14ac:dyDescent="0.15">
      <c r="D976" s="42"/>
      <c r="G976" s="37"/>
      <c r="H976" s="44"/>
      <c r="I976" s="44"/>
      <c r="J976" s="45"/>
    </row>
    <row r="977" spans="4:10" ht="13" x14ac:dyDescent="0.15">
      <c r="D977" s="42"/>
      <c r="G977" s="37"/>
      <c r="H977" s="44"/>
      <c r="I977" s="44"/>
      <c r="J977" s="45"/>
    </row>
    <row r="978" spans="4:10" ht="13" x14ac:dyDescent="0.15">
      <c r="D978" s="42"/>
      <c r="G978" s="37"/>
      <c r="H978" s="44"/>
      <c r="I978" s="44"/>
      <c r="J978" s="45"/>
    </row>
    <row r="979" spans="4:10" ht="13" x14ac:dyDescent="0.15">
      <c r="D979" s="42"/>
      <c r="G979" s="37"/>
      <c r="H979" s="44"/>
      <c r="I979" s="44"/>
      <c r="J979" s="45"/>
    </row>
    <row r="980" spans="4:10" ht="13" x14ac:dyDescent="0.15">
      <c r="D980" s="42"/>
      <c r="G980" s="37"/>
      <c r="H980" s="44"/>
      <c r="I980" s="44"/>
      <c r="J980" s="45"/>
    </row>
    <row r="981" spans="4:10" ht="13" x14ac:dyDescent="0.15">
      <c r="D981" s="42"/>
      <c r="G981" s="37"/>
      <c r="H981" s="44"/>
      <c r="I981" s="44"/>
      <c r="J981" s="45"/>
    </row>
    <row r="982" spans="4:10" ht="13" x14ac:dyDescent="0.15">
      <c r="D982" s="42"/>
      <c r="G982" s="37"/>
      <c r="H982" s="44"/>
      <c r="I982" s="44"/>
      <c r="J982" s="45"/>
    </row>
    <row r="983" spans="4:10" ht="13" x14ac:dyDescent="0.15">
      <c r="D983" s="42"/>
      <c r="G983" s="37"/>
      <c r="H983" s="44"/>
      <c r="I983" s="44"/>
      <c r="J983" s="45"/>
    </row>
    <row r="984" spans="4:10" ht="13" x14ac:dyDescent="0.15">
      <c r="D984" s="42"/>
      <c r="G984" s="37"/>
      <c r="H984" s="44"/>
      <c r="I984" s="44"/>
      <c r="J984" s="45"/>
    </row>
    <row r="985" spans="4:10" ht="13" x14ac:dyDescent="0.15">
      <c r="D985" s="42"/>
      <c r="G985" s="37"/>
      <c r="H985" s="44"/>
      <c r="I985" s="44"/>
      <c r="J985" s="45"/>
    </row>
    <row r="986" spans="4:10" ht="13" x14ac:dyDescent="0.15">
      <c r="D986" s="42"/>
      <c r="G986" s="37"/>
      <c r="H986" s="44"/>
      <c r="I986" s="44"/>
      <c r="J986" s="45"/>
    </row>
    <row r="987" spans="4:10" ht="13" x14ac:dyDescent="0.15">
      <c r="D987" s="42"/>
      <c r="G987" s="37"/>
      <c r="H987" s="44"/>
      <c r="I987" s="44"/>
      <c r="J987" s="45"/>
    </row>
    <row r="988" spans="4:10" ht="13" x14ac:dyDescent="0.15">
      <c r="D988" s="42"/>
      <c r="G988" s="37"/>
      <c r="H988" s="44"/>
      <c r="I988" s="44"/>
      <c r="J988" s="45"/>
    </row>
    <row r="989" spans="4:10" ht="13" x14ac:dyDescent="0.15">
      <c r="D989" s="42"/>
      <c r="G989" s="37"/>
      <c r="H989" s="44"/>
      <c r="I989" s="44"/>
      <c r="J989" s="45"/>
    </row>
    <row r="990" spans="4:10" ht="13" x14ac:dyDescent="0.15">
      <c r="D990" s="42"/>
      <c r="G990" s="37"/>
      <c r="H990" s="44"/>
      <c r="I990" s="44"/>
      <c r="J990" s="45"/>
    </row>
    <row r="991" spans="4:10" ht="13" x14ac:dyDescent="0.15">
      <c r="D991" s="42"/>
      <c r="G991" s="37"/>
      <c r="H991" s="44"/>
      <c r="I991" s="44"/>
      <c r="J991" s="45"/>
    </row>
    <row r="992" spans="4:10" ht="13" x14ac:dyDescent="0.15">
      <c r="D992" s="42"/>
      <c r="G992" s="37"/>
      <c r="H992" s="44"/>
      <c r="I992" s="44"/>
      <c r="J992" s="45"/>
    </row>
    <row r="993" spans="4:10" ht="13" x14ac:dyDescent="0.15">
      <c r="D993" s="42"/>
      <c r="G993" s="37"/>
      <c r="H993" s="44"/>
      <c r="I993" s="44"/>
      <c r="J993" s="45"/>
    </row>
    <row r="994" spans="4:10" ht="13" x14ac:dyDescent="0.15">
      <c r="D994" s="42"/>
      <c r="G994" s="37"/>
      <c r="H994" s="44"/>
      <c r="I994" s="44"/>
      <c r="J994" s="45"/>
    </row>
    <row r="995" spans="4:10" ht="13" x14ac:dyDescent="0.15">
      <c r="D995" s="42"/>
      <c r="G995" s="37"/>
      <c r="H995" s="44"/>
      <c r="I995" s="44"/>
      <c r="J995" s="45"/>
    </row>
    <row r="996" spans="4:10" ht="13" x14ac:dyDescent="0.15">
      <c r="D996" s="42"/>
      <c r="G996" s="37"/>
      <c r="H996" s="44"/>
      <c r="I996" s="44"/>
      <c r="J996" s="45"/>
    </row>
    <row r="997" spans="4:10" ht="13" x14ac:dyDescent="0.15">
      <c r="D997" s="42"/>
      <c r="G997" s="37"/>
      <c r="H997" s="44"/>
      <c r="I997" s="44"/>
      <c r="J997" s="45"/>
    </row>
    <row r="998" spans="4:10" ht="13" x14ac:dyDescent="0.15">
      <c r="D998" s="42"/>
      <c r="G998" s="37"/>
      <c r="H998" s="44"/>
      <c r="I998" s="44"/>
      <c r="J998" s="45"/>
    </row>
    <row r="999" spans="4:10" ht="13" x14ac:dyDescent="0.15">
      <c r="D999" s="42"/>
      <c r="G999" s="37"/>
      <c r="H999" s="44"/>
      <c r="I999" s="44"/>
      <c r="J999" s="45"/>
    </row>
    <row r="1000" spans="4:10" ht="13" x14ac:dyDescent="0.15">
      <c r="D1000" s="42"/>
      <c r="G1000" s="37"/>
      <c r="H1000" s="44"/>
      <c r="I1000" s="44"/>
      <c r="J1000" s="45"/>
    </row>
    <row r="1001" spans="4:10" ht="13" x14ac:dyDescent="0.15">
      <c r="D1001" s="42"/>
      <c r="G1001" s="37"/>
      <c r="H1001" s="44"/>
      <c r="I1001" s="44"/>
      <c r="J1001" s="45"/>
    </row>
    <row r="1002" spans="4:10" ht="13" x14ac:dyDescent="0.15">
      <c r="D1002" s="42"/>
      <c r="G1002" s="37"/>
      <c r="H1002" s="44"/>
      <c r="I1002" s="44"/>
      <c r="J1002" s="45"/>
    </row>
    <row r="1003" spans="4:10" ht="13" x14ac:dyDescent="0.15">
      <c r="D1003" s="42"/>
      <c r="G1003" s="37"/>
      <c r="H1003" s="44"/>
      <c r="I1003" s="44"/>
      <c r="J1003" s="45"/>
    </row>
    <row r="1004" spans="4:10" ht="13" x14ac:dyDescent="0.15">
      <c r="D1004" s="42"/>
      <c r="G1004" s="37"/>
      <c r="H1004" s="44"/>
      <c r="I1004" s="44"/>
      <c r="J1004" s="45"/>
    </row>
    <row r="1005" spans="4:10" ht="13" x14ac:dyDescent="0.15">
      <c r="D1005" s="42"/>
      <c r="G1005" s="37"/>
      <c r="H1005" s="44"/>
      <c r="I1005" s="44"/>
      <c r="J1005" s="45"/>
    </row>
    <row r="1006" spans="4:10" ht="13" x14ac:dyDescent="0.15">
      <c r="D1006" s="42"/>
      <c r="G1006" s="37"/>
      <c r="H1006" s="44"/>
      <c r="I1006" s="44"/>
      <c r="J1006" s="45"/>
    </row>
    <row r="1007" spans="4:10" ht="13" x14ac:dyDescent="0.15">
      <c r="D1007" s="42"/>
      <c r="G1007" s="37"/>
      <c r="H1007" s="44"/>
      <c r="I1007" s="44"/>
      <c r="J1007" s="45"/>
    </row>
    <row r="1008" spans="4:10" ht="13" x14ac:dyDescent="0.15">
      <c r="D1008" s="42"/>
      <c r="G1008" s="37"/>
      <c r="H1008" s="44"/>
      <c r="I1008" s="44"/>
      <c r="J1008" s="45"/>
    </row>
    <row r="1009" spans="4:10" ht="13" x14ac:dyDescent="0.15">
      <c r="D1009" s="42"/>
      <c r="G1009" s="37"/>
      <c r="H1009" s="44"/>
      <c r="I1009" s="44"/>
      <c r="J1009" s="45"/>
    </row>
    <row r="1010" spans="4:10" ht="13" x14ac:dyDescent="0.15">
      <c r="D1010" s="42"/>
      <c r="G1010" s="37"/>
      <c r="H1010" s="44"/>
      <c r="I1010" s="44"/>
      <c r="J1010" s="45"/>
    </row>
    <row r="1011" spans="4:10" ht="13" x14ac:dyDescent="0.15">
      <c r="D1011" s="42"/>
      <c r="G1011" s="37"/>
      <c r="H1011" s="44"/>
      <c r="I1011" s="44"/>
      <c r="J1011" s="45"/>
    </row>
    <row r="1012" spans="4:10" ht="13" x14ac:dyDescent="0.15">
      <c r="D1012" s="42"/>
      <c r="G1012" s="37"/>
      <c r="H1012" s="44"/>
      <c r="I1012" s="44"/>
      <c r="J1012" s="45"/>
    </row>
    <row r="1013" spans="4:10" ht="13" x14ac:dyDescent="0.15">
      <c r="D1013" s="42"/>
      <c r="G1013" s="37"/>
      <c r="H1013" s="44"/>
      <c r="I1013" s="44"/>
      <c r="J1013" s="45"/>
    </row>
    <row r="1014" spans="4:10" ht="13" x14ac:dyDescent="0.15">
      <c r="D1014" s="42"/>
      <c r="G1014" s="37"/>
      <c r="H1014" s="44"/>
      <c r="I1014" s="44"/>
      <c r="J1014" s="45"/>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J22"/>
  <sheetViews>
    <sheetView workbookViewId="0"/>
  </sheetViews>
  <sheetFormatPr baseColWidth="10" defaultColWidth="12.6640625" defaultRowHeight="15.75" customHeight="1" x14ac:dyDescent="0.15"/>
  <sheetData>
    <row r="1" spans="1:10" ht="15.75" customHeight="1" x14ac:dyDescent="0.15">
      <c r="A1" s="46" t="s">
        <v>0</v>
      </c>
      <c r="B1" s="46" t="s">
        <v>25</v>
      </c>
      <c r="C1" s="46" t="s">
        <v>26</v>
      </c>
      <c r="D1" s="46" t="s">
        <v>27</v>
      </c>
      <c r="G1" s="46" t="s">
        <v>28</v>
      </c>
      <c r="H1" s="46" t="s">
        <v>29</v>
      </c>
    </row>
    <row r="2" spans="1:10" ht="15.75" customHeight="1" x14ac:dyDescent="0.15">
      <c r="A2" s="47">
        <v>45561</v>
      </c>
      <c r="B2" s="46">
        <v>2</v>
      </c>
      <c r="C2" s="46">
        <v>75.599999999999994</v>
      </c>
      <c r="D2" s="48" t="s">
        <v>30</v>
      </c>
      <c r="E2" s="46">
        <v>3</v>
      </c>
      <c r="F2" s="46" t="s">
        <v>31</v>
      </c>
      <c r="G2" s="46">
        <v>29.1</v>
      </c>
      <c r="H2" s="48" t="s">
        <v>32</v>
      </c>
      <c r="I2" s="46">
        <v>0</v>
      </c>
      <c r="J2" s="46" t="s">
        <v>31</v>
      </c>
    </row>
    <row r="3" spans="1:10" ht="15.75" customHeight="1" x14ac:dyDescent="0.15">
      <c r="D3" s="48">
        <v>35.6</v>
      </c>
      <c r="E3" s="46">
        <v>10</v>
      </c>
      <c r="F3" s="46" t="s">
        <v>31</v>
      </c>
      <c r="H3" s="48">
        <v>0</v>
      </c>
      <c r="I3" s="46">
        <v>1</v>
      </c>
      <c r="J3" s="46" t="s">
        <v>31</v>
      </c>
    </row>
    <row r="4" spans="1:10" ht="15.75" customHeight="1" x14ac:dyDescent="0.15">
      <c r="D4" s="48">
        <v>55.6</v>
      </c>
      <c r="E4" s="46">
        <v>20</v>
      </c>
      <c r="F4" s="46" t="s">
        <v>31</v>
      </c>
      <c r="H4" s="48">
        <v>9.1</v>
      </c>
      <c r="I4" s="46">
        <v>29</v>
      </c>
      <c r="J4" s="46" t="s">
        <v>31</v>
      </c>
    </row>
    <row r="5" spans="1:10" ht="15.75" customHeight="1" x14ac:dyDescent="0.15">
      <c r="D5" s="48">
        <v>75.599999999999994</v>
      </c>
      <c r="E5" s="46">
        <v>30</v>
      </c>
      <c r="F5" s="46" t="s">
        <v>31</v>
      </c>
      <c r="H5" s="48">
        <v>29.1</v>
      </c>
      <c r="I5" s="46">
        <v>47</v>
      </c>
      <c r="J5" s="46" t="s">
        <v>31</v>
      </c>
    </row>
    <row r="6" spans="1:10" ht="15.75" customHeight="1" x14ac:dyDescent="0.15">
      <c r="D6" s="48">
        <v>95.6</v>
      </c>
      <c r="E6" s="46">
        <v>27</v>
      </c>
      <c r="F6" s="46" t="s">
        <v>31</v>
      </c>
      <c r="H6" s="48">
        <v>49.1</v>
      </c>
      <c r="I6" s="46">
        <v>18</v>
      </c>
      <c r="J6" s="46" t="s">
        <v>31</v>
      </c>
    </row>
    <row r="7" spans="1:10" ht="15.75" customHeight="1" x14ac:dyDescent="0.15">
      <c r="D7" s="48">
        <v>115.6</v>
      </c>
      <c r="E7" s="46">
        <v>9</v>
      </c>
      <c r="F7" s="46" t="s">
        <v>31</v>
      </c>
      <c r="H7" s="48">
        <v>69.099999999999994</v>
      </c>
      <c r="I7" s="46">
        <v>4</v>
      </c>
      <c r="J7" s="46" t="s">
        <v>31</v>
      </c>
    </row>
    <row r="8" spans="1:10" ht="15.75" customHeight="1" x14ac:dyDescent="0.15">
      <c r="D8" s="48" t="s">
        <v>33</v>
      </c>
      <c r="E8" s="46">
        <v>1</v>
      </c>
      <c r="F8" s="46" t="s">
        <v>31</v>
      </c>
      <c r="H8" s="48" t="s">
        <v>34</v>
      </c>
      <c r="I8" s="46">
        <v>1</v>
      </c>
      <c r="J8" s="46" t="s">
        <v>31</v>
      </c>
    </row>
    <row r="9" spans="1:10" ht="15.75" customHeight="1" x14ac:dyDescent="0.15">
      <c r="A9" s="49">
        <v>45568</v>
      </c>
      <c r="B9" s="46">
        <v>9</v>
      </c>
      <c r="C9" s="46">
        <v>81.3</v>
      </c>
      <c r="D9" s="48" t="s">
        <v>35</v>
      </c>
      <c r="E9" s="46">
        <v>5</v>
      </c>
      <c r="F9" s="46" t="s">
        <v>31</v>
      </c>
      <c r="G9" s="46">
        <v>31.3</v>
      </c>
      <c r="H9" s="48" t="s">
        <v>32</v>
      </c>
      <c r="I9" s="46">
        <v>0</v>
      </c>
      <c r="J9" s="46" t="s">
        <v>31</v>
      </c>
    </row>
    <row r="10" spans="1:10" ht="15.75" customHeight="1" x14ac:dyDescent="0.15">
      <c r="D10" s="48">
        <v>41.2</v>
      </c>
      <c r="E10" s="46">
        <v>10</v>
      </c>
      <c r="F10" s="46" t="s">
        <v>31</v>
      </c>
      <c r="H10" s="48">
        <v>0</v>
      </c>
      <c r="I10" s="46">
        <v>1</v>
      </c>
      <c r="J10" s="46" t="s">
        <v>31</v>
      </c>
    </row>
    <row r="11" spans="1:10" ht="15.75" customHeight="1" x14ac:dyDescent="0.15">
      <c r="D11" s="48">
        <v>61.2</v>
      </c>
      <c r="E11" s="46">
        <v>19</v>
      </c>
      <c r="F11" s="46" t="s">
        <v>31</v>
      </c>
      <c r="H11" s="48">
        <v>11.3</v>
      </c>
      <c r="I11" s="46">
        <v>29</v>
      </c>
      <c r="J11" s="46" t="s">
        <v>31</v>
      </c>
    </row>
    <row r="12" spans="1:10" ht="15.75" customHeight="1" x14ac:dyDescent="0.15">
      <c r="D12" s="48">
        <v>81.2</v>
      </c>
      <c r="E12" s="46">
        <v>28</v>
      </c>
      <c r="F12" s="46" t="s">
        <v>31</v>
      </c>
      <c r="H12" s="48">
        <v>21.3</v>
      </c>
      <c r="I12" s="46">
        <v>46</v>
      </c>
      <c r="J12" s="46" t="s">
        <v>31</v>
      </c>
    </row>
    <row r="13" spans="1:10" ht="15.75" customHeight="1" x14ac:dyDescent="0.15">
      <c r="D13" s="48">
        <v>101.2</v>
      </c>
      <c r="E13" s="46">
        <v>24</v>
      </c>
      <c r="F13" s="46" t="s">
        <v>31</v>
      </c>
      <c r="H13" s="48">
        <v>51.3</v>
      </c>
      <c r="I13" s="46">
        <v>19</v>
      </c>
      <c r="J13" s="46" t="s">
        <v>31</v>
      </c>
    </row>
    <row r="14" spans="1:10" ht="15.75" customHeight="1" x14ac:dyDescent="0.15">
      <c r="D14" s="48">
        <v>121.2</v>
      </c>
      <c r="E14" s="46">
        <v>12</v>
      </c>
      <c r="F14" s="46" t="s">
        <v>31</v>
      </c>
      <c r="H14" s="48">
        <v>71.3</v>
      </c>
      <c r="I14" s="46">
        <v>4</v>
      </c>
      <c r="J14" s="46" t="s">
        <v>31</v>
      </c>
    </row>
    <row r="15" spans="1:10" ht="15.75" customHeight="1" x14ac:dyDescent="0.15">
      <c r="D15" s="48" t="s">
        <v>36</v>
      </c>
      <c r="E15" s="46">
        <v>2</v>
      </c>
      <c r="F15" s="46" t="s">
        <v>31</v>
      </c>
      <c r="H15" s="48">
        <v>91.3</v>
      </c>
      <c r="I15" s="46">
        <v>1</v>
      </c>
      <c r="J15" s="46" t="s">
        <v>31</v>
      </c>
    </row>
    <row r="16" spans="1:10" ht="15.75" customHeight="1" x14ac:dyDescent="0.15">
      <c r="A16" s="49">
        <v>45575</v>
      </c>
      <c r="B16" s="46">
        <v>16</v>
      </c>
      <c r="C16" s="46">
        <v>76.7</v>
      </c>
      <c r="D16" s="48" t="s">
        <v>37</v>
      </c>
      <c r="E16" s="46">
        <v>4</v>
      </c>
      <c r="F16" s="46" t="s">
        <v>31</v>
      </c>
      <c r="G16" s="46">
        <v>28.7</v>
      </c>
      <c r="H16" s="48" t="s">
        <v>32</v>
      </c>
      <c r="I16" s="46">
        <v>0</v>
      </c>
      <c r="J16" s="46" t="s">
        <v>31</v>
      </c>
    </row>
    <row r="17" spans="4:10" ht="15.75" customHeight="1" x14ac:dyDescent="0.15">
      <c r="D17" s="48">
        <v>36.700000000000003</v>
      </c>
      <c r="E17" s="46">
        <v>10</v>
      </c>
      <c r="F17" s="46" t="s">
        <v>31</v>
      </c>
      <c r="H17" s="48">
        <v>0</v>
      </c>
      <c r="I17" s="46">
        <v>1</v>
      </c>
      <c r="J17" s="46" t="s">
        <v>31</v>
      </c>
    </row>
    <row r="18" spans="4:10" ht="15.75" customHeight="1" x14ac:dyDescent="0.15">
      <c r="D18" s="48">
        <v>56.7</v>
      </c>
      <c r="E18" s="46">
        <v>19</v>
      </c>
      <c r="F18" s="46" t="s">
        <v>31</v>
      </c>
      <c r="H18" s="48">
        <v>8.6999999999999993</v>
      </c>
      <c r="I18" s="46">
        <v>30</v>
      </c>
      <c r="J18" s="46" t="s">
        <v>31</v>
      </c>
    </row>
    <row r="19" spans="4:10" ht="15.75" customHeight="1" x14ac:dyDescent="0.15">
      <c r="D19" s="48">
        <v>76.7</v>
      </c>
      <c r="E19" s="46">
        <v>31</v>
      </c>
      <c r="F19" s="46" t="s">
        <v>31</v>
      </c>
      <c r="H19" s="48">
        <v>28.7</v>
      </c>
      <c r="I19" s="46">
        <v>46</v>
      </c>
      <c r="J19" s="46" t="s">
        <v>31</v>
      </c>
    </row>
    <row r="20" spans="4:10" ht="15.75" customHeight="1" x14ac:dyDescent="0.15">
      <c r="D20" s="48">
        <v>96.7</v>
      </c>
      <c r="E20" s="46">
        <v>26</v>
      </c>
      <c r="F20" s="46" t="s">
        <v>31</v>
      </c>
      <c r="H20" s="48">
        <v>48.7</v>
      </c>
      <c r="I20" s="46">
        <v>18</v>
      </c>
      <c r="J20" s="46" t="s">
        <v>31</v>
      </c>
    </row>
    <row r="21" spans="4:10" ht="15.75" customHeight="1" x14ac:dyDescent="0.15">
      <c r="D21" s="48">
        <v>116.7</v>
      </c>
      <c r="E21" s="46">
        <v>9</v>
      </c>
      <c r="F21" s="46" t="s">
        <v>31</v>
      </c>
      <c r="H21" s="48">
        <v>68.7</v>
      </c>
      <c r="I21" s="46">
        <v>4</v>
      </c>
      <c r="J21" s="46" t="s">
        <v>31</v>
      </c>
    </row>
    <row r="22" spans="4:10" ht="15.75" customHeight="1" x14ac:dyDescent="0.15">
      <c r="D22" s="48" t="s">
        <v>38</v>
      </c>
      <c r="E22" s="46">
        <v>1</v>
      </c>
      <c r="F22" s="46" t="s">
        <v>31</v>
      </c>
      <c r="H22" s="48" t="s">
        <v>39</v>
      </c>
      <c r="I22" s="46">
        <v>1</v>
      </c>
      <c r="J22" s="46" t="s">
        <v>31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M98"/>
  <sheetViews>
    <sheetView topLeftCell="A20" zoomScale="140" workbookViewId="0">
      <selection activeCell="G66" sqref="G66"/>
    </sheetView>
  </sheetViews>
  <sheetFormatPr baseColWidth="10" defaultColWidth="12.6640625" defaultRowHeight="15.75" customHeight="1" x14ac:dyDescent="0.15"/>
  <sheetData>
    <row r="1" spans="1:7" ht="15.75" customHeight="1" x14ac:dyDescent="0.15">
      <c r="A1" s="46"/>
      <c r="B1" s="46" t="s">
        <v>40</v>
      </c>
      <c r="C1" s="46"/>
      <c r="D1" s="46"/>
      <c r="E1" s="46"/>
      <c r="F1" s="46"/>
      <c r="G1" s="46"/>
    </row>
    <row r="2" spans="1:7" ht="15.75" customHeight="1" x14ac:dyDescent="0.15">
      <c r="A2" s="46"/>
      <c r="B2" s="46"/>
      <c r="C2" s="46"/>
      <c r="D2" s="46"/>
      <c r="E2" s="46"/>
      <c r="F2" s="46"/>
      <c r="G2" s="46"/>
    </row>
    <row r="3" spans="1:7" ht="15.75" customHeight="1" x14ac:dyDescent="0.15">
      <c r="A3" s="46"/>
      <c r="B3" s="46"/>
      <c r="C3" s="46"/>
      <c r="D3" s="46"/>
      <c r="E3" s="46"/>
      <c r="F3" s="46"/>
      <c r="G3" s="46"/>
    </row>
    <row r="4" spans="1:7" ht="15.75" customHeight="1" x14ac:dyDescent="0.15">
      <c r="A4" s="46"/>
      <c r="B4" s="46"/>
      <c r="C4" s="46"/>
      <c r="D4" s="46"/>
      <c r="E4" s="46"/>
      <c r="F4" s="46"/>
      <c r="G4" s="46"/>
    </row>
    <row r="5" spans="1:7" ht="15.75" customHeight="1" x14ac:dyDescent="0.15">
      <c r="A5" s="46"/>
      <c r="B5" s="46"/>
      <c r="C5" s="46"/>
      <c r="D5" s="46"/>
      <c r="E5" s="46"/>
      <c r="F5" s="46"/>
      <c r="G5" s="46"/>
    </row>
    <row r="6" spans="1:7" ht="15.75" customHeight="1" x14ac:dyDescent="0.15">
      <c r="A6" s="46"/>
      <c r="B6" s="46"/>
      <c r="C6" s="46"/>
      <c r="D6" s="46"/>
      <c r="E6" s="46"/>
      <c r="F6" s="46"/>
      <c r="G6" s="46"/>
    </row>
    <row r="7" spans="1:7" ht="15.75" customHeight="1" x14ac:dyDescent="0.15">
      <c r="A7" s="46"/>
      <c r="B7" s="46"/>
      <c r="C7" s="46"/>
      <c r="D7" s="46"/>
      <c r="E7" s="46"/>
      <c r="F7" s="46"/>
      <c r="G7" s="46"/>
    </row>
    <row r="8" spans="1:7" ht="15.75" customHeight="1" x14ac:dyDescent="0.15">
      <c r="A8" s="46"/>
      <c r="B8" s="46"/>
      <c r="C8" s="46"/>
      <c r="D8" s="46"/>
      <c r="E8" s="46"/>
      <c r="F8" s="46"/>
      <c r="G8" s="46"/>
    </row>
    <row r="9" spans="1:7" ht="15.75" customHeight="1" x14ac:dyDescent="0.15">
      <c r="A9" s="46"/>
      <c r="B9" s="46"/>
      <c r="C9" s="46"/>
      <c r="D9" s="46"/>
      <c r="E9" s="46"/>
      <c r="F9" s="46"/>
      <c r="G9" s="46"/>
    </row>
    <row r="10" spans="1:7" ht="15.75" customHeight="1" x14ac:dyDescent="0.15">
      <c r="A10" s="46"/>
      <c r="B10" s="46"/>
      <c r="C10" s="46"/>
      <c r="D10" s="46"/>
      <c r="E10" s="46"/>
      <c r="F10" s="46"/>
      <c r="G10" s="46"/>
    </row>
    <row r="11" spans="1:7" ht="15.75" customHeight="1" x14ac:dyDescent="0.15">
      <c r="A11" s="46"/>
      <c r="B11" s="46"/>
      <c r="C11" s="46"/>
      <c r="D11" s="46"/>
      <c r="E11" s="46"/>
      <c r="F11" s="46"/>
      <c r="G11" s="46"/>
    </row>
    <row r="12" spans="1:7" ht="15.75" customHeight="1" x14ac:dyDescent="0.15">
      <c r="A12" s="46"/>
      <c r="B12" s="46"/>
      <c r="C12" s="46"/>
      <c r="D12" s="46"/>
      <c r="E12" s="46"/>
      <c r="F12" s="46"/>
      <c r="G12" s="46"/>
    </row>
    <row r="13" spans="1:7" ht="15.75" customHeight="1" x14ac:dyDescent="0.15">
      <c r="A13" s="46"/>
      <c r="B13" s="46"/>
      <c r="C13" s="46"/>
      <c r="D13" s="46"/>
      <c r="E13" s="46"/>
      <c r="F13" s="46"/>
      <c r="G13" s="46"/>
    </row>
    <row r="14" spans="1:7" ht="15.75" customHeight="1" x14ac:dyDescent="0.15">
      <c r="A14" s="46"/>
      <c r="B14" s="46"/>
      <c r="C14" s="46"/>
      <c r="D14" s="46"/>
      <c r="E14" s="46"/>
      <c r="F14" s="46"/>
      <c r="G14" s="46"/>
    </row>
    <row r="15" spans="1:7" ht="15.75" customHeight="1" x14ac:dyDescent="0.15">
      <c r="A15" s="46"/>
      <c r="B15" s="46"/>
      <c r="C15" s="46"/>
      <c r="D15" s="46"/>
      <c r="E15" s="46"/>
      <c r="F15" s="46"/>
      <c r="G15" s="46"/>
    </row>
    <row r="16" spans="1:7" ht="15.75" customHeight="1" x14ac:dyDescent="0.15">
      <c r="A16" s="46"/>
      <c r="B16" s="46"/>
      <c r="C16" s="46"/>
      <c r="D16" s="46"/>
      <c r="E16" s="46"/>
      <c r="F16" s="46"/>
      <c r="G16" s="46"/>
    </row>
    <row r="17" spans="1:13" ht="15.75" customHeight="1" x14ac:dyDescent="0.15">
      <c r="A17" s="46"/>
      <c r="B17" s="46"/>
      <c r="C17" s="46"/>
      <c r="D17" s="46"/>
      <c r="E17" s="46"/>
      <c r="F17" s="46"/>
      <c r="G17" s="46"/>
    </row>
    <row r="18" spans="1:13" ht="15.75" customHeight="1" x14ac:dyDescent="0.15">
      <c r="A18" s="46"/>
      <c r="B18" s="46"/>
      <c r="C18" s="46"/>
      <c r="D18" s="46"/>
      <c r="E18" s="46"/>
      <c r="F18" s="46"/>
      <c r="G18" s="46"/>
    </row>
    <row r="19" spans="1:13" ht="15.75" customHeight="1" x14ac:dyDescent="0.15">
      <c r="A19" s="46"/>
      <c r="B19" s="46"/>
      <c r="C19" s="46"/>
      <c r="D19" s="46"/>
      <c r="E19" s="46"/>
      <c r="F19" s="46"/>
      <c r="G19" s="46"/>
    </row>
    <row r="20" spans="1:13" ht="15.75" customHeight="1" x14ac:dyDescent="0.15">
      <c r="A20" s="46"/>
      <c r="B20" s="46"/>
      <c r="C20" s="46"/>
      <c r="D20" s="46"/>
      <c r="E20" s="46"/>
      <c r="F20" s="46"/>
      <c r="G20" s="46"/>
    </row>
    <row r="21" spans="1:13" ht="15.75" customHeight="1" x14ac:dyDescent="0.15">
      <c r="A21" s="46"/>
      <c r="B21" s="46"/>
      <c r="C21" s="46"/>
      <c r="D21" s="46"/>
      <c r="E21" s="46"/>
      <c r="F21" s="46"/>
      <c r="G21" s="46"/>
    </row>
    <row r="22" spans="1:13" ht="15.75" customHeight="1" x14ac:dyDescent="0.15">
      <c r="A22" s="46"/>
      <c r="B22" s="46"/>
      <c r="C22" s="46"/>
      <c r="D22" s="46"/>
      <c r="E22" s="46"/>
      <c r="F22" s="46"/>
      <c r="G22" s="46"/>
    </row>
    <row r="23" spans="1:13" ht="15.75" customHeight="1" x14ac:dyDescent="0.15">
      <c r="A23" s="6"/>
      <c r="C23" s="46"/>
      <c r="D23" s="46"/>
      <c r="E23" s="46"/>
      <c r="G23" s="46"/>
      <c r="H23" s="55"/>
      <c r="I23" s="56"/>
      <c r="J23" s="56"/>
      <c r="K23" s="56"/>
      <c r="L23" s="56"/>
      <c r="M23" s="56"/>
    </row>
    <row r="24" spans="1:13" ht="15.75" customHeight="1" x14ac:dyDescent="0.15">
      <c r="A24" s="46" t="s">
        <v>41</v>
      </c>
      <c r="B24" s="46" t="s">
        <v>25</v>
      </c>
      <c r="C24" s="46" t="s">
        <v>42</v>
      </c>
      <c r="D24" s="46" t="s">
        <v>43</v>
      </c>
      <c r="E24" s="46" t="s">
        <v>44</v>
      </c>
      <c r="F24" s="46" t="s">
        <v>45</v>
      </c>
      <c r="G24" s="46" t="s">
        <v>46</v>
      </c>
      <c r="H24" s="46" t="s">
        <v>47</v>
      </c>
    </row>
    <row r="25" spans="1:13" ht="15.75" customHeight="1" x14ac:dyDescent="0.15">
      <c r="A25" s="46" t="s">
        <v>48</v>
      </c>
      <c r="B25" s="46">
        <v>0</v>
      </c>
      <c r="C25" s="46">
        <v>8.5</v>
      </c>
      <c r="D25" s="18">
        <f t="shared" ref="D25:D46" si="0">B25+(C25/24-5.33/24)</f>
        <v>0.13208333333333336</v>
      </c>
      <c r="E25" s="46">
        <v>3520</v>
      </c>
      <c r="F25" s="50"/>
      <c r="I25" s="37"/>
    </row>
    <row r="26" spans="1:13" ht="15.75" customHeight="1" x14ac:dyDescent="0.15">
      <c r="A26" s="46"/>
      <c r="B26" s="46">
        <v>0</v>
      </c>
      <c r="C26" s="46">
        <v>10</v>
      </c>
      <c r="D26" s="18">
        <f t="shared" si="0"/>
        <v>0.19458333333333336</v>
      </c>
      <c r="E26" s="51">
        <v>3930</v>
      </c>
      <c r="F26" s="50"/>
    </row>
    <row r="27" spans="1:13" ht="15.75" customHeight="1" x14ac:dyDescent="0.15">
      <c r="A27" s="46"/>
      <c r="B27" s="46">
        <v>0</v>
      </c>
      <c r="C27" s="46">
        <v>23</v>
      </c>
      <c r="D27" s="18">
        <f t="shared" si="0"/>
        <v>0.73625000000000007</v>
      </c>
      <c r="E27" s="46">
        <v>3131</v>
      </c>
      <c r="F27" s="50"/>
    </row>
    <row r="28" spans="1:13" ht="15.75" customHeight="1" x14ac:dyDescent="0.15">
      <c r="A28" s="46"/>
      <c r="B28" s="46">
        <v>2</v>
      </c>
      <c r="C28" s="46">
        <v>10.25</v>
      </c>
      <c r="D28" s="18">
        <f t="shared" si="0"/>
        <v>2.2050000000000001</v>
      </c>
      <c r="E28" s="46">
        <v>2113</v>
      </c>
      <c r="F28" s="50"/>
    </row>
    <row r="29" spans="1:13" ht="15.75" customHeight="1" x14ac:dyDescent="0.15">
      <c r="A29" s="46"/>
      <c r="B29" s="46">
        <v>2</v>
      </c>
      <c r="C29" s="46">
        <v>16.25</v>
      </c>
      <c r="D29" s="18">
        <f t="shared" si="0"/>
        <v>2.4550000000000001</v>
      </c>
      <c r="E29" s="46">
        <v>2283</v>
      </c>
      <c r="F29" s="50"/>
    </row>
    <row r="30" spans="1:13" ht="15.75" customHeight="1" x14ac:dyDescent="0.15">
      <c r="A30" s="46"/>
      <c r="B30" s="46">
        <v>2</v>
      </c>
      <c r="C30" s="46">
        <v>22.25</v>
      </c>
      <c r="D30" s="18">
        <f t="shared" si="0"/>
        <v>2.7050000000000001</v>
      </c>
      <c r="E30" s="46">
        <v>2084</v>
      </c>
      <c r="F30" s="50"/>
    </row>
    <row r="31" spans="1:13" ht="15.75" customHeight="1" x14ac:dyDescent="0.15">
      <c r="A31" s="46"/>
      <c r="B31" s="46">
        <v>4</v>
      </c>
      <c r="C31" s="46">
        <v>6.5</v>
      </c>
      <c r="D31" s="18">
        <f t="shared" si="0"/>
        <v>4.0487500000000001</v>
      </c>
      <c r="E31" s="46">
        <v>1671</v>
      </c>
      <c r="F31" s="50"/>
    </row>
    <row r="32" spans="1:13" ht="15.75" customHeight="1" x14ac:dyDescent="0.15">
      <c r="A32" s="46"/>
      <c r="B32" s="46">
        <v>5</v>
      </c>
      <c r="C32" s="46">
        <v>5.75</v>
      </c>
      <c r="D32" s="18">
        <f t="shared" si="0"/>
        <v>5.0175000000000001</v>
      </c>
      <c r="E32" s="46">
        <v>1580</v>
      </c>
      <c r="F32" s="50"/>
    </row>
    <row r="33" spans="1:6" ht="15.75" customHeight="1" x14ac:dyDescent="0.15">
      <c r="A33" s="46"/>
      <c r="B33" s="46">
        <v>5</v>
      </c>
      <c r="C33" s="46">
        <v>11</v>
      </c>
      <c r="D33" s="18">
        <f t="shared" si="0"/>
        <v>5.2362500000000001</v>
      </c>
      <c r="E33" s="46">
        <v>1535</v>
      </c>
      <c r="F33" s="50"/>
    </row>
    <row r="34" spans="1:6" ht="15.75" customHeight="1" x14ac:dyDescent="0.15">
      <c r="A34" s="46"/>
      <c r="B34" s="46">
        <v>6</v>
      </c>
      <c r="C34" s="46">
        <v>13</v>
      </c>
      <c r="D34" s="18">
        <f t="shared" si="0"/>
        <v>6.3195833333333331</v>
      </c>
      <c r="E34" s="46">
        <v>1339</v>
      </c>
      <c r="F34" s="50"/>
    </row>
    <row r="35" spans="1:6" ht="15.75" customHeight="1" x14ac:dyDescent="0.15">
      <c r="A35" s="46"/>
      <c r="B35" s="46">
        <v>7</v>
      </c>
      <c r="C35" s="46">
        <v>11</v>
      </c>
      <c r="D35" s="18">
        <f t="shared" si="0"/>
        <v>7.2362500000000001</v>
      </c>
      <c r="E35" s="46">
        <v>1271</v>
      </c>
      <c r="F35" s="50"/>
    </row>
    <row r="36" spans="1:6" ht="15.75" customHeight="1" x14ac:dyDescent="0.15">
      <c r="A36" s="46"/>
      <c r="B36" s="46">
        <v>7</v>
      </c>
      <c r="C36" s="46">
        <v>18.5</v>
      </c>
      <c r="D36" s="18">
        <f t="shared" si="0"/>
        <v>7.5487500000000001</v>
      </c>
      <c r="E36" s="46">
        <v>1179</v>
      </c>
      <c r="F36" s="50"/>
    </row>
    <row r="37" spans="1:6" ht="15.75" customHeight="1" x14ac:dyDescent="0.15">
      <c r="A37" s="46"/>
      <c r="B37" s="46">
        <v>8</v>
      </c>
      <c r="C37" s="46">
        <v>3.75</v>
      </c>
      <c r="D37" s="18">
        <f t="shared" si="0"/>
        <v>7.934166666666667</v>
      </c>
      <c r="E37" s="46">
        <v>1101</v>
      </c>
      <c r="F37" s="50"/>
    </row>
    <row r="38" spans="1:6" ht="15.75" customHeight="1" x14ac:dyDescent="0.15">
      <c r="A38" s="46"/>
      <c r="B38" s="46">
        <v>8</v>
      </c>
      <c r="C38" s="46">
        <v>16.75</v>
      </c>
      <c r="D38" s="18">
        <f t="shared" si="0"/>
        <v>8.475833333333334</v>
      </c>
      <c r="E38" s="46">
        <v>1028</v>
      </c>
      <c r="F38" s="50"/>
    </row>
    <row r="39" spans="1:6" ht="15.75" customHeight="1" x14ac:dyDescent="0.15">
      <c r="A39" s="46"/>
      <c r="B39" s="46">
        <v>9</v>
      </c>
      <c r="C39" s="46">
        <v>16.25</v>
      </c>
      <c r="D39" s="18">
        <f t="shared" si="0"/>
        <v>9.4550000000000001</v>
      </c>
      <c r="E39" s="46">
        <v>980</v>
      </c>
      <c r="F39" s="50"/>
    </row>
    <row r="40" spans="1:6" ht="15.75" customHeight="1" x14ac:dyDescent="0.15">
      <c r="A40" s="46"/>
      <c r="B40" s="46">
        <v>11</v>
      </c>
      <c r="C40" s="46">
        <v>5.5</v>
      </c>
      <c r="D40" s="18">
        <f t="shared" si="0"/>
        <v>11.007083333333334</v>
      </c>
      <c r="E40" s="46">
        <v>1000</v>
      </c>
      <c r="F40" s="50"/>
    </row>
    <row r="41" spans="1:6" ht="15.75" customHeight="1" x14ac:dyDescent="0.15">
      <c r="A41" s="46"/>
      <c r="B41" s="46">
        <v>12</v>
      </c>
      <c r="C41" s="46">
        <v>7.25</v>
      </c>
      <c r="D41" s="18">
        <f t="shared" si="0"/>
        <v>12.08</v>
      </c>
      <c r="E41" s="46">
        <v>962</v>
      </c>
      <c r="F41" s="50"/>
    </row>
    <row r="42" spans="1:6" ht="15.75" customHeight="1" x14ac:dyDescent="0.15">
      <c r="A42" s="46"/>
      <c r="B42" s="46">
        <v>13</v>
      </c>
      <c r="C42" s="46">
        <v>5.5</v>
      </c>
      <c r="D42" s="18">
        <f t="shared" si="0"/>
        <v>13.007083333333334</v>
      </c>
      <c r="E42" s="46">
        <v>870</v>
      </c>
      <c r="F42" s="50"/>
    </row>
    <row r="43" spans="1:6" ht="15.75" customHeight="1" x14ac:dyDescent="0.15">
      <c r="A43" s="46"/>
      <c r="B43" s="46">
        <v>13</v>
      </c>
      <c r="C43" s="46">
        <v>8</v>
      </c>
      <c r="D43" s="18">
        <f t="shared" si="0"/>
        <v>13.11125</v>
      </c>
      <c r="E43" s="46">
        <v>903</v>
      </c>
      <c r="F43" s="50"/>
    </row>
    <row r="44" spans="1:6" ht="15.75" customHeight="1" x14ac:dyDescent="0.15">
      <c r="A44" s="46"/>
      <c r="B44" s="46">
        <v>14</v>
      </c>
      <c r="C44" s="46">
        <v>9.5</v>
      </c>
      <c r="D44" s="18">
        <f t="shared" si="0"/>
        <v>14.17375</v>
      </c>
      <c r="E44" s="46">
        <v>914</v>
      </c>
      <c r="F44" s="50"/>
    </row>
    <row r="45" spans="1:6" ht="15.75" customHeight="1" x14ac:dyDescent="0.15">
      <c r="A45" s="46"/>
      <c r="B45" s="46">
        <v>15</v>
      </c>
      <c r="C45" s="46">
        <v>5</v>
      </c>
      <c r="D45" s="18">
        <f t="shared" si="0"/>
        <v>14.98625</v>
      </c>
      <c r="E45" s="46">
        <v>853</v>
      </c>
      <c r="F45" s="50"/>
    </row>
    <row r="46" spans="1:6" ht="15.75" customHeight="1" x14ac:dyDescent="0.15">
      <c r="A46" s="46"/>
      <c r="B46" s="46">
        <v>15</v>
      </c>
      <c r="C46" s="46">
        <v>16</v>
      </c>
      <c r="D46" s="18">
        <f t="shared" si="0"/>
        <v>15.444583333333334</v>
      </c>
      <c r="E46" s="46">
        <v>843</v>
      </c>
      <c r="F46" s="50"/>
    </row>
    <row r="48" spans="1:6" ht="15.75" customHeight="1" x14ac:dyDescent="0.15">
      <c r="A48" s="46" t="s">
        <v>49</v>
      </c>
    </row>
    <row r="49" spans="1:7" ht="13" x14ac:dyDescent="0.15">
      <c r="A49" s="46" t="s">
        <v>50</v>
      </c>
      <c r="B49" s="46">
        <v>0</v>
      </c>
      <c r="C49" s="46">
        <v>5.3330000000000002</v>
      </c>
      <c r="D49" s="18">
        <f t="shared" ref="D49:D98" si="1">B49+C49/24-5/24</f>
        <v>1.3874999999999998E-2</v>
      </c>
      <c r="G49" s="46">
        <v>3364</v>
      </c>
    </row>
    <row r="50" spans="1:7" ht="13" x14ac:dyDescent="0.15">
      <c r="A50" s="46"/>
      <c r="B50" s="46">
        <v>0</v>
      </c>
      <c r="C50" s="46">
        <f>5+25/60</f>
        <v>5.416666666666667</v>
      </c>
      <c r="D50" s="18">
        <f t="shared" si="1"/>
        <v>1.7361111111111105E-2</v>
      </c>
      <c r="G50" s="46">
        <v>4243</v>
      </c>
    </row>
    <row r="51" spans="1:7" ht="13" x14ac:dyDescent="0.15">
      <c r="A51" s="46"/>
      <c r="B51" s="46">
        <v>0</v>
      </c>
      <c r="C51" s="46">
        <v>8.25</v>
      </c>
      <c r="D51" s="18">
        <f t="shared" si="1"/>
        <v>0.13541666666666666</v>
      </c>
      <c r="G51" s="46">
        <v>24160</v>
      </c>
    </row>
    <row r="52" spans="1:7" ht="13" x14ac:dyDescent="0.15">
      <c r="A52" s="46"/>
      <c r="B52" s="46">
        <v>0</v>
      </c>
      <c r="C52" s="46">
        <f>11+49/60</f>
        <v>11.816666666666666</v>
      </c>
      <c r="D52" s="18">
        <f t="shared" si="1"/>
        <v>0.28402777777777777</v>
      </c>
      <c r="G52" s="51">
        <v>28980</v>
      </c>
    </row>
    <row r="53" spans="1:7" ht="13" x14ac:dyDescent="0.15">
      <c r="A53" s="46"/>
      <c r="B53" s="46">
        <v>0</v>
      </c>
      <c r="C53" s="46">
        <v>14.25</v>
      </c>
      <c r="D53" s="18">
        <f t="shared" si="1"/>
        <v>0.38541666666666663</v>
      </c>
      <c r="G53" s="46">
        <v>28182</v>
      </c>
    </row>
    <row r="54" spans="1:7" ht="13" x14ac:dyDescent="0.15">
      <c r="A54" s="46"/>
      <c r="B54" s="46">
        <v>0</v>
      </c>
      <c r="C54" s="46">
        <v>15.5</v>
      </c>
      <c r="D54" s="18">
        <f t="shared" si="1"/>
        <v>0.4375</v>
      </c>
      <c r="G54" s="46">
        <v>27585</v>
      </c>
    </row>
    <row r="55" spans="1:7" ht="13" x14ac:dyDescent="0.15">
      <c r="A55" s="46"/>
      <c r="B55" s="46">
        <v>0</v>
      </c>
      <c r="C55" s="46">
        <v>18.25</v>
      </c>
      <c r="D55" s="18">
        <f t="shared" si="1"/>
        <v>0.55208333333333326</v>
      </c>
      <c r="G55" s="46">
        <v>25500</v>
      </c>
    </row>
    <row r="56" spans="1:7" ht="13" x14ac:dyDescent="0.15">
      <c r="A56" s="46"/>
      <c r="B56" s="46">
        <v>1</v>
      </c>
      <c r="C56" s="46">
        <v>0</v>
      </c>
      <c r="D56" s="18">
        <f t="shared" si="1"/>
        <v>0.79166666666666663</v>
      </c>
      <c r="G56" s="46">
        <v>20802</v>
      </c>
    </row>
    <row r="57" spans="1:7" ht="13" x14ac:dyDescent="0.15">
      <c r="A57" s="46"/>
      <c r="B57" s="46">
        <v>1</v>
      </c>
      <c r="C57" s="46">
        <v>6.25</v>
      </c>
      <c r="D57" s="18">
        <f t="shared" si="1"/>
        <v>1.0520833333333335</v>
      </c>
      <c r="G57" s="46">
        <v>16969</v>
      </c>
    </row>
    <row r="58" spans="1:7" ht="13" x14ac:dyDescent="0.15">
      <c r="B58" s="46">
        <v>1</v>
      </c>
      <c r="C58" s="46">
        <v>21.25</v>
      </c>
      <c r="D58" s="18">
        <f t="shared" si="1"/>
        <v>1.6770833333333333</v>
      </c>
      <c r="G58" s="46">
        <v>12000</v>
      </c>
    </row>
    <row r="59" spans="1:7" ht="13" x14ac:dyDescent="0.15">
      <c r="B59" s="46">
        <v>2</v>
      </c>
      <c r="C59" s="46">
        <v>5</v>
      </c>
      <c r="D59" s="18">
        <f t="shared" si="1"/>
        <v>2</v>
      </c>
      <c r="G59" s="46">
        <v>10475</v>
      </c>
    </row>
    <row r="60" spans="1:7" ht="13" x14ac:dyDescent="0.15">
      <c r="B60" s="46">
        <v>2</v>
      </c>
      <c r="C60" s="46">
        <v>14</v>
      </c>
      <c r="D60" s="18">
        <f t="shared" si="1"/>
        <v>2.375</v>
      </c>
      <c r="G60" s="46">
        <v>9105</v>
      </c>
    </row>
    <row r="61" spans="1:7" ht="13" x14ac:dyDescent="0.15">
      <c r="B61" s="46">
        <v>2</v>
      </c>
      <c r="C61" s="46">
        <v>22.75</v>
      </c>
      <c r="D61" s="18">
        <f t="shared" si="1"/>
        <v>2.739583333333333</v>
      </c>
      <c r="G61" s="46">
        <v>8323</v>
      </c>
    </row>
    <row r="62" spans="1:7" ht="13" x14ac:dyDescent="0.15">
      <c r="B62" s="46">
        <v>3</v>
      </c>
      <c r="C62" s="46">
        <v>7.25</v>
      </c>
      <c r="D62" s="18">
        <f t="shared" si="1"/>
        <v>3.09375</v>
      </c>
      <c r="G62" s="46">
        <v>7518</v>
      </c>
    </row>
    <row r="63" spans="1:7" ht="13" x14ac:dyDescent="0.15">
      <c r="B63" s="46">
        <v>3</v>
      </c>
      <c r="C63" s="46">
        <v>17.5</v>
      </c>
      <c r="D63" s="18">
        <f t="shared" si="1"/>
        <v>3.520833333333333</v>
      </c>
      <c r="G63" s="46">
        <v>6626</v>
      </c>
    </row>
    <row r="64" spans="1:7" ht="13" x14ac:dyDescent="0.15">
      <c r="B64" s="46">
        <v>4</v>
      </c>
      <c r="C64" s="46">
        <v>4.75</v>
      </c>
      <c r="D64" s="18">
        <f t="shared" si="1"/>
        <v>3.9895833333333335</v>
      </c>
      <c r="G64" s="46">
        <v>5797</v>
      </c>
    </row>
    <row r="65" spans="2:7" ht="13" x14ac:dyDescent="0.15">
      <c r="B65" s="46">
        <v>4</v>
      </c>
      <c r="C65" s="46">
        <v>19.75</v>
      </c>
      <c r="D65" s="18">
        <f t="shared" si="1"/>
        <v>4.6145833333333339</v>
      </c>
      <c r="G65" s="46">
        <v>5406</v>
      </c>
    </row>
    <row r="66" spans="2:7" ht="13" x14ac:dyDescent="0.15">
      <c r="B66" s="46">
        <v>5</v>
      </c>
      <c r="C66" s="46">
        <v>4.25</v>
      </c>
      <c r="D66" s="18">
        <f t="shared" si="1"/>
        <v>4.96875</v>
      </c>
      <c r="G66" s="46">
        <v>4916</v>
      </c>
    </row>
    <row r="67" spans="2:7" ht="13" x14ac:dyDescent="0.15">
      <c r="B67" s="46">
        <v>5</v>
      </c>
      <c r="C67" s="46">
        <v>8.5</v>
      </c>
      <c r="D67" s="18">
        <f t="shared" si="1"/>
        <v>5.1458333333333339</v>
      </c>
      <c r="G67" s="46">
        <v>4883</v>
      </c>
    </row>
    <row r="68" spans="2:7" ht="13" x14ac:dyDescent="0.15">
      <c r="D68" s="18">
        <f t="shared" si="1"/>
        <v>-0.20833333333333334</v>
      </c>
    </row>
    <row r="69" spans="2:7" ht="13" x14ac:dyDescent="0.15">
      <c r="D69" s="18">
        <f t="shared" si="1"/>
        <v>-0.20833333333333334</v>
      </c>
    </row>
    <row r="70" spans="2:7" ht="13" x14ac:dyDescent="0.15">
      <c r="D70" s="18">
        <f t="shared" si="1"/>
        <v>-0.20833333333333334</v>
      </c>
    </row>
    <row r="71" spans="2:7" ht="13" x14ac:dyDescent="0.15">
      <c r="D71" s="18">
        <f t="shared" si="1"/>
        <v>-0.20833333333333334</v>
      </c>
    </row>
    <row r="72" spans="2:7" ht="13" x14ac:dyDescent="0.15">
      <c r="D72" s="18">
        <f t="shared" si="1"/>
        <v>-0.20833333333333334</v>
      </c>
    </row>
    <row r="73" spans="2:7" ht="13" x14ac:dyDescent="0.15">
      <c r="D73" s="18">
        <f t="shared" si="1"/>
        <v>-0.20833333333333334</v>
      </c>
    </row>
    <row r="74" spans="2:7" ht="13" x14ac:dyDescent="0.15">
      <c r="D74" s="18">
        <f t="shared" si="1"/>
        <v>-0.20833333333333334</v>
      </c>
    </row>
    <row r="75" spans="2:7" ht="13" x14ac:dyDescent="0.15">
      <c r="D75" s="18">
        <f t="shared" si="1"/>
        <v>-0.20833333333333334</v>
      </c>
    </row>
    <row r="76" spans="2:7" ht="13" x14ac:dyDescent="0.15">
      <c r="D76" s="18">
        <f t="shared" si="1"/>
        <v>-0.20833333333333334</v>
      </c>
    </row>
    <row r="77" spans="2:7" ht="13" x14ac:dyDescent="0.15">
      <c r="D77" s="18">
        <f t="shared" si="1"/>
        <v>-0.20833333333333334</v>
      </c>
    </row>
    <row r="78" spans="2:7" ht="13" x14ac:dyDescent="0.15">
      <c r="D78" s="18">
        <f t="shared" si="1"/>
        <v>-0.20833333333333334</v>
      </c>
    </row>
    <row r="79" spans="2:7" ht="13" x14ac:dyDescent="0.15">
      <c r="D79" s="18">
        <f t="shared" si="1"/>
        <v>-0.20833333333333334</v>
      </c>
    </row>
    <row r="80" spans="2:7" ht="13" x14ac:dyDescent="0.15">
      <c r="D80" s="18">
        <f t="shared" si="1"/>
        <v>-0.20833333333333334</v>
      </c>
    </row>
    <row r="81" spans="4:4" ht="13" x14ac:dyDescent="0.15">
      <c r="D81" s="18">
        <f t="shared" si="1"/>
        <v>-0.20833333333333334</v>
      </c>
    </row>
    <row r="82" spans="4:4" ht="13" x14ac:dyDescent="0.15">
      <c r="D82" s="18">
        <f t="shared" si="1"/>
        <v>-0.20833333333333334</v>
      </c>
    </row>
    <row r="83" spans="4:4" ht="13" x14ac:dyDescent="0.15">
      <c r="D83" s="18">
        <f t="shared" si="1"/>
        <v>-0.20833333333333334</v>
      </c>
    </row>
    <row r="84" spans="4:4" ht="13" x14ac:dyDescent="0.15">
      <c r="D84" s="18">
        <f t="shared" si="1"/>
        <v>-0.20833333333333334</v>
      </c>
    </row>
    <row r="85" spans="4:4" ht="13" x14ac:dyDescent="0.15">
      <c r="D85" s="18">
        <f t="shared" si="1"/>
        <v>-0.20833333333333334</v>
      </c>
    </row>
    <row r="86" spans="4:4" ht="13" x14ac:dyDescent="0.15">
      <c r="D86" s="18">
        <f t="shared" si="1"/>
        <v>-0.20833333333333334</v>
      </c>
    </row>
    <row r="87" spans="4:4" ht="13" x14ac:dyDescent="0.15">
      <c r="D87" s="18">
        <f t="shared" si="1"/>
        <v>-0.20833333333333334</v>
      </c>
    </row>
    <row r="88" spans="4:4" ht="13" x14ac:dyDescent="0.15">
      <c r="D88" s="18">
        <f t="shared" si="1"/>
        <v>-0.20833333333333334</v>
      </c>
    </row>
    <row r="89" spans="4:4" ht="13" x14ac:dyDescent="0.15">
      <c r="D89" s="18">
        <f t="shared" si="1"/>
        <v>-0.20833333333333334</v>
      </c>
    </row>
    <row r="90" spans="4:4" ht="13" x14ac:dyDescent="0.15">
      <c r="D90" s="18">
        <f t="shared" si="1"/>
        <v>-0.20833333333333334</v>
      </c>
    </row>
    <row r="91" spans="4:4" ht="13" x14ac:dyDescent="0.15">
      <c r="D91" s="18">
        <f t="shared" si="1"/>
        <v>-0.20833333333333334</v>
      </c>
    </row>
    <row r="92" spans="4:4" ht="13" x14ac:dyDescent="0.15">
      <c r="D92" s="18">
        <f t="shared" si="1"/>
        <v>-0.20833333333333334</v>
      </c>
    </row>
    <row r="93" spans="4:4" ht="13" x14ac:dyDescent="0.15">
      <c r="D93" s="18">
        <f t="shared" si="1"/>
        <v>-0.20833333333333334</v>
      </c>
    </row>
    <row r="94" spans="4:4" ht="13" x14ac:dyDescent="0.15">
      <c r="D94" s="18">
        <f t="shared" si="1"/>
        <v>-0.20833333333333334</v>
      </c>
    </row>
    <row r="95" spans="4:4" ht="13" x14ac:dyDescent="0.15">
      <c r="D95" s="18">
        <f t="shared" si="1"/>
        <v>-0.20833333333333334</v>
      </c>
    </row>
    <row r="96" spans="4:4" ht="13" x14ac:dyDescent="0.15">
      <c r="D96" s="18">
        <f t="shared" si="1"/>
        <v>-0.20833333333333334</v>
      </c>
    </row>
    <row r="97" spans="4:4" ht="13" x14ac:dyDescent="0.15">
      <c r="D97" s="18">
        <f t="shared" si="1"/>
        <v>-0.20833333333333334</v>
      </c>
    </row>
    <row r="98" spans="4:4" ht="13" x14ac:dyDescent="0.15">
      <c r="D98" s="18">
        <f t="shared" si="1"/>
        <v>-0.20833333333333334</v>
      </c>
    </row>
  </sheetData>
  <mergeCells count="1">
    <mergeCell ref="H23:M23"/>
  </mergeCells>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Raw Data</vt:lpstr>
      <vt:lpstr>Color Data</vt:lpstr>
      <vt:lpstr>CO2 headspace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Maya A Fetzer</cp:lastModifiedBy>
  <dcterms:created xsi:type="dcterms:W3CDTF">2024-10-16T21:46:52Z</dcterms:created>
  <dcterms:modified xsi:type="dcterms:W3CDTF">2024-11-23T21:41:27Z</dcterms:modified>
</cp:coreProperties>
</file>